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5480" windowHeight="7650"/>
  </bookViews>
  <sheets>
    <sheet name="Epreuves-compétences" sheetId="3" r:id="rId1"/>
    <sheet name="U41" sheetId="4" r:id="rId2"/>
    <sheet name="U5" sheetId="5" r:id="rId3"/>
    <sheet name="U61RP" sheetId="7" r:id="rId4"/>
    <sheet name="U61SP" sheetId="8" r:id="rId5"/>
    <sheet name="U62" sheetId="6" r:id="rId6"/>
    <sheet name="taches suscep U62" sheetId="14" r:id="rId7"/>
  </sheets>
  <externalReferences>
    <externalReference r:id="rId8"/>
  </externalReferences>
  <calcPr calcId="145621" iterateDelta="1E-4"/>
</workbook>
</file>

<file path=xl/calcChain.xml><?xml version="1.0" encoding="utf-8"?>
<calcChain xmlns="http://schemas.openxmlformats.org/spreadsheetml/2006/main">
  <c r="M18" i="5" l="1"/>
  <c r="N18" i="5"/>
  <c r="K18" i="5"/>
  <c r="M19" i="5"/>
  <c r="N19" i="5"/>
  <c r="K19" i="5"/>
  <c r="M20" i="5"/>
  <c r="N20" i="5"/>
  <c r="K20" i="5"/>
  <c r="M21" i="5"/>
  <c r="N21" i="5"/>
  <c r="K21" i="5"/>
  <c r="K17" i="5"/>
  <c r="M9" i="5"/>
  <c r="M10" i="5"/>
  <c r="M11" i="5"/>
  <c r="M12" i="5"/>
  <c r="M13" i="5"/>
  <c r="M14" i="5"/>
  <c r="M15" i="5"/>
  <c r="M16" i="5"/>
  <c r="N9" i="5"/>
  <c r="K9" i="5"/>
  <c r="N10" i="5"/>
  <c r="K10" i="5"/>
  <c r="N11" i="5"/>
  <c r="K11" i="5"/>
  <c r="N12" i="5"/>
  <c r="K12" i="5"/>
  <c r="N13" i="5"/>
  <c r="K13" i="5"/>
  <c r="N14" i="5"/>
  <c r="K14" i="5"/>
  <c r="N15" i="5"/>
  <c r="K15" i="5"/>
  <c r="N16" i="5"/>
  <c r="K16" i="5"/>
  <c r="K8" i="5"/>
  <c r="M4" i="5"/>
  <c r="N4" i="5"/>
  <c r="K4" i="5"/>
  <c r="M5" i="5"/>
  <c r="N5" i="5"/>
  <c r="K5" i="5"/>
  <c r="M6" i="5"/>
  <c r="N6" i="5"/>
  <c r="K6" i="5"/>
  <c r="M7" i="5"/>
  <c r="N7" i="5"/>
  <c r="K7" i="5"/>
  <c r="K3" i="5"/>
  <c r="E23" i="5"/>
  <c r="Q21" i="5"/>
  <c r="P21" i="5"/>
  <c r="L21" i="5"/>
  <c r="H21" i="5"/>
  <c r="Q20" i="5"/>
  <c r="P20" i="5"/>
  <c r="L20" i="5"/>
  <c r="H20" i="5"/>
  <c r="Q19" i="5"/>
  <c r="P19" i="5"/>
  <c r="L19" i="5"/>
  <c r="H19" i="5"/>
  <c r="Q18" i="5"/>
  <c r="P18" i="5"/>
  <c r="L18" i="5"/>
  <c r="H18" i="5"/>
  <c r="Q16" i="5"/>
  <c r="P16" i="5"/>
  <c r="L16" i="5"/>
  <c r="H16" i="5"/>
  <c r="Q15" i="5"/>
  <c r="P15" i="5"/>
  <c r="L15" i="5"/>
  <c r="H15" i="5"/>
  <c r="Q14" i="5"/>
  <c r="P14" i="5"/>
  <c r="L14" i="5"/>
  <c r="H14" i="5"/>
  <c r="Q13" i="5"/>
  <c r="P13" i="5"/>
  <c r="L13" i="5"/>
  <c r="H13" i="5"/>
  <c r="Q12" i="5"/>
  <c r="P12" i="5"/>
  <c r="L12" i="5"/>
  <c r="H12" i="5"/>
  <c r="Q11" i="5"/>
  <c r="P11" i="5"/>
  <c r="L11" i="5"/>
  <c r="H11" i="5"/>
  <c r="Q10" i="5"/>
  <c r="P10" i="5"/>
  <c r="L10" i="5"/>
  <c r="H10" i="5"/>
  <c r="Q9" i="5"/>
  <c r="P9" i="5"/>
  <c r="L9" i="5"/>
  <c r="H9" i="5"/>
  <c r="Q7" i="5"/>
  <c r="P7" i="5"/>
  <c r="L7" i="5"/>
  <c r="H7" i="5"/>
  <c r="Q6" i="5"/>
  <c r="P6" i="5"/>
  <c r="L6" i="5"/>
  <c r="H6" i="5"/>
  <c r="Q5" i="5"/>
  <c r="P5" i="5"/>
  <c r="L5" i="5"/>
  <c r="H5" i="5"/>
  <c r="Q4" i="5"/>
  <c r="P4" i="5"/>
  <c r="L4" i="5"/>
  <c r="H4" i="5"/>
</calcChain>
</file>

<file path=xl/sharedStrings.xml><?xml version="1.0" encoding="utf-8"?>
<sst xmlns="http://schemas.openxmlformats.org/spreadsheetml/2006/main" count="373" uniqueCount="282">
  <si>
    <t>ETUDE</t>
  </si>
  <si>
    <t>PREPARATION</t>
  </si>
  <si>
    <t>EXECUTION</t>
  </si>
  <si>
    <t>RELATION CLIENT</t>
  </si>
  <si>
    <t>COMMUNICATION</t>
  </si>
  <si>
    <t>T 1: Analyser le CCTP ou le cahier des charges</t>
  </si>
  <si>
    <t>T 2: Elaborer une solution technique</t>
  </si>
  <si>
    <t>T 3: Evaluer l’impact environnemental</t>
  </si>
  <si>
    <t>T 4: Concevoir et définir l’installation</t>
  </si>
  <si>
    <t>T 5: Consulter les fournisseurs</t>
  </si>
  <si>
    <t>T 6: Comparer et sélectionner et des matériels en fonction des caractéristiques technico-économiques et environnementales</t>
  </si>
  <si>
    <t>T 7: Etablir un devis quantitatif et estimatif</t>
  </si>
  <si>
    <t>T 8 : Effectuer un diagnostic de dysfonctionnement d’une installation ou d’un système existant en régime établi</t>
  </si>
  <si>
    <t>T 9 : Préparer une consultation</t>
  </si>
  <si>
    <t>T 10 : Etablir  les commandes</t>
  </si>
  <si>
    <t xml:space="preserve">T 11 : Préparer les documents nécessaires à la réalisation </t>
  </si>
  <si>
    <t>T 12 : Organiser la gestion des déchets</t>
  </si>
  <si>
    <t>T 13 : Définir et superviser les opérations de maintenance</t>
  </si>
  <si>
    <t>T 14 : Analyser le bilan financier d’une opération</t>
  </si>
  <si>
    <t>T 15 : Réaliser la mise en service d’une installation</t>
  </si>
  <si>
    <t>T 16 : Préparer la réception d’une installation</t>
  </si>
  <si>
    <t>T 17 : Gérer, vérifier les commandes</t>
  </si>
  <si>
    <t>T 18 : Participer au suivi et à la gestion du chantier</t>
  </si>
  <si>
    <t>T 19 : Appliquer un plan de prévention des risques.</t>
  </si>
  <si>
    <t>T 20 : Assurer la relation client et/ou utilisateur.</t>
  </si>
  <si>
    <t>T 21 : Elaborer, présenter et négocier la proposition commerciale</t>
  </si>
  <si>
    <t>T 22 : Assurer la relation avec sa hiérarchie</t>
  </si>
  <si>
    <t>T 23 : Participer à la représentation de l’entreprise</t>
  </si>
  <si>
    <t>T 24 : Participer à la promotion de l’entreprise</t>
  </si>
  <si>
    <t>T 25 : Encadrer, gérer une équipe</t>
  </si>
  <si>
    <t>C1</t>
  </si>
  <si>
    <t xml:space="preserve"> Concevoir des solutions technologiques</t>
  </si>
  <si>
    <t>C2</t>
  </si>
  <si>
    <t>C3</t>
  </si>
  <si>
    <t>Décoder et élaborer des plans et des schémas</t>
  </si>
  <si>
    <t>C4</t>
  </si>
  <si>
    <t>Analyser les besoins d'un client</t>
  </si>
  <si>
    <t>C5</t>
  </si>
  <si>
    <t>Appliquer les règlementations en vigueur</t>
  </si>
  <si>
    <t>C6</t>
  </si>
  <si>
    <t>Recueillir et traiter l'information</t>
  </si>
  <si>
    <t>C7</t>
  </si>
  <si>
    <t>Mettre en œuvre des outils numériques de pilotage</t>
  </si>
  <si>
    <t>C8</t>
  </si>
  <si>
    <t>C9</t>
  </si>
  <si>
    <t>Déterminer des prix ou des coûts aux différentes phases d'avancement d'une opération</t>
  </si>
  <si>
    <t>C10</t>
  </si>
  <si>
    <t>C11</t>
  </si>
  <si>
    <t>C12</t>
  </si>
  <si>
    <t xml:space="preserve">Ecouter, dialoguer argumenter </t>
  </si>
  <si>
    <t>C13</t>
  </si>
  <si>
    <t>Organiser, animer une équipe</t>
  </si>
  <si>
    <t>C14</t>
  </si>
  <si>
    <t>Négocier</t>
  </si>
  <si>
    <t>C15</t>
  </si>
  <si>
    <t>Etablir et mettre à jour un planning</t>
  </si>
  <si>
    <t>C16</t>
  </si>
  <si>
    <t>Elaborer et utiliser un support de communication</t>
  </si>
  <si>
    <t>Elaborer une offre commerciale</t>
  </si>
  <si>
    <t>Concevoir et DEFINIR</t>
  </si>
  <si>
    <t xml:space="preserve"> Analyser un système</t>
  </si>
  <si>
    <t>B</t>
  </si>
  <si>
    <t>METTRE EN SERVICE - OPTIMISER</t>
  </si>
  <si>
    <t>Réaliser des essais, des mesures</t>
  </si>
  <si>
    <t>Vérifier, adapter les performances d'un système</t>
  </si>
  <si>
    <t>C</t>
  </si>
  <si>
    <t>CONDUIRE UN PROJET</t>
  </si>
  <si>
    <t>D</t>
  </si>
  <si>
    <t>COMMUNIQUER</t>
  </si>
  <si>
    <t>E</t>
  </si>
  <si>
    <t>ASSURER LA RELATION CLIENT</t>
  </si>
  <si>
    <t>U41</t>
  </si>
  <si>
    <t>U5</t>
  </si>
  <si>
    <t>U61</t>
  </si>
  <si>
    <t>U62</t>
  </si>
  <si>
    <t>C2-2 Identifier les chaines d’énergie et d’information</t>
  </si>
  <si>
    <t>C2-3 Décrire le fonctionnement du système</t>
  </si>
  <si>
    <t>C2-1 Identifier les composants et l’architecture structurelle et fonctionnelle  du système</t>
  </si>
  <si>
    <r>
      <t xml:space="preserve">C5-1 </t>
    </r>
    <r>
      <rPr>
        <sz val="10"/>
        <color theme="1"/>
        <rFont val="Arial"/>
        <family val="2"/>
      </rPr>
      <t>Recueillir les documents réglementaires adéquats</t>
    </r>
  </si>
  <si>
    <r>
      <t xml:space="preserve">C5-2 </t>
    </r>
    <r>
      <rPr>
        <sz val="10"/>
        <color theme="1"/>
        <rFont val="Arial"/>
        <family val="2"/>
      </rPr>
      <t>Extraire les éléments réglementaires concernant le projet</t>
    </r>
  </si>
  <si>
    <r>
      <t xml:space="preserve">C5-3 </t>
    </r>
    <r>
      <rPr>
        <sz val="10"/>
        <color theme="1"/>
        <rFont val="Arial"/>
        <family val="2"/>
      </rPr>
      <t>Remplir les documents réglementaires officiels</t>
    </r>
  </si>
  <si>
    <t>Programmer, paramétrer, configurer un système de traitement de l’information</t>
  </si>
  <si>
    <r>
      <t xml:space="preserve">C7-1 </t>
    </r>
    <r>
      <rPr>
        <sz val="10"/>
        <color theme="1"/>
        <rFont val="Arial"/>
        <family val="2"/>
      </rPr>
      <t>Analyser un dossier</t>
    </r>
  </si>
  <si>
    <r>
      <t xml:space="preserve">C7-2 </t>
    </r>
    <r>
      <rPr>
        <sz val="10"/>
        <color theme="1"/>
        <rFont val="Arial"/>
        <family val="2"/>
      </rPr>
      <t>Identifier les normes et les réglementations à prendre en compte</t>
    </r>
  </si>
  <si>
    <r>
      <t xml:space="preserve">C7-3 </t>
    </r>
    <r>
      <rPr>
        <sz val="10"/>
        <color theme="1"/>
        <rFont val="Arial"/>
        <family val="2"/>
      </rPr>
      <t>Respecter les procédures</t>
    </r>
  </si>
  <si>
    <r>
      <t xml:space="preserve">C7-4 </t>
    </r>
    <r>
      <rPr>
        <sz val="10"/>
        <color theme="1"/>
        <rFont val="Arial"/>
        <family val="2"/>
      </rPr>
      <t>Conduire les essais, les mesures</t>
    </r>
  </si>
  <si>
    <r>
      <t xml:space="preserve">C7-5 </t>
    </r>
    <r>
      <rPr>
        <sz val="10"/>
        <color theme="1"/>
        <rFont val="Arial"/>
        <family val="2"/>
      </rPr>
      <t>Choisir et utiliser des appareils de mesure</t>
    </r>
  </si>
  <si>
    <r>
      <t xml:space="preserve">C7-6 </t>
    </r>
    <r>
      <rPr>
        <sz val="10"/>
        <color theme="1"/>
        <rFont val="Arial"/>
        <family val="2"/>
      </rPr>
      <t>Interpréter les résultats</t>
    </r>
  </si>
  <si>
    <r>
      <t xml:space="preserve">C8-1 </t>
    </r>
    <r>
      <rPr>
        <sz val="10"/>
        <color theme="1"/>
        <rFont val="Arial"/>
        <family val="2"/>
      </rPr>
      <t>Établir une procédure de vérification des performances</t>
    </r>
  </si>
  <si>
    <r>
      <t xml:space="preserve">C8-2 </t>
    </r>
    <r>
      <rPr>
        <sz val="10"/>
        <color theme="1"/>
        <rFont val="Arial"/>
        <family val="2"/>
      </rPr>
      <t>Choisir les mesures et/ou paramètres appropriés</t>
    </r>
  </si>
  <si>
    <r>
      <t xml:space="preserve">C8-3 </t>
    </r>
    <r>
      <rPr>
        <sz val="10"/>
        <color theme="1"/>
        <rFont val="Arial"/>
        <family val="2"/>
      </rPr>
      <t>Analyser les résultats</t>
    </r>
  </si>
  <si>
    <r>
      <t xml:space="preserve">C8-4 </t>
    </r>
    <r>
      <rPr>
        <sz val="10"/>
        <color theme="1"/>
        <rFont val="Arial"/>
        <family val="2"/>
      </rPr>
      <t>Concevoir une action corrective</t>
    </r>
  </si>
  <si>
    <r>
      <t xml:space="preserve">C9-1 </t>
    </r>
    <r>
      <rPr>
        <sz val="10"/>
        <color theme="1"/>
        <rFont val="Arial"/>
        <family val="2"/>
      </rPr>
      <t>Déterminer une enveloppe financière pour la totalité ou une partie du projet.</t>
    </r>
  </si>
  <si>
    <r>
      <t xml:space="preserve">C9-2 </t>
    </r>
    <r>
      <rPr>
        <sz val="10"/>
        <color theme="1"/>
        <rFont val="Arial"/>
        <family val="2"/>
      </rPr>
      <t>Établir des devis quantitatif</t>
    </r>
  </si>
  <si>
    <r>
      <t xml:space="preserve">C9-3 </t>
    </r>
    <r>
      <rPr>
        <sz val="10"/>
        <color theme="1"/>
        <rFont val="Arial"/>
        <family val="2"/>
      </rPr>
      <t>Effectuer un bilan coût réel / devis pour retour d’expérience</t>
    </r>
  </si>
  <si>
    <r>
      <t xml:space="preserve">C10-1 </t>
    </r>
    <r>
      <rPr>
        <sz val="10"/>
        <color theme="1"/>
        <rFont val="Arial"/>
        <family val="2"/>
      </rPr>
      <t>Suivre et évaluer l’avancement des travaux et les plans d’actions associées.</t>
    </r>
  </si>
  <si>
    <r>
      <t xml:space="preserve">C10-2 </t>
    </r>
    <r>
      <rPr>
        <sz val="10"/>
        <color theme="1"/>
        <rFont val="Arial"/>
        <family val="2"/>
      </rPr>
      <t>Organiser et conduire une réunion</t>
    </r>
  </si>
  <si>
    <r>
      <t xml:space="preserve">C10-3 </t>
    </r>
    <r>
      <rPr>
        <sz val="10"/>
        <color theme="1"/>
        <rFont val="Arial"/>
        <family val="2"/>
      </rPr>
      <t>Transmettre des consignes</t>
    </r>
  </si>
  <si>
    <r>
      <t xml:space="preserve">C10-4 </t>
    </r>
    <r>
      <rPr>
        <sz val="10"/>
        <color theme="1"/>
        <rFont val="Arial"/>
        <family val="2"/>
      </rPr>
      <t>Gérer les autorisations et habilitations des intervenants</t>
    </r>
  </si>
  <si>
    <r>
      <t xml:space="preserve">C11-1 </t>
    </r>
    <r>
      <rPr>
        <sz val="10"/>
        <color theme="1"/>
        <rFont val="Arial"/>
        <family val="2"/>
      </rPr>
      <t>Exploiter une planification existante</t>
    </r>
  </si>
  <si>
    <r>
      <t xml:space="preserve">C11-2 </t>
    </r>
    <r>
      <rPr>
        <sz val="10"/>
        <color theme="1"/>
        <rFont val="Arial"/>
        <family val="2"/>
      </rPr>
      <t>Elaborer le calendrier de travaux d’exécution des tâches du second œuvre.</t>
    </r>
  </si>
  <si>
    <r>
      <t xml:space="preserve">C12-1 </t>
    </r>
    <r>
      <rPr>
        <sz val="10"/>
        <color theme="1"/>
        <rFont val="Arial"/>
        <family val="2"/>
      </rPr>
      <t>Identifier les documents d’un dossier</t>
    </r>
  </si>
  <si>
    <r>
      <t xml:space="preserve">C12-2 </t>
    </r>
    <r>
      <rPr>
        <sz val="10"/>
        <color theme="1"/>
        <rFont val="Arial"/>
        <family val="2"/>
      </rPr>
      <t>Extraire les informations</t>
    </r>
  </si>
  <si>
    <r>
      <t xml:space="preserve">C12-3 </t>
    </r>
    <r>
      <rPr>
        <sz val="10"/>
        <color theme="1"/>
        <rFont val="Arial"/>
        <family val="2"/>
      </rPr>
      <t>Rédiger un compte rendu et/ou une synthèse</t>
    </r>
  </si>
  <si>
    <r>
      <t xml:space="preserve">C13-1 </t>
    </r>
    <r>
      <rPr>
        <sz val="10"/>
        <color theme="1"/>
        <rFont val="Arial"/>
        <family val="2"/>
      </rPr>
      <t>Prendre RV efficacement</t>
    </r>
  </si>
  <si>
    <r>
      <t xml:space="preserve">C13-2 </t>
    </r>
    <r>
      <rPr>
        <sz val="10"/>
        <color theme="1"/>
        <rFont val="Arial"/>
        <family val="2"/>
      </rPr>
      <t>Écouter et prendre en compte  les différents protagonistes</t>
    </r>
  </si>
  <si>
    <r>
      <t xml:space="preserve">C13-3 </t>
    </r>
    <r>
      <rPr>
        <sz val="10"/>
        <color theme="1"/>
        <rFont val="Arial"/>
        <family val="2"/>
      </rPr>
      <t>Adapter son discours</t>
    </r>
  </si>
  <si>
    <r>
      <t xml:space="preserve">C13-4 </t>
    </r>
    <r>
      <rPr>
        <sz val="10"/>
        <color theme="1"/>
        <rFont val="Arial"/>
        <family val="2"/>
      </rPr>
      <t>Choisir des arguments</t>
    </r>
  </si>
  <si>
    <r>
      <t xml:space="preserve">C14-1 </t>
    </r>
    <r>
      <rPr>
        <sz val="10"/>
        <color theme="1"/>
        <rFont val="Arial"/>
        <family val="2"/>
      </rPr>
      <t>Positionner l’entreprise  et ses offres dans le contexte économique, concurrentiel et environnemental</t>
    </r>
  </si>
  <si>
    <r>
      <t xml:space="preserve">C14-2 </t>
    </r>
    <r>
      <rPr>
        <sz val="10"/>
        <color theme="1"/>
        <rFont val="Arial"/>
        <family val="2"/>
      </rPr>
      <t>Choisir et proposer des actions de promotion adaptées à un objectif commercial</t>
    </r>
  </si>
  <si>
    <r>
      <t xml:space="preserve">C14-3 </t>
    </r>
    <r>
      <rPr>
        <sz val="10"/>
        <color theme="1"/>
        <rFont val="Arial"/>
        <family val="2"/>
      </rPr>
      <t>Élaborer un support de communication et/ou de promotion</t>
    </r>
  </si>
  <si>
    <r>
      <t xml:space="preserve">C14-4 </t>
    </r>
    <r>
      <rPr>
        <sz val="10"/>
        <color theme="1"/>
        <rFont val="Arial"/>
        <family val="2"/>
      </rPr>
      <t>Présenter le support de communication et/ou de promotion</t>
    </r>
  </si>
  <si>
    <r>
      <t xml:space="preserve">C15-1 </t>
    </r>
    <r>
      <rPr>
        <sz val="10"/>
        <color theme="1"/>
        <rFont val="Arial"/>
        <family val="2"/>
      </rPr>
      <t>Analyser le contexte de la situation de négociation</t>
    </r>
  </si>
  <si>
    <r>
      <t xml:space="preserve">C15-2 </t>
    </r>
    <r>
      <rPr>
        <sz val="10"/>
        <color theme="1"/>
        <rFont val="Arial"/>
        <family val="2"/>
      </rPr>
      <t>Mettre en œuvre une stratégie</t>
    </r>
  </si>
  <si>
    <r>
      <t xml:space="preserve">C15-3 </t>
    </r>
    <r>
      <rPr>
        <sz val="10"/>
        <color theme="1"/>
        <rFont val="Arial"/>
        <family val="2"/>
      </rPr>
      <t>Rédiger un document</t>
    </r>
  </si>
  <si>
    <r>
      <t xml:space="preserve">C16-1 </t>
    </r>
    <r>
      <rPr>
        <sz val="10"/>
        <color theme="1"/>
        <rFont val="Arial"/>
        <family val="2"/>
      </rPr>
      <t>Extraire les documents techniques</t>
    </r>
  </si>
  <si>
    <r>
      <t xml:space="preserve">C16-2 </t>
    </r>
    <r>
      <rPr>
        <sz val="10"/>
        <color theme="1"/>
        <rFont val="Arial"/>
        <family val="2"/>
      </rPr>
      <t>Réaliser un argumentaire commercial</t>
    </r>
  </si>
  <si>
    <r>
      <t xml:space="preserve">C1-1 </t>
    </r>
    <r>
      <rPr>
        <sz val="10"/>
        <color theme="1"/>
        <rFont val="Arial"/>
        <family val="2"/>
      </rPr>
      <t>Traduire le besoin du client et l’exprimer fonctionnellement</t>
    </r>
  </si>
  <si>
    <r>
      <t xml:space="preserve">C1-2 </t>
    </r>
    <r>
      <rPr>
        <sz val="10"/>
        <color theme="1"/>
        <rFont val="Arial"/>
        <family val="2"/>
      </rPr>
      <t>Exprimer les contraintes</t>
    </r>
  </si>
  <si>
    <t>C3-1Choisir les éléments d’un système ou d’une installation</t>
  </si>
  <si>
    <t>C3-2Comparer et proposer une ou des solution(s) technique(s)</t>
  </si>
  <si>
    <t>C3-3 Dimensionner tout ou partie du système</t>
  </si>
  <si>
    <r>
      <t xml:space="preserve">C4-1 </t>
    </r>
    <r>
      <rPr>
        <sz val="10"/>
        <color theme="1"/>
        <rFont val="Arial"/>
        <family val="2"/>
      </rPr>
      <t>Élaborer des schémas et/ou un synoptique</t>
    </r>
  </si>
  <si>
    <r>
      <t xml:space="preserve">C4-3 </t>
    </r>
    <r>
      <rPr>
        <sz val="10"/>
        <color theme="1"/>
        <rFont val="Arial"/>
        <family val="2"/>
      </rPr>
      <t>Décoder les plans</t>
    </r>
  </si>
  <si>
    <r>
      <t xml:space="preserve">C4-2 </t>
    </r>
    <r>
      <rPr>
        <sz val="10"/>
        <color theme="1"/>
        <rFont val="Arial"/>
        <family val="2"/>
      </rPr>
      <t>Compléter ou réaliser un plan</t>
    </r>
  </si>
  <si>
    <t>Les données recueillies et exprimées sont utiles et suffisantes à la définition du besoin.</t>
  </si>
  <si>
    <t>L'analyse fonctionnelle du besoin est réalisée</t>
  </si>
  <si>
    <t>Le cahier de charges est élaboré et/ou complété et/ou modifié.</t>
  </si>
  <si>
    <t>Les contraintes règlementaires, environnementales et économiques sont identifiées.</t>
  </si>
  <si>
    <t>Les fonctions principales des composants sont identifiées.</t>
  </si>
  <si>
    <t>Les relations entre les différents composants sont identifiées.</t>
  </si>
  <si>
    <t>L'analyse fonctionnelle est faite.</t>
  </si>
  <si>
    <t>Les énergies sont identifiées.</t>
  </si>
  <si>
    <t>Les réseaux sont caractérisés.</t>
  </si>
  <si>
    <t>La chaine d’énergie est identifiée et/ou schématisée.</t>
  </si>
  <si>
    <t>La chaine d’information est identifiée et/ou schématisée.</t>
  </si>
  <si>
    <t>Les différents modes de fonctionnement sont explicités.</t>
  </si>
  <si>
    <t>Les paramètres de fonctionnement sont repérés.</t>
  </si>
  <si>
    <t>Les informations des plans supports sont comprises et prises en compte.</t>
  </si>
  <si>
    <t>Les documents  manquants sont repérés.</t>
  </si>
  <si>
    <t>Le rôle de chaque document est connu.</t>
  </si>
  <si>
    <t>Les informations extraites sont pertinentes et répondent à la demande.</t>
  </si>
  <si>
    <t>Les informations sont classées de façon méthodique.</t>
  </si>
  <si>
    <t>Le document est structuré.</t>
  </si>
  <si>
    <t>Les outils numériques donnés sont maîtrisés.</t>
  </si>
  <si>
    <t>La démarche utilisée est adaptée au travail.</t>
  </si>
  <si>
    <t>Le fonctionnement obtenu est conforme au cahier des charges et au souhait du client.</t>
  </si>
  <si>
    <t>La notice d'utilisation est élaborée et expliquée</t>
  </si>
  <si>
    <t>Les documents sélectionnés sont utiles à la réalisation des essais.</t>
  </si>
  <si>
    <t>Les documents choisis sont en adéquation avec l’essai ou le contrôle à réaliser.</t>
  </si>
  <si>
    <t>la démarche suit le protocole.</t>
  </si>
  <si>
    <t>Le matériel utilisé est mis en œuvre correctement.</t>
  </si>
  <si>
    <t>Les règles de sécurité sont respectées.</t>
  </si>
  <si>
    <t>Les matériels utilisés sont adaptés et utilisés correctement.</t>
  </si>
  <si>
    <t>Les résultats et les écarts par rapport aux résultats attendus sont analysés et interprétés.</t>
  </si>
  <si>
    <t>Leur précision est appréciée.</t>
  </si>
  <si>
    <t>la progression dans la démarche est logique et scientifiquement cohérente.</t>
  </si>
  <si>
    <t>Les mesures et/ou paramètres choisis sont pertinents.</t>
  </si>
  <si>
    <t>les écarts entre les valeurs contractuelles et les valeurs mesurées sont identifiés (valeurs constructeurs, rendement …) et interprétés.</t>
  </si>
  <si>
    <t>la ou les solutions proposées permettent l'amélioration du système.</t>
  </si>
  <si>
    <t xml:space="preserve"> /20</t>
  </si>
  <si>
    <t>/20</t>
  </si>
  <si>
    <t>Appréciation globale</t>
  </si>
  <si>
    <t>Noms des Evaluateurs</t>
  </si>
  <si>
    <t>Signatures</t>
  </si>
  <si>
    <t>Date</t>
  </si>
  <si>
    <t>Indicateurs de performance</t>
  </si>
  <si>
    <t>Compétences évaluées</t>
  </si>
  <si>
    <t>BTS Fluides énergies domotique</t>
  </si>
  <si>
    <t>Fiche d'évaluation</t>
  </si>
  <si>
    <t>EPREUVE E5</t>
  </si>
  <si>
    <t>C6 - Mettre en œuvre des outils numériques de pilotage</t>
  </si>
  <si>
    <t>C7 - Réaliser des essais, des mesures</t>
  </si>
  <si>
    <t>C8 - Vérifier, adapter les performances d'un système</t>
  </si>
  <si>
    <t>évalué ?
X si non</t>
  </si>
  <si>
    <t>C1 - Analyser les besoins d'un client</t>
  </si>
  <si>
    <t>C2 - Analyser un système</t>
  </si>
  <si>
    <t>C4 - Décoder et élaborer des plans et des schémas</t>
  </si>
  <si>
    <t>C12 - Recueillir et traiter l'information</t>
  </si>
  <si>
    <t>EPREUVE E41</t>
  </si>
  <si>
    <t>C3 -  Concevoir des solutions technologiques</t>
  </si>
  <si>
    <t>Le choix du composant est adapté.</t>
  </si>
  <si>
    <t>Les paramètres de sélection sont précisés, une consultation des fournisseurs est réalisée.</t>
  </si>
  <si>
    <t>Le cahier des charges est pris en compte.</t>
  </si>
  <si>
    <t>Le et/ou les schémas de principe sont élaborés.</t>
  </si>
  <si>
    <t>Les critères de comparaison sont spécifiés et hiérarchisés (on n’oubliera pas en particulier, techniques, économiques, environnementales, normatifs).</t>
  </si>
  <si>
    <t>La solution préconisée est justifiée.</t>
  </si>
  <si>
    <t>Les données d’entrée sont identifiées et quantifiées.</t>
  </si>
  <si>
    <t>Les méthodes de calcul sont adaptées au problème et respectent les normes et/ou les codes en vigueur.</t>
  </si>
  <si>
    <t>Les notes de calculs sont fournies et justifiées.</t>
  </si>
  <si>
    <t>Les hypothèses de dimensionnement  et/ou de réglage sont spécifiées et justifiées.</t>
  </si>
  <si>
    <t>Les moyens utilisés sont adaptés (DAO, main levée).</t>
  </si>
  <si>
    <t>Les schémas sont exploitables.</t>
  </si>
  <si>
    <t>Les moyens utilisés sont adaptés (DAO et CAO).</t>
  </si>
  <si>
    <t>La réalisation des plans respecte les chartes graphiques.</t>
  </si>
  <si>
    <t>Les plans permettent de définir avec précision les implantations, le passage des réseaux et les réservations.</t>
  </si>
  <si>
    <t>Le ou les plans d’implantation des composants sont réalisés.</t>
  </si>
  <si>
    <t>C5 - Appliquer les règlementations en vigueur</t>
  </si>
  <si>
    <t>Les propositions réglementaires sont justifiées.</t>
  </si>
  <si>
    <t>Les procédures réglementaires sont respectées.</t>
  </si>
  <si>
    <t>Les documents utilisés sont adaptés à la réglementation et à l’installation.</t>
  </si>
  <si>
    <t>C9 - Déterminer des prix ou des coûts aux différentes phases d'avancement d'une opération</t>
  </si>
  <si>
    <t>La méthode d'estimation est adaptée.</t>
  </si>
  <si>
    <t>la méthode d'élaboration des prix de vente est maîtrisée.</t>
  </si>
  <si>
    <t>Les temps unitaires sont pris en compte.</t>
  </si>
  <si>
    <t>Le devis est décomposé et précis.</t>
  </si>
  <si>
    <t>C11 - Etablir et mettre à jour un planning</t>
  </si>
  <si>
    <t>La durée et les dates importantes du chantier sont repérées.</t>
  </si>
  <si>
    <t>Les contraintes sont identifiées et prises en compte (interface, chemin critique, etc.).</t>
  </si>
  <si>
    <t>La planification est formalisée.</t>
  </si>
  <si>
    <t>L'enclenchement  et l'imbrication des tâches du second œuvre sont compatibles et cohérentes avec le calendrier de travaux.</t>
  </si>
  <si>
    <t>C13 - Ecouter, dialoguer argumenter</t>
  </si>
  <si>
    <t>La reformulation est correcte.</t>
  </si>
  <si>
    <t>Les arguments sont pertinents.</t>
  </si>
  <si>
    <t>C14 - Elaborer et utiliser un support de communication</t>
  </si>
  <si>
    <t>Le support de communication retenu ou élaboré est adapté au contexte tant sur la forme (type, durée, lisibilité) que le fond (contenu ciblé).</t>
  </si>
  <si>
    <t>C15 - Négocier</t>
  </si>
  <si>
    <t>C16 - Elaborer une offre commerciale</t>
  </si>
  <si>
    <t>La conduite de la négociation est bien menée pour trouver des accords équilibrés.</t>
  </si>
  <si>
    <t>Les objections sont anticipées.</t>
  </si>
  <si>
    <t>Les documents techniques extraits correspondent aux besoins du client.</t>
  </si>
  <si>
    <t>Les arguments sont convaincants et pertinents.</t>
  </si>
  <si>
    <t>La solution préconisée est valorisée par rapport au besoin du client et au regard de la concurrence.</t>
  </si>
  <si>
    <t>EPREUVE E61</t>
  </si>
  <si>
    <t>Revues de Projet</t>
  </si>
  <si>
    <t>Soutenance de projet</t>
  </si>
  <si>
    <t>C10 - Organiser, animer une équipe</t>
  </si>
  <si>
    <t xml:space="preserve">C13 - Ecouter, dialoguer argumenter </t>
  </si>
  <si>
    <t>EPREUVE E62</t>
  </si>
  <si>
    <t>La différence entre devis et coût réel est analysée, expliquée et exploitée.</t>
  </si>
  <si>
    <t>Les interventions sont planifiées pour le respect du calendrier.</t>
  </si>
  <si>
    <t>Les ressources nécessaires sont mobilisées.</t>
  </si>
  <si>
    <t>Les retards ou difficultés sont discutés afin de trouver des mesures correctives.</t>
  </si>
  <si>
    <t>Les délais des actions à réaliser sont réalistes et accessibles (crédibilité).</t>
  </si>
  <si>
    <t xml:space="preserve">La réunion est préparée et permet un échange d’informations. </t>
  </si>
  <si>
    <t>La situation est bien exposée (les problèmes techniques, réglementaires, etc.).</t>
  </si>
  <si>
    <t>Les tâches sont définies et le personnel bien identifié.</t>
  </si>
  <si>
    <t>Les informations sont exactes.</t>
  </si>
  <si>
    <t>La terminologie et le langage sont adaptés à la situation professionnelle.</t>
  </si>
  <si>
    <t>Les références aux sources sont précisées et claires.</t>
  </si>
  <si>
    <t>Le document est exploitable par les destinataires.</t>
  </si>
  <si>
    <t>Tous les objectifs sont clairement identifiés .</t>
  </si>
  <si>
    <t>Le dialogue est courtois, respectueux.</t>
  </si>
  <si>
    <t>Le métier de l’entreprise et ses activités sont identifiées.</t>
  </si>
  <si>
    <t>Les principaux partenaires et concurrents de l’entreprise sont identifiés et connus (leurs domaines d’activités et leurs offres).</t>
  </si>
  <si>
    <t>Un plan de communication est élaboré.</t>
  </si>
  <si>
    <t>Le calcul de rentabilité d’une action de promotion est effectué.</t>
  </si>
  <si>
    <t>Les propositions sont adaptées à la cible visée.</t>
  </si>
  <si>
    <t>Les principaux messages du support sont exploités.</t>
  </si>
  <si>
    <t>Le plan de l’exposé est présenté.</t>
  </si>
  <si>
    <t>La durée de l’exposé est respectée.</t>
  </si>
  <si>
    <t>Le format du message est respecté.</t>
  </si>
  <si>
    <t>Le contenu de l’exposé est suffisant.</t>
  </si>
  <si>
    <t>Les informations nécessaires sur le Prospect/Client, ou l’interlocuteur sont rassemblées.</t>
  </si>
  <si>
    <t>- les arguments sont pertinents et hiérarchisés en support des choix et/ou orientations techniques proposés,</t>
  </si>
  <si>
    <t>Rédaction du compte rendu de la négociation exploitable par la hiérarchie.</t>
  </si>
  <si>
    <t xml:space="preserve"> - le plan de négociation est structuré pour assurer sa crédibilité,</t>
  </si>
  <si>
    <t xml:space="preserve"> - le rapport de force est bien évalué.</t>
  </si>
  <si>
    <t>Obligatoire</t>
  </si>
  <si>
    <t>Activités/questionnement associés aux indicateurs</t>
  </si>
  <si>
    <t>La préparation de négociation est structurée (étapes, arguments) - 3 critères à suivre :</t>
  </si>
  <si>
    <t>Taches susceptibles d'être confiées à l'étudiant</t>
  </si>
  <si>
    <t>Stage en milieu professionnel</t>
  </si>
  <si>
    <t>Possible dans l'entreprise</t>
  </si>
  <si>
    <t>BTS FED
Fiche d'évaluation</t>
  </si>
  <si>
    <t>Poids effectif selon critère non évalué</t>
  </si>
  <si>
    <t>Note Brute</t>
  </si>
  <si>
    <t>ACTIVITES QUESTIONNEMENT</t>
  </si>
  <si>
    <t>C7-1 Analyser un dossier</t>
  </si>
  <si>
    <t>C7-2 Identifier les normes et les réglementations à prendre en compte</t>
  </si>
  <si>
    <t>C7-3 Respecter les procédures</t>
  </si>
  <si>
    <t>C7-4 Conduire les essais, les mesures</t>
  </si>
  <si>
    <t>C7-5 Choisir et utiliser des appareils de mesure</t>
  </si>
  <si>
    <t>C7-6 Interpréter les résultats</t>
  </si>
  <si>
    <t>C8-1 Établir une procédure de vérification des performances</t>
  </si>
  <si>
    <t>C8-2 Choisir les mesures et/ou paramètres appropriés</t>
  </si>
  <si>
    <t>C8-3 Analyser les résultats</t>
  </si>
  <si>
    <t>C8-4 Concevoir une action corrective</t>
  </si>
  <si>
    <t xml:space="preserve">ATTENTION, si le symbole ◄ apparait dans cette colonne c'est qu'il n'y a pas ou qu'il y a plus d'une valeur donnée à l'indicateur, il faut alors choisir laquelle retenir         </t>
  </si>
  <si>
    <t>Note brute obtenue par calcul automatique :</t>
  </si>
  <si>
    <t>Note sur 20 proposée au jury :</t>
  </si>
  <si>
    <t>TM le 13/02/2015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</si>
</sst>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8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center" vertical="center" textRotation="90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0" xfId="0" applyFont="1"/>
    <xf numFmtId="0" fontId="3" fillId="0" borderId="2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0" fillId="0" borderId="11" xfId="0" applyBorder="1"/>
    <xf numFmtId="0" fontId="8" fillId="0" borderId="11" xfId="0" applyFont="1" applyBorder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9" fontId="0" fillId="6" borderId="0" xfId="0" applyNumberFormat="1" applyFill="1"/>
    <xf numFmtId="0" fontId="3" fillId="0" borderId="11" xfId="0" applyFont="1" applyFill="1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/>
    </xf>
    <xf numFmtId="0" fontId="0" fillId="0" borderId="11" xfId="0" applyFill="1" applyBorder="1"/>
    <xf numFmtId="0" fontId="6" fillId="0" borderId="11" xfId="0" applyFont="1" applyFill="1" applyBorder="1" applyAlignment="1"/>
    <xf numFmtId="0" fontId="6" fillId="0" borderId="11" xfId="0" applyFont="1" applyBorder="1" applyAlignment="1"/>
    <xf numFmtId="0" fontId="3" fillId="0" borderId="11" xfId="0" applyFont="1" applyFill="1" applyBorder="1" applyAlignment="1"/>
    <xf numFmtId="0" fontId="3" fillId="0" borderId="11" xfId="0" applyFont="1" applyBorder="1" applyAlignment="1"/>
    <xf numFmtId="0" fontId="6" fillId="0" borderId="11" xfId="0" applyFont="1" applyBorder="1" applyAlignment="1">
      <alignment vertical="center"/>
    </xf>
    <xf numFmtId="0" fontId="0" fillId="6" borderId="24" xfId="0" applyFont="1" applyFill="1" applyBorder="1" applyAlignment="1">
      <alignment vertical="center" wrapText="1"/>
    </xf>
    <xf numFmtId="0" fontId="0" fillId="6" borderId="40" xfId="0" applyFont="1" applyFill="1" applyBorder="1" applyAlignment="1">
      <alignment vertical="center" wrapText="1"/>
    </xf>
    <xf numFmtId="0" fontId="0" fillId="7" borderId="11" xfId="0" applyFill="1" applyBorder="1"/>
    <xf numFmtId="9" fontId="0" fillId="6" borderId="40" xfId="0" applyNumberFormat="1" applyFont="1" applyFill="1" applyBorder="1" applyAlignment="1">
      <alignment vertical="center" wrapText="1"/>
    </xf>
    <xf numFmtId="9" fontId="0" fillId="6" borderId="38" xfId="0" applyNumberFormat="1" applyFont="1" applyFill="1" applyBorder="1" applyAlignment="1">
      <alignment vertical="center" wrapText="1"/>
    </xf>
    <xf numFmtId="9" fontId="11" fillId="0" borderId="11" xfId="0" applyNumberFormat="1" applyFont="1" applyBorder="1"/>
    <xf numFmtId="0" fontId="11" fillId="7" borderId="11" xfId="0" applyFont="1" applyFill="1" applyBorder="1"/>
    <xf numFmtId="0" fontId="0" fillId="0" borderId="0" xfId="0" applyAlignment="1"/>
    <xf numFmtId="10" fontId="3" fillId="0" borderId="0" xfId="1" applyNumberFormat="1" applyFont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right"/>
    </xf>
    <xf numFmtId="9" fontId="0" fillId="6" borderId="38" xfId="1" applyNumberFormat="1" applyFont="1" applyFill="1" applyBorder="1" applyAlignment="1">
      <alignment horizontal="right" vertical="center" wrapText="1"/>
    </xf>
    <xf numFmtId="9" fontId="0" fillId="6" borderId="30" xfId="1" applyFont="1" applyFill="1" applyBorder="1" applyAlignment="1">
      <alignment horizontal="right" vertical="center" wrapText="1"/>
    </xf>
    <xf numFmtId="9" fontId="11" fillId="0" borderId="11" xfId="1" applyNumberFormat="1" applyFont="1" applyBorder="1" applyAlignment="1">
      <alignment horizontal="right"/>
    </xf>
    <xf numFmtId="9" fontId="11" fillId="0" borderId="11" xfId="1" applyFont="1" applyBorder="1" applyAlignment="1">
      <alignment horizontal="right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0" fillId="0" borderId="13" xfId="0" applyBorder="1"/>
    <xf numFmtId="0" fontId="4" fillId="0" borderId="0" xfId="0" applyFont="1"/>
    <xf numFmtId="0" fontId="0" fillId="0" borderId="0" xfId="0" applyAlignment="1">
      <alignment horizontal="left"/>
    </xf>
    <xf numFmtId="0" fontId="0" fillId="2" borderId="1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10" xfId="0" applyBorder="1"/>
    <xf numFmtId="0" fontId="0" fillId="2" borderId="1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/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9" fontId="0" fillId="6" borderId="41" xfId="1" applyFont="1" applyFill="1" applyBorder="1"/>
    <xf numFmtId="2" fontId="0" fillId="6" borderId="11" xfId="1" applyNumberFormat="1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9" fontId="3" fillId="0" borderId="42" xfId="1" applyNumberFormat="1" applyFont="1" applyFill="1" applyBorder="1"/>
    <xf numFmtId="2" fontId="3" fillId="0" borderId="11" xfId="1" applyNumberFormat="1" applyFont="1" applyFill="1" applyBorder="1"/>
    <xf numFmtId="0" fontId="0" fillId="0" borderId="11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9" fontId="3" fillId="0" borderId="42" xfId="1" applyFont="1" applyFill="1" applyBorder="1"/>
    <xf numFmtId="0" fontId="0" fillId="0" borderId="42" xfId="0" applyBorder="1" applyAlignment="1">
      <alignment horizontal="center" vertical="center"/>
    </xf>
    <xf numFmtId="0" fontId="3" fillId="8" borderId="14" xfId="0" applyFont="1" applyFill="1" applyBorder="1" applyAlignment="1">
      <alignment wrapText="1"/>
    </xf>
    <xf numFmtId="0" fontId="0" fillId="9" borderId="14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9" fontId="3" fillId="8" borderId="43" xfId="1" applyFont="1" applyFill="1" applyBorder="1"/>
    <xf numFmtId="2" fontId="3" fillId="8" borderId="11" xfId="1" applyNumberFormat="1" applyFont="1" applyFill="1" applyBorder="1"/>
    <xf numFmtId="0" fontId="0" fillId="8" borderId="11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9" fontId="0" fillId="6" borderId="41" xfId="0" applyNumberFormat="1" applyFont="1" applyFill="1" applyBorder="1"/>
    <xf numFmtId="0" fontId="0" fillId="0" borderId="0" xfId="0" applyFont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8" borderId="11" xfId="0" applyFont="1" applyFill="1" applyBorder="1" applyAlignment="1">
      <alignment vertical="center" wrapText="1"/>
    </xf>
    <xf numFmtId="0" fontId="0" fillId="9" borderId="11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9" fontId="3" fillId="8" borderId="42" xfId="0" applyNumberFormat="1" applyFont="1" applyFill="1" applyBorder="1"/>
    <xf numFmtId="0" fontId="0" fillId="3" borderId="44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9" fontId="3" fillId="0" borderId="42" xfId="0" applyNumberFormat="1" applyFont="1" applyFill="1" applyBorder="1"/>
    <xf numFmtId="9" fontId="14" fillId="0" borderId="0" xfId="0" applyNumberFormat="1" applyFont="1"/>
    <xf numFmtId="0" fontId="3" fillId="0" borderId="14" xfId="0" applyFont="1" applyFill="1" applyBorder="1" applyAlignment="1">
      <alignment wrapText="1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9" fontId="3" fillId="0" borderId="43" xfId="0" applyNumberFormat="1" applyFont="1" applyFill="1" applyBorder="1"/>
    <xf numFmtId="0" fontId="0" fillId="3" borderId="43" xfId="0" applyFill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8" borderId="33" xfId="0" applyFont="1" applyFill="1" applyBorder="1" applyAlignment="1">
      <alignment vertical="center" wrapText="1"/>
    </xf>
    <xf numFmtId="0" fontId="0" fillId="9" borderId="33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45" xfId="0" applyFont="1" applyFill="1" applyBorder="1" applyAlignment="1">
      <alignment horizontal="center" vertical="center"/>
    </xf>
    <xf numFmtId="9" fontId="3" fillId="8" borderId="46" xfId="0" applyNumberFormat="1" applyFont="1" applyFill="1" applyBorder="1"/>
    <xf numFmtId="2" fontId="0" fillId="8" borderId="11" xfId="0" applyNumberFormat="1" applyFont="1" applyFill="1" applyBorder="1" applyAlignment="1">
      <alignment horizontal="center"/>
    </xf>
    <xf numFmtId="0" fontId="19" fillId="0" borderId="39" xfId="0" applyFont="1" applyBorder="1" applyAlignment="1">
      <alignment vertical="center"/>
    </xf>
    <xf numFmtId="10" fontId="20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9" fontId="20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3" fillId="0" borderId="0" xfId="0" applyFont="1" applyBorder="1" applyAlignment="1" applyProtection="1">
      <alignment vertical="top" wrapText="1"/>
      <protection locked="0"/>
    </xf>
    <xf numFmtId="0" fontId="23" fillId="0" borderId="0" xfId="0" applyFont="1" applyFill="1" applyBorder="1" applyAlignment="1" applyProtection="1">
      <alignment vertical="top" wrapText="1"/>
      <protection locked="0"/>
    </xf>
    <xf numFmtId="0" fontId="23" fillId="0" borderId="0" xfId="0" applyFont="1" applyBorder="1" applyAlignment="1" applyProtection="1">
      <alignment horizontal="center" vertical="top" wrapText="1"/>
      <protection locked="0"/>
    </xf>
    <xf numFmtId="0" fontId="27" fillId="0" borderId="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1" fillId="0" borderId="3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/>
    <xf numFmtId="0" fontId="21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9" fontId="11" fillId="0" borderId="11" xfId="0" applyNumberFormat="1" applyFont="1" applyFill="1" applyBorder="1"/>
    <xf numFmtId="165" fontId="0" fillId="0" borderId="0" xfId="1" applyNumberFormat="1" applyFont="1" applyFill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6" borderId="29" xfId="0" applyFont="1" applyFill="1" applyBorder="1" applyAlignment="1">
      <alignment horizontal="left" vertical="center" wrapText="1"/>
    </xf>
    <xf numFmtId="0" fontId="0" fillId="6" borderId="11" xfId="0" applyFont="1" applyFill="1" applyBorder="1" applyAlignment="1">
      <alignment horizontal="left" vertical="center" wrapText="1"/>
    </xf>
    <xf numFmtId="0" fontId="0" fillId="6" borderId="34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6" borderId="7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8" fillId="0" borderId="39" xfId="0" applyFont="1" applyBorder="1" applyAlignment="1">
      <alignment horizontal="right" vertical="center" wrapText="1"/>
    </xf>
    <xf numFmtId="164" fontId="21" fillId="0" borderId="37" xfId="0" applyNumberFormat="1" applyFont="1" applyFill="1" applyBorder="1" applyAlignment="1">
      <alignment horizontal="center" vertical="center"/>
    </xf>
    <xf numFmtId="164" fontId="21" fillId="0" borderId="39" xfId="0" applyNumberFormat="1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64" fontId="25" fillId="0" borderId="4" xfId="0" applyNumberFormat="1" applyFont="1" applyBorder="1" applyAlignment="1" applyProtection="1">
      <alignment horizontal="center" vertical="center"/>
      <protection locked="0"/>
    </xf>
    <xf numFmtId="164" fontId="25" fillId="0" borderId="6" xfId="0" applyNumberFormat="1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3" fillId="0" borderId="36" xfId="0" applyFont="1" applyBorder="1" applyAlignment="1" applyProtection="1">
      <alignment horizontal="center" vertical="top" wrapText="1"/>
      <protection locked="0"/>
    </xf>
    <xf numFmtId="0" fontId="23" fillId="0" borderId="50" xfId="0" applyFont="1" applyBorder="1" applyAlignment="1" applyProtection="1">
      <alignment horizontal="center" vertical="top" wrapText="1"/>
      <protection locked="0"/>
    </xf>
    <xf numFmtId="0" fontId="23" fillId="0" borderId="51" xfId="0" applyFont="1" applyBorder="1" applyAlignment="1" applyProtection="1">
      <alignment horizontal="center" vertical="top" wrapText="1"/>
      <protection locked="0"/>
    </xf>
    <xf numFmtId="14" fontId="20" fillId="0" borderId="36" xfId="0" applyNumberFormat="1" applyFont="1" applyBorder="1" applyAlignment="1" applyProtection="1">
      <alignment horizontal="center" vertical="center"/>
      <protection locked="0"/>
    </xf>
    <xf numFmtId="14" fontId="20" fillId="0" borderId="50" xfId="0" applyNumberFormat="1" applyFont="1" applyBorder="1" applyAlignment="1" applyProtection="1">
      <alignment horizontal="center" vertical="center"/>
      <protection locked="0"/>
    </xf>
    <xf numFmtId="14" fontId="20" fillId="0" borderId="51" xfId="0" applyNumberFormat="1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6" borderId="30" xfId="0" applyFont="1" applyFill="1" applyBorder="1" applyAlignment="1">
      <alignment horizontal="left" vertical="center" wrapText="1"/>
    </xf>
    <xf numFmtId="0" fontId="0" fillId="6" borderId="38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9" fontId="11" fillId="0" borderId="33" xfId="0" applyNumberFormat="1" applyFont="1" applyFill="1" applyBorder="1" applyAlignment="1">
      <alignment horizontal="center"/>
    </xf>
    <xf numFmtId="9" fontId="11" fillId="0" borderId="29" xfId="0" applyNumberFormat="1" applyFont="1" applyFill="1" applyBorder="1" applyAlignment="1">
      <alignment horizontal="center"/>
    </xf>
    <xf numFmtId="9" fontId="11" fillId="0" borderId="22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1" xfId="0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center" wrapText="1"/>
    </xf>
    <xf numFmtId="0" fontId="0" fillId="6" borderId="24" xfId="0" applyFont="1" applyFill="1" applyBorder="1" applyAlignment="1">
      <alignment horizontal="left" vertical="center" wrapText="1"/>
    </xf>
    <xf numFmtId="0" fontId="0" fillId="6" borderId="4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9" fontId="0" fillId="6" borderId="24" xfId="0" applyNumberFormat="1" applyFont="1" applyFill="1" applyBorder="1" applyAlignment="1">
      <alignment horizontal="left" vertical="center" wrapText="1"/>
    </xf>
    <xf numFmtId="9" fontId="0" fillId="6" borderId="11" xfId="0" applyNumberForma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4108308479383"/>
          <c:y val="2.5927706612688041E-2"/>
          <c:w val="0.77831783383041231"/>
          <c:h val="0.783139121135894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'[1]Grille U5'!$P$4:$P$7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28448"/>
        <c:axId val="100438400"/>
      </c:barChart>
      <c:catAx>
        <c:axId val="84728448"/>
        <c:scaling>
          <c:orientation val="maxMin"/>
        </c:scaling>
        <c:delete val="1"/>
        <c:axPos val="l"/>
        <c:majorTickMark val="out"/>
        <c:minorTickMark val="none"/>
        <c:tickLblPos val="nextTo"/>
        <c:crossAx val="100438400"/>
        <c:crosses val="autoZero"/>
        <c:auto val="1"/>
        <c:lblAlgn val="ctr"/>
        <c:lblOffset val="100"/>
        <c:noMultiLvlLbl val="0"/>
      </c:catAx>
      <c:valAx>
        <c:axId val="100438400"/>
        <c:scaling>
          <c:orientation val="minMax"/>
          <c:max val="1"/>
        </c:scaling>
        <c:delete val="1"/>
        <c:axPos val="t"/>
        <c:majorGridlines/>
        <c:numFmt formatCode="General" sourceLinked="1"/>
        <c:majorTickMark val="none"/>
        <c:minorTickMark val="none"/>
        <c:tickLblPos val="none"/>
        <c:crossAx val="84728448"/>
        <c:crossesAt val="0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4108308479383"/>
          <c:y val="2.5927706612688041E-2"/>
          <c:w val="0.77831783383041231"/>
          <c:h val="0.898801732612777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'[1]Grille U5'!$P$9:$P$16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57856"/>
        <c:axId val="101782656"/>
      </c:barChart>
      <c:catAx>
        <c:axId val="100457856"/>
        <c:scaling>
          <c:orientation val="maxMin"/>
        </c:scaling>
        <c:delete val="1"/>
        <c:axPos val="l"/>
        <c:majorTickMark val="out"/>
        <c:minorTickMark val="none"/>
        <c:tickLblPos val="nextTo"/>
        <c:crossAx val="101782656"/>
        <c:crosses val="autoZero"/>
        <c:auto val="1"/>
        <c:lblAlgn val="ctr"/>
        <c:lblOffset val="100"/>
        <c:noMultiLvlLbl val="0"/>
      </c:catAx>
      <c:valAx>
        <c:axId val="101782656"/>
        <c:scaling>
          <c:orientation val="minMax"/>
          <c:max val="1"/>
        </c:scaling>
        <c:delete val="1"/>
        <c:axPos val="t"/>
        <c:majorGridlines/>
        <c:numFmt formatCode="General" sourceLinked="1"/>
        <c:majorTickMark val="none"/>
        <c:minorTickMark val="none"/>
        <c:tickLblPos val="none"/>
        <c:crossAx val="100457856"/>
        <c:crossesAt val="0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4108308479383"/>
          <c:y val="2.5927706612688041E-2"/>
          <c:w val="0.77831783383041231"/>
          <c:h val="0.9064951300380124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'[1]Grille U5'!$P$18:$P$21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14656"/>
        <c:axId val="101816192"/>
      </c:barChart>
      <c:catAx>
        <c:axId val="101814656"/>
        <c:scaling>
          <c:orientation val="maxMin"/>
        </c:scaling>
        <c:delete val="1"/>
        <c:axPos val="l"/>
        <c:majorTickMark val="out"/>
        <c:minorTickMark val="none"/>
        <c:tickLblPos val="nextTo"/>
        <c:crossAx val="101816192"/>
        <c:crosses val="autoZero"/>
        <c:auto val="1"/>
        <c:lblAlgn val="ctr"/>
        <c:lblOffset val="100"/>
        <c:noMultiLvlLbl val="0"/>
      </c:catAx>
      <c:valAx>
        <c:axId val="101816192"/>
        <c:scaling>
          <c:orientation val="minMax"/>
          <c:max val="1"/>
        </c:scaling>
        <c:delete val="1"/>
        <c:axPos val="t"/>
        <c:majorGridlines/>
        <c:numFmt formatCode="General" sourceLinked="1"/>
        <c:majorTickMark val="none"/>
        <c:minorTickMark val="none"/>
        <c:tickLblPos val="none"/>
        <c:crossAx val="101814656"/>
        <c:crossesAt val="0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13606</xdr:colOff>
      <xdr:row>3</xdr:row>
      <xdr:rowOff>13606</xdr:rowOff>
    </xdr:from>
    <xdr:to>
      <xdr:col>10</xdr:col>
      <xdr:colOff>0</xdr:colOff>
      <xdr:row>8</xdr:row>
      <xdr:rowOff>28846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35719</xdr:rowOff>
    </xdr:from>
    <xdr:to>
      <xdr:col>9</xdr:col>
      <xdr:colOff>1260363</xdr:colOff>
      <xdr:row>16</xdr:row>
      <xdr:rowOff>119062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17</xdr:row>
      <xdr:rowOff>47624</xdr:rowOff>
    </xdr:from>
    <xdr:to>
      <xdr:col>9</xdr:col>
      <xdr:colOff>1260363</xdr:colOff>
      <xdr:row>21</xdr:row>
      <xdr:rowOff>142874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246063</xdr:colOff>
      <xdr:row>21</xdr:row>
      <xdr:rowOff>115093</xdr:rowOff>
    </xdr:from>
    <xdr:to>
      <xdr:col>7</xdr:col>
      <xdr:colOff>222250</xdr:colOff>
      <xdr:row>21</xdr:row>
      <xdr:rowOff>353218</xdr:rowOff>
    </xdr:to>
    <xdr:sp macro="" textlink="">
      <xdr:nvSpPr>
        <xdr:cNvPr id="5" name="Flèche à angle droit 4"/>
        <xdr:cNvSpPr/>
      </xdr:nvSpPr>
      <xdr:spPr>
        <a:xfrm>
          <a:off x="11218863" y="7173118"/>
          <a:ext cx="252412" cy="238125"/>
        </a:xfrm>
        <a:prstGeom prst="bent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7</xdr:col>
      <xdr:colOff>81643</xdr:colOff>
      <xdr:row>0</xdr:row>
      <xdr:rowOff>40821</xdr:rowOff>
    </xdr:from>
    <xdr:to>
      <xdr:col>12</xdr:col>
      <xdr:colOff>136071</xdr:colOff>
      <xdr:row>0</xdr:row>
      <xdr:rowOff>1347107</xdr:rowOff>
    </xdr:to>
    <xdr:sp macro="" textlink="">
      <xdr:nvSpPr>
        <xdr:cNvPr id="6" name="ZoneTexte 5"/>
        <xdr:cNvSpPr txBox="1"/>
      </xdr:nvSpPr>
      <xdr:spPr>
        <a:xfrm>
          <a:off x="11330668" y="40821"/>
          <a:ext cx="2883353" cy="1306286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200" b="1">
              <a:solidFill>
                <a:srgbClr val="FF0000"/>
              </a:solidFill>
            </a:rPr>
            <a:t>78,5%, en poids, des critères sont obligatoires à évaluer.</a:t>
          </a:r>
        </a:p>
        <a:p>
          <a:pPr algn="l"/>
          <a:r>
            <a:rPr lang="fr-FR" sz="1200" b="1">
              <a:solidFill>
                <a:srgbClr val="FF0000"/>
              </a:solidFill>
            </a:rPr>
            <a:t>Les critères grisés sont à priori évalués aussi, mais sans obligation.</a:t>
          </a:r>
        </a:p>
        <a:p>
          <a:pPr algn="l"/>
          <a:r>
            <a:rPr lang="fr-FR" sz="1200" b="1">
              <a:solidFill>
                <a:srgbClr val="FF0000"/>
              </a:solidFill>
            </a:rPr>
            <a:t>Si un critère grisé est non évalué, mettre X dans la cellule foncée correspondante.</a:t>
          </a:r>
        </a:p>
      </xdr:txBody>
    </xdr:sp>
    <xdr:clientData/>
  </xdr:twoCellAnchor>
  <xdr:twoCellAnchor>
    <xdr:from>
      <xdr:col>1</xdr:col>
      <xdr:colOff>108857</xdr:colOff>
      <xdr:row>0</xdr:row>
      <xdr:rowOff>81643</xdr:rowOff>
    </xdr:from>
    <xdr:to>
      <xdr:col>1</xdr:col>
      <xdr:colOff>5048250</xdr:colOff>
      <xdr:row>0</xdr:row>
      <xdr:rowOff>1292679</xdr:rowOff>
    </xdr:to>
    <xdr:sp macro="" textlink="">
      <xdr:nvSpPr>
        <xdr:cNvPr id="7" name="ZoneTexte 6"/>
        <xdr:cNvSpPr txBox="1"/>
      </xdr:nvSpPr>
      <xdr:spPr>
        <a:xfrm>
          <a:off x="4204607" y="81643"/>
          <a:ext cx="4939393" cy="121103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317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u="sng">
              <a:solidFill>
                <a:srgbClr val="0070C0"/>
              </a:solidFill>
            </a:rPr>
            <a:t>NOM DU CANDIDAT</a:t>
          </a:r>
          <a:r>
            <a:rPr lang="fr-FR" sz="1600" b="1">
              <a:solidFill>
                <a:srgbClr val="0070C0"/>
              </a:solidFill>
            </a:rPr>
            <a:t>: </a:t>
          </a:r>
        </a:p>
        <a:p>
          <a:endParaRPr lang="fr-FR" sz="1600" b="1">
            <a:solidFill>
              <a:srgbClr val="0070C0"/>
            </a:solidFill>
          </a:endParaRPr>
        </a:p>
        <a:p>
          <a:r>
            <a:rPr lang="fr-FR" sz="1600" b="1" u="sng">
              <a:solidFill>
                <a:srgbClr val="0070C0"/>
              </a:solidFill>
            </a:rPr>
            <a:t>Prénom du candidat:</a:t>
          </a:r>
          <a:r>
            <a:rPr lang="fr-FR" sz="1600" b="1">
              <a:solidFill>
                <a:srgbClr val="0070C0"/>
              </a:solidFill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e%20BTS%20FED%20U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aboration U5"/>
      <sheetName val="Grille U5"/>
    </sheetNames>
    <sheetDataSet>
      <sheetData sheetId="0">
        <row r="6">
          <cell r="I6"/>
        </row>
        <row r="7">
          <cell r="I7"/>
        </row>
        <row r="8">
          <cell r="I8"/>
        </row>
        <row r="9">
          <cell r="I9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20">
          <cell r="I20"/>
        </row>
        <row r="21">
          <cell r="I21"/>
        </row>
        <row r="22">
          <cell r="I22"/>
        </row>
        <row r="23">
          <cell r="I23"/>
        </row>
      </sheetData>
      <sheetData sheetId="1"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B1" workbookViewId="0">
      <selection activeCell="I1" sqref="I1"/>
    </sheetView>
  </sheetViews>
  <sheetFormatPr baseColWidth="10" defaultRowHeight="15" x14ac:dyDescent="0.25"/>
  <cols>
    <col min="1" max="1" width="3.28515625" style="4" customWidth="1"/>
    <col min="2" max="2" width="12.28515625" style="4" customWidth="1"/>
    <col min="3" max="3" width="4.85546875" style="4" customWidth="1"/>
    <col min="4" max="4" width="25.7109375" style="4" customWidth="1"/>
    <col min="5" max="5" width="71.140625" style="4" customWidth="1"/>
    <col min="6" max="9" width="6.140625" style="24" customWidth="1"/>
  </cols>
  <sheetData>
    <row r="1" spans="1:9" s="1" customFormat="1" ht="48" customHeight="1" thickBot="1" x14ac:dyDescent="0.3">
      <c r="F1" s="9" t="s">
        <v>71</v>
      </c>
      <c r="G1" s="10" t="s">
        <v>72</v>
      </c>
      <c r="H1" s="10" t="s">
        <v>73</v>
      </c>
      <c r="I1" s="11" t="s">
        <v>74</v>
      </c>
    </row>
    <row r="2" spans="1:9" ht="15.75" customHeight="1" x14ac:dyDescent="0.25">
      <c r="A2" s="185"/>
      <c r="B2" s="196" t="s">
        <v>59</v>
      </c>
      <c r="C2" s="184" t="s">
        <v>30</v>
      </c>
      <c r="D2" s="193" t="s">
        <v>36</v>
      </c>
      <c r="E2" s="2" t="s">
        <v>117</v>
      </c>
      <c r="F2" s="12"/>
      <c r="G2" s="13"/>
      <c r="H2" s="29"/>
      <c r="I2" s="14"/>
    </row>
    <row r="3" spans="1:9" ht="15.75" customHeight="1" thickBot="1" x14ac:dyDescent="0.3">
      <c r="A3" s="185"/>
      <c r="B3" s="197"/>
      <c r="C3" s="186"/>
      <c r="D3" s="195"/>
      <c r="E3" s="5" t="s">
        <v>118</v>
      </c>
      <c r="F3" s="27"/>
      <c r="G3" s="19"/>
      <c r="H3" s="19"/>
      <c r="I3" s="20"/>
    </row>
    <row r="4" spans="1:9" ht="15.75" customHeight="1" x14ac:dyDescent="0.25">
      <c r="A4" s="185"/>
      <c r="B4" s="197"/>
      <c r="C4" s="184" t="s">
        <v>32</v>
      </c>
      <c r="D4" s="193" t="s">
        <v>60</v>
      </c>
      <c r="E4" s="2" t="s">
        <v>77</v>
      </c>
      <c r="F4" s="25"/>
      <c r="G4" s="13"/>
      <c r="H4" s="13"/>
      <c r="I4" s="14"/>
    </row>
    <row r="5" spans="1:9" ht="15.75" customHeight="1" x14ac:dyDescent="0.25">
      <c r="A5" s="185"/>
      <c r="B5" s="197"/>
      <c r="C5" s="185"/>
      <c r="D5" s="194"/>
      <c r="E5" s="3" t="s">
        <v>75</v>
      </c>
      <c r="F5" s="26"/>
      <c r="G5" s="16"/>
      <c r="H5" s="16"/>
      <c r="I5" s="17"/>
    </row>
    <row r="6" spans="1:9" ht="15.75" customHeight="1" thickBot="1" x14ac:dyDescent="0.3">
      <c r="A6" s="185"/>
      <c r="B6" s="197"/>
      <c r="C6" s="186"/>
      <c r="D6" s="195"/>
      <c r="E6" s="5" t="s">
        <v>76</v>
      </c>
      <c r="F6" s="27"/>
      <c r="G6" s="19"/>
      <c r="H6" s="19"/>
      <c r="I6" s="20"/>
    </row>
    <row r="7" spans="1:9" ht="15.75" customHeight="1" x14ac:dyDescent="0.25">
      <c r="A7" s="185"/>
      <c r="B7" s="197"/>
      <c r="C7" s="184" t="s">
        <v>33</v>
      </c>
      <c r="D7" s="193" t="s">
        <v>31</v>
      </c>
      <c r="E7" s="2" t="s">
        <v>119</v>
      </c>
      <c r="F7" s="12"/>
      <c r="G7" s="13"/>
      <c r="H7" s="29"/>
      <c r="I7" s="14"/>
    </row>
    <row r="8" spans="1:9" ht="15.75" customHeight="1" x14ac:dyDescent="0.25">
      <c r="A8" s="185"/>
      <c r="B8" s="197"/>
      <c r="C8" s="185"/>
      <c r="D8" s="194"/>
      <c r="E8" s="3" t="s">
        <v>120</v>
      </c>
      <c r="F8" s="15"/>
      <c r="G8" s="16"/>
      <c r="H8" s="30"/>
      <c r="I8" s="17"/>
    </row>
    <row r="9" spans="1:9" ht="15.75" customHeight="1" thickBot="1" x14ac:dyDescent="0.3">
      <c r="A9" s="185"/>
      <c r="B9" s="197"/>
      <c r="C9" s="186"/>
      <c r="D9" s="195"/>
      <c r="E9" s="5" t="s">
        <v>121</v>
      </c>
      <c r="F9" s="18"/>
      <c r="G9" s="19"/>
      <c r="H9" s="31"/>
      <c r="I9" s="20"/>
    </row>
    <row r="10" spans="1:9" ht="15.75" customHeight="1" x14ac:dyDescent="0.25">
      <c r="A10" s="185"/>
      <c r="B10" s="197"/>
      <c r="C10" s="184" t="s">
        <v>35</v>
      </c>
      <c r="D10" s="193" t="s">
        <v>34</v>
      </c>
      <c r="E10" s="2" t="s">
        <v>122</v>
      </c>
      <c r="F10" s="12"/>
      <c r="G10" s="13"/>
      <c r="H10" s="29"/>
      <c r="I10" s="14"/>
    </row>
    <row r="11" spans="1:9" ht="15.75" customHeight="1" x14ac:dyDescent="0.25">
      <c r="A11" s="185"/>
      <c r="B11" s="197"/>
      <c r="C11" s="185"/>
      <c r="D11" s="194"/>
      <c r="E11" s="3" t="s">
        <v>124</v>
      </c>
      <c r="F11" s="15"/>
      <c r="G11" s="16"/>
      <c r="H11" s="30"/>
      <c r="I11" s="17"/>
    </row>
    <row r="12" spans="1:9" ht="15.75" customHeight="1" thickBot="1" x14ac:dyDescent="0.3">
      <c r="A12" s="185"/>
      <c r="B12" s="197"/>
      <c r="C12" s="186"/>
      <c r="D12" s="195"/>
      <c r="E12" s="5" t="s">
        <v>123</v>
      </c>
      <c r="F12" s="27"/>
      <c r="G12" s="19"/>
      <c r="H12" s="19"/>
      <c r="I12" s="20"/>
    </row>
    <row r="13" spans="1:9" ht="15.75" customHeight="1" x14ac:dyDescent="0.25">
      <c r="A13" s="185"/>
      <c r="B13" s="197"/>
      <c r="C13" s="184" t="s">
        <v>37</v>
      </c>
      <c r="D13" s="193" t="s">
        <v>38</v>
      </c>
      <c r="E13" s="2" t="s">
        <v>78</v>
      </c>
      <c r="F13" s="12"/>
      <c r="G13" s="13"/>
      <c r="H13" s="29"/>
      <c r="I13" s="14"/>
    </row>
    <row r="14" spans="1:9" ht="15.75" customHeight="1" x14ac:dyDescent="0.25">
      <c r="A14" s="185"/>
      <c r="B14" s="197"/>
      <c r="C14" s="185"/>
      <c r="D14" s="194"/>
      <c r="E14" s="3" t="s">
        <v>79</v>
      </c>
      <c r="F14" s="15"/>
      <c r="G14" s="16"/>
      <c r="H14" s="30"/>
      <c r="I14" s="17"/>
    </row>
    <row r="15" spans="1:9" ht="15.75" customHeight="1" thickBot="1" x14ac:dyDescent="0.3">
      <c r="A15" s="186"/>
      <c r="B15" s="198"/>
      <c r="C15" s="186"/>
      <c r="D15" s="195"/>
      <c r="E15" s="5" t="s">
        <v>80</v>
      </c>
      <c r="F15" s="18"/>
      <c r="G15" s="19"/>
      <c r="H15" s="31"/>
      <c r="I15" s="20"/>
    </row>
    <row r="16" spans="1:9" ht="29.25" customHeight="1" thickBot="1" x14ac:dyDescent="0.3">
      <c r="A16" s="184" t="s">
        <v>61</v>
      </c>
      <c r="B16" s="190" t="s">
        <v>62</v>
      </c>
      <c r="C16" s="6" t="s">
        <v>39</v>
      </c>
      <c r="D16" s="7" t="s">
        <v>42</v>
      </c>
      <c r="E16" s="8" t="s">
        <v>81</v>
      </c>
      <c r="F16" s="21"/>
      <c r="G16" s="28"/>
      <c r="H16" s="22"/>
      <c r="I16" s="23"/>
    </row>
    <row r="17" spans="1:9" x14ac:dyDescent="0.25">
      <c r="A17" s="185"/>
      <c r="B17" s="191"/>
      <c r="C17" s="184" t="s">
        <v>41</v>
      </c>
      <c r="D17" s="193" t="s">
        <v>63</v>
      </c>
      <c r="E17" s="2" t="s">
        <v>82</v>
      </c>
      <c r="F17" s="12"/>
      <c r="G17" s="29"/>
      <c r="H17" s="13"/>
      <c r="I17" s="14"/>
    </row>
    <row r="18" spans="1:9" x14ac:dyDescent="0.25">
      <c r="A18" s="185"/>
      <c r="B18" s="191"/>
      <c r="C18" s="185"/>
      <c r="D18" s="194"/>
      <c r="E18" s="3" t="s">
        <v>83</v>
      </c>
      <c r="F18" s="15"/>
      <c r="G18" s="30"/>
      <c r="H18" s="16"/>
      <c r="I18" s="17"/>
    </row>
    <row r="19" spans="1:9" x14ac:dyDescent="0.25">
      <c r="A19" s="185"/>
      <c r="B19" s="191"/>
      <c r="C19" s="185"/>
      <c r="D19" s="194"/>
      <c r="E19" s="3" t="s">
        <v>84</v>
      </c>
      <c r="F19" s="15"/>
      <c r="G19" s="30"/>
      <c r="H19" s="16"/>
      <c r="I19" s="17"/>
    </row>
    <row r="20" spans="1:9" x14ac:dyDescent="0.25">
      <c r="A20" s="185"/>
      <c r="B20" s="191"/>
      <c r="C20" s="185"/>
      <c r="D20" s="194"/>
      <c r="E20" s="3" t="s">
        <v>85</v>
      </c>
      <c r="F20" s="15"/>
      <c r="G20" s="30"/>
      <c r="H20" s="16"/>
      <c r="I20" s="17"/>
    </row>
    <row r="21" spans="1:9" x14ac:dyDescent="0.25">
      <c r="A21" s="185"/>
      <c r="B21" s="191"/>
      <c r="C21" s="185"/>
      <c r="D21" s="194"/>
      <c r="E21" s="3" t="s">
        <v>86</v>
      </c>
      <c r="F21" s="15"/>
      <c r="G21" s="30"/>
      <c r="H21" s="16"/>
      <c r="I21" s="17"/>
    </row>
    <row r="22" spans="1:9" ht="15.75" thickBot="1" x14ac:dyDescent="0.3">
      <c r="A22" s="185"/>
      <c r="B22" s="191"/>
      <c r="C22" s="186"/>
      <c r="D22" s="195"/>
      <c r="E22" s="5" t="s">
        <v>87</v>
      </c>
      <c r="F22" s="18"/>
      <c r="G22" s="31"/>
      <c r="H22" s="19"/>
      <c r="I22" s="20"/>
    </row>
    <row r="23" spans="1:9" x14ac:dyDescent="0.25">
      <c r="A23" s="185"/>
      <c r="B23" s="191"/>
      <c r="C23" s="184" t="s">
        <v>43</v>
      </c>
      <c r="D23" s="193" t="s">
        <v>64</v>
      </c>
      <c r="E23" s="2" t="s">
        <v>88</v>
      </c>
      <c r="F23" s="12"/>
      <c r="G23" s="29"/>
      <c r="H23" s="13"/>
      <c r="I23" s="14"/>
    </row>
    <row r="24" spans="1:9" x14ac:dyDescent="0.25">
      <c r="A24" s="185"/>
      <c r="B24" s="191"/>
      <c r="C24" s="185"/>
      <c r="D24" s="194"/>
      <c r="E24" s="3" t="s">
        <v>89</v>
      </c>
      <c r="F24" s="15"/>
      <c r="G24" s="30"/>
      <c r="H24" s="16"/>
      <c r="I24" s="17"/>
    </row>
    <row r="25" spans="1:9" x14ac:dyDescent="0.25">
      <c r="A25" s="185"/>
      <c r="B25" s="191"/>
      <c r="C25" s="185"/>
      <c r="D25" s="194"/>
      <c r="E25" s="3" t="s">
        <v>90</v>
      </c>
      <c r="F25" s="15"/>
      <c r="G25" s="30"/>
      <c r="H25" s="16"/>
      <c r="I25" s="17"/>
    </row>
    <row r="26" spans="1:9" ht="15.75" thickBot="1" x14ac:dyDescent="0.3">
      <c r="A26" s="186"/>
      <c r="B26" s="192"/>
      <c r="C26" s="186"/>
      <c r="D26" s="195"/>
      <c r="E26" s="5" t="s">
        <v>91</v>
      </c>
      <c r="F26" s="18"/>
      <c r="G26" s="31"/>
      <c r="H26" s="19"/>
      <c r="I26" s="20"/>
    </row>
    <row r="27" spans="1:9" ht="17.25" customHeight="1" x14ac:dyDescent="0.25">
      <c r="A27" s="184" t="s">
        <v>65</v>
      </c>
      <c r="B27" s="190" t="s">
        <v>66</v>
      </c>
      <c r="C27" s="184" t="s">
        <v>44</v>
      </c>
      <c r="D27" s="193" t="s">
        <v>45</v>
      </c>
      <c r="E27" s="2" t="s">
        <v>92</v>
      </c>
      <c r="F27" s="12"/>
      <c r="G27" s="13"/>
      <c r="H27" s="29"/>
      <c r="I27" s="14"/>
    </row>
    <row r="28" spans="1:9" ht="17.25" customHeight="1" x14ac:dyDescent="0.25">
      <c r="A28" s="185"/>
      <c r="B28" s="191"/>
      <c r="C28" s="185"/>
      <c r="D28" s="194"/>
      <c r="E28" s="3" t="s">
        <v>93</v>
      </c>
      <c r="F28" s="15"/>
      <c r="G28" s="16"/>
      <c r="H28" s="30"/>
      <c r="I28" s="17"/>
    </row>
    <row r="29" spans="1:9" ht="17.25" customHeight="1" thickBot="1" x14ac:dyDescent="0.3">
      <c r="A29" s="185"/>
      <c r="B29" s="191"/>
      <c r="C29" s="186"/>
      <c r="D29" s="195"/>
      <c r="E29" s="5" t="s">
        <v>94</v>
      </c>
      <c r="F29" s="18"/>
      <c r="G29" s="19"/>
      <c r="H29" s="19"/>
      <c r="I29" s="32"/>
    </row>
    <row r="30" spans="1:9" ht="17.25" customHeight="1" x14ac:dyDescent="0.25">
      <c r="A30" s="185"/>
      <c r="B30" s="191"/>
      <c r="C30" s="184" t="s">
        <v>46</v>
      </c>
      <c r="D30" s="193" t="s">
        <v>51</v>
      </c>
      <c r="E30" s="2" t="s">
        <v>95</v>
      </c>
      <c r="F30" s="12"/>
      <c r="G30" s="13"/>
      <c r="H30" s="13"/>
      <c r="I30" s="33"/>
    </row>
    <row r="31" spans="1:9" ht="17.25" customHeight="1" x14ac:dyDescent="0.25">
      <c r="A31" s="185"/>
      <c r="B31" s="191"/>
      <c r="C31" s="185"/>
      <c r="D31" s="194"/>
      <c r="E31" s="3" t="s">
        <v>96</v>
      </c>
      <c r="F31" s="15"/>
      <c r="G31" s="16"/>
      <c r="H31" s="16"/>
      <c r="I31" s="34"/>
    </row>
    <row r="32" spans="1:9" ht="17.25" customHeight="1" x14ac:dyDescent="0.25">
      <c r="A32" s="185"/>
      <c r="B32" s="191"/>
      <c r="C32" s="185"/>
      <c r="D32" s="194"/>
      <c r="E32" s="3" t="s">
        <v>97</v>
      </c>
      <c r="F32" s="15"/>
      <c r="G32" s="16"/>
      <c r="H32" s="16"/>
      <c r="I32" s="34"/>
    </row>
    <row r="33" spans="1:9" ht="17.25" customHeight="1" thickBot="1" x14ac:dyDescent="0.3">
      <c r="A33" s="186"/>
      <c r="B33" s="192"/>
      <c r="C33" s="186"/>
      <c r="D33" s="195"/>
      <c r="E33" s="5" t="s">
        <v>98</v>
      </c>
      <c r="F33" s="18"/>
      <c r="G33" s="19"/>
      <c r="H33" s="19"/>
      <c r="I33" s="32"/>
    </row>
    <row r="34" spans="1:9" ht="25.5" customHeight="1" x14ac:dyDescent="0.25">
      <c r="A34" s="184" t="s">
        <v>67</v>
      </c>
      <c r="B34" s="187" t="s">
        <v>68</v>
      </c>
      <c r="C34" s="184" t="s">
        <v>47</v>
      </c>
      <c r="D34" s="193" t="s">
        <v>55</v>
      </c>
      <c r="E34" s="2" t="s">
        <v>99</v>
      </c>
      <c r="F34" s="12"/>
      <c r="G34" s="13"/>
      <c r="H34" s="29"/>
      <c r="I34" s="14"/>
    </row>
    <row r="35" spans="1:9" ht="15.75" thickBot="1" x14ac:dyDescent="0.3">
      <c r="A35" s="185"/>
      <c r="B35" s="188"/>
      <c r="C35" s="186"/>
      <c r="D35" s="195"/>
      <c r="E35" s="5" t="s">
        <v>100</v>
      </c>
      <c r="F35" s="18"/>
      <c r="G35" s="19"/>
      <c r="H35" s="31"/>
      <c r="I35" s="20"/>
    </row>
    <row r="36" spans="1:9" x14ac:dyDescent="0.25">
      <c r="A36" s="185"/>
      <c r="B36" s="188"/>
      <c r="C36" s="184" t="s">
        <v>48</v>
      </c>
      <c r="D36" s="193" t="s">
        <v>40</v>
      </c>
      <c r="E36" s="2" t="s">
        <v>101</v>
      </c>
      <c r="F36" s="25"/>
      <c r="G36" s="13"/>
      <c r="H36" s="13"/>
      <c r="I36" s="14"/>
    </row>
    <row r="37" spans="1:9" x14ac:dyDescent="0.25">
      <c r="A37" s="185"/>
      <c r="B37" s="188"/>
      <c r="C37" s="185"/>
      <c r="D37" s="194"/>
      <c r="E37" s="3" t="s">
        <v>102</v>
      </c>
      <c r="F37" s="26"/>
      <c r="G37" s="16"/>
      <c r="H37" s="16"/>
      <c r="I37" s="17"/>
    </row>
    <row r="38" spans="1:9" ht="15.75" thickBot="1" x14ac:dyDescent="0.3">
      <c r="A38" s="185"/>
      <c r="B38" s="188"/>
      <c r="C38" s="186"/>
      <c r="D38" s="195"/>
      <c r="E38" s="5" t="s">
        <v>103</v>
      </c>
      <c r="F38" s="18"/>
      <c r="G38" s="19"/>
      <c r="H38" s="19"/>
      <c r="I38" s="32"/>
    </row>
    <row r="39" spans="1:9" x14ac:dyDescent="0.25">
      <c r="A39" s="185"/>
      <c r="B39" s="188"/>
      <c r="C39" s="184" t="s">
        <v>50</v>
      </c>
      <c r="D39" s="193" t="s">
        <v>49</v>
      </c>
      <c r="E39" s="2" t="s">
        <v>104</v>
      </c>
      <c r="F39" s="12"/>
      <c r="G39" s="13"/>
      <c r="H39" s="13"/>
      <c r="I39" s="33"/>
    </row>
    <row r="40" spans="1:9" x14ac:dyDescent="0.25">
      <c r="A40" s="185"/>
      <c r="B40" s="188"/>
      <c r="C40" s="185"/>
      <c r="D40" s="194"/>
      <c r="E40" s="3" t="s">
        <v>105</v>
      </c>
      <c r="F40" s="15"/>
      <c r="G40" s="16"/>
      <c r="H40" s="30"/>
      <c r="I40" s="17"/>
    </row>
    <row r="41" spans="1:9" x14ac:dyDescent="0.25">
      <c r="A41" s="185"/>
      <c r="B41" s="188"/>
      <c r="C41" s="185"/>
      <c r="D41" s="194"/>
      <c r="E41" s="3" t="s">
        <v>106</v>
      </c>
      <c r="F41" s="15"/>
      <c r="G41" s="16"/>
      <c r="H41" s="16"/>
      <c r="I41" s="34"/>
    </row>
    <row r="42" spans="1:9" ht="15.75" thickBot="1" x14ac:dyDescent="0.3">
      <c r="A42" s="185"/>
      <c r="B42" s="188"/>
      <c r="C42" s="186"/>
      <c r="D42" s="195"/>
      <c r="E42" s="5" t="s">
        <v>107</v>
      </c>
      <c r="F42" s="18"/>
      <c r="G42" s="19"/>
      <c r="H42" s="31"/>
      <c r="I42" s="20"/>
    </row>
    <row r="43" spans="1:9" ht="25.5" x14ac:dyDescent="0.25">
      <c r="A43" s="185"/>
      <c r="B43" s="188"/>
      <c r="C43" s="184" t="s">
        <v>52</v>
      </c>
      <c r="D43" s="193" t="s">
        <v>57</v>
      </c>
      <c r="E43" s="2" t="s">
        <v>108</v>
      </c>
      <c r="F43" s="12"/>
      <c r="G43" s="13"/>
      <c r="H43" s="13"/>
      <c r="I43" s="33"/>
    </row>
    <row r="44" spans="1:9" ht="25.5" x14ac:dyDescent="0.25">
      <c r="A44" s="185"/>
      <c r="B44" s="188"/>
      <c r="C44" s="185"/>
      <c r="D44" s="194"/>
      <c r="E44" s="3" t="s">
        <v>109</v>
      </c>
      <c r="F44" s="15"/>
      <c r="G44" s="16"/>
      <c r="H44" s="16"/>
      <c r="I44" s="34"/>
    </row>
    <row r="45" spans="1:9" x14ac:dyDescent="0.25">
      <c r="A45" s="185"/>
      <c r="B45" s="188"/>
      <c r="C45" s="185"/>
      <c r="D45" s="194"/>
      <c r="E45" s="3" t="s">
        <v>110</v>
      </c>
      <c r="F45" s="15"/>
      <c r="G45" s="16"/>
      <c r="H45" s="30"/>
      <c r="I45" s="17"/>
    </row>
    <row r="46" spans="1:9" ht="15.75" thickBot="1" x14ac:dyDescent="0.3">
      <c r="A46" s="186"/>
      <c r="B46" s="189"/>
      <c r="C46" s="186"/>
      <c r="D46" s="195"/>
      <c r="E46" s="5" t="s">
        <v>111</v>
      </c>
      <c r="F46" s="18"/>
      <c r="G46" s="19"/>
      <c r="H46" s="19"/>
      <c r="I46" s="32"/>
    </row>
    <row r="47" spans="1:9" x14ac:dyDescent="0.25">
      <c r="A47" s="184" t="s">
        <v>69</v>
      </c>
      <c r="B47" s="190" t="s">
        <v>70</v>
      </c>
      <c r="C47" s="184" t="s">
        <v>54</v>
      </c>
      <c r="D47" s="193" t="s">
        <v>53</v>
      </c>
      <c r="E47" s="2" t="s">
        <v>112</v>
      </c>
      <c r="F47" s="12"/>
      <c r="G47" s="13"/>
      <c r="H47" s="13"/>
      <c r="I47" s="33"/>
    </row>
    <row r="48" spans="1:9" x14ac:dyDescent="0.25">
      <c r="A48" s="185"/>
      <c r="B48" s="191"/>
      <c r="C48" s="185"/>
      <c r="D48" s="194"/>
      <c r="E48" s="3" t="s">
        <v>113</v>
      </c>
      <c r="F48" s="15"/>
      <c r="G48" s="16"/>
      <c r="H48" s="30"/>
      <c r="I48" s="17"/>
    </row>
    <row r="49" spans="1:9" ht="15.75" thickBot="1" x14ac:dyDescent="0.3">
      <c r="A49" s="185"/>
      <c r="B49" s="191"/>
      <c r="C49" s="186"/>
      <c r="D49" s="195"/>
      <c r="E49" s="5" t="s">
        <v>114</v>
      </c>
      <c r="F49" s="18"/>
      <c r="G49" s="19"/>
      <c r="H49" s="19"/>
      <c r="I49" s="32"/>
    </row>
    <row r="50" spans="1:9" x14ac:dyDescent="0.25">
      <c r="A50" s="185"/>
      <c r="B50" s="191"/>
      <c r="C50" s="184" t="s">
        <v>56</v>
      </c>
      <c r="D50" s="193" t="s">
        <v>58</v>
      </c>
      <c r="E50" s="2" t="s">
        <v>115</v>
      </c>
      <c r="F50" s="12"/>
      <c r="G50" s="13"/>
      <c r="H50" s="29"/>
      <c r="I50" s="14"/>
    </row>
    <row r="51" spans="1:9" ht="15.75" thickBot="1" x14ac:dyDescent="0.3">
      <c r="A51" s="186"/>
      <c r="B51" s="192"/>
      <c r="C51" s="186"/>
      <c r="D51" s="195"/>
      <c r="E51" s="5" t="s">
        <v>116</v>
      </c>
      <c r="F51" s="18"/>
      <c r="G51" s="19"/>
      <c r="H51" s="31"/>
      <c r="I51" s="20"/>
    </row>
  </sheetData>
  <mergeCells count="40">
    <mergeCell ref="D2:D3"/>
    <mergeCell ref="C2:C3"/>
    <mergeCell ref="C13:C15"/>
    <mergeCell ref="D13:D15"/>
    <mergeCell ref="D17:D22"/>
    <mergeCell ref="C17:C22"/>
    <mergeCell ref="D4:D6"/>
    <mergeCell ref="C4:C6"/>
    <mergeCell ref="C43:C46"/>
    <mergeCell ref="D43:D46"/>
    <mergeCell ref="D47:D49"/>
    <mergeCell ref="C47:C49"/>
    <mergeCell ref="D23:D26"/>
    <mergeCell ref="C23:C26"/>
    <mergeCell ref="D27:D29"/>
    <mergeCell ref="C27:C29"/>
    <mergeCell ref="D30:D33"/>
    <mergeCell ref="C30:C33"/>
    <mergeCell ref="D34:D35"/>
    <mergeCell ref="C34:C35"/>
    <mergeCell ref="D36:D38"/>
    <mergeCell ref="C36:C38"/>
    <mergeCell ref="D39:D42"/>
    <mergeCell ref="C39:C42"/>
    <mergeCell ref="A34:A46"/>
    <mergeCell ref="B34:B46"/>
    <mergeCell ref="A47:A51"/>
    <mergeCell ref="B47:B51"/>
    <mergeCell ref="D7:D9"/>
    <mergeCell ref="C7:C9"/>
    <mergeCell ref="D10:D12"/>
    <mergeCell ref="C10:C12"/>
    <mergeCell ref="A2:A15"/>
    <mergeCell ref="A16:A26"/>
    <mergeCell ref="B16:B26"/>
    <mergeCell ref="A27:A33"/>
    <mergeCell ref="B27:B33"/>
    <mergeCell ref="B2:B15"/>
    <mergeCell ref="D50:D51"/>
    <mergeCell ref="C50:C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0" zoomScaleNormal="80" workbookViewId="0">
      <selection activeCell="B15" sqref="B15"/>
    </sheetView>
  </sheetViews>
  <sheetFormatPr baseColWidth="10" defaultRowHeight="15" x14ac:dyDescent="0.25"/>
  <cols>
    <col min="1" max="1" width="43.5703125" style="4" customWidth="1"/>
    <col min="2" max="2" width="55.42578125" style="36" customWidth="1"/>
    <col min="3" max="3" width="11.5703125" customWidth="1"/>
    <col min="4" max="7" width="4.7109375" customWidth="1"/>
  </cols>
  <sheetData>
    <row r="1" spans="1:8" ht="18.75" customHeight="1" x14ac:dyDescent="0.25">
      <c r="A1" s="39" t="s">
        <v>168</v>
      </c>
      <c r="B1" s="40"/>
      <c r="C1" s="203" t="s">
        <v>179</v>
      </c>
      <c r="D1" s="203"/>
      <c r="E1" s="203"/>
      <c r="F1" s="203"/>
      <c r="G1" s="203"/>
      <c r="H1" s="203"/>
    </row>
    <row r="2" spans="1:8" ht="15.75" x14ac:dyDescent="0.25">
      <c r="A2" s="41" t="s">
        <v>169</v>
      </c>
    </row>
    <row r="3" spans="1:8" x14ac:dyDescent="0.25">
      <c r="A3" s="45"/>
      <c r="B3" s="46"/>
      <c r="C3" s="208" t="s">
        <v>174</v>
      </c>
      <c r="D3" s="209">
        <v>0</v>
      </c>
      <c r="E3" s="209">
        <v>1</v>
      </c>
      <c r="F3" s="209">
        <v>2</v>
      </c>
      <c r="G3" s="209">
        <v>3</v>
      </c>
    </row>
    <row r="4" spans="1:8" ht="20.25" customHeight="1" x14ac:dyDescent="0.25">
      <c r="A4" s="47" t="s">
        <v>167</v>
      </c>
      <c r="B4" s="48" t="s">
        <v>166</v>
      </c>
      <c r="C4" s="208"/>
      <c r="D4" s="209"/>
      <c r="E4" s="209"/>
      <c r="F4" s="209"/>
      <c r="G4" s="209"/>
    </row>
    <row r="5" spans="1:8" s="1" customFormat="1" ht="18" customHeight="1" x14ac:dyDescent="0.25">
      <c r="A5" s="204" t="s">
        <v>175</v>
      </c>
      <c r="B5" s="204"/>
      <c r="C5" s="205"/>
      <c r="D5" s="205"/>
      <c r="E5" s="205"/>
      <c r="F5" s="205"/>
      <c r="G5" s="205"/>
      <c r="H5" s="42">
        <v>0.1</v>
      </c>
    </row>
    <row r="6" spans="1:8" ht="30.75" customHeight="1" x14ac:dyDescent="0.25">
      <c r="A6" s="35" t="s">
        <v>118</v>
      </c>
      <c r="B6" s="49" t="s">
        <v>128</v>
      </c>
      <c r="C6" s="37"/>
      <c r="D6" s="37"/>
      <c r="E6" s="37"/>
      <c r="F6" s="37"/>
      <c r="G6" s="37"/>
      <c r="H6" s="71">
        <v>1</v>
      </c>
    </row>
    <row r="7" spans="1:8" ht="18.75" customHeight="1" x14ac:dyDescent="0.25">
      <c r="A7" s="206" t="s">
        <v>176</v>
      </c>
      <c r="B7" s="207"/>
      <c r="C7" s="207"/>
      <c r="D7" s="207"/>
      <c r="E7" s="207"/>
      <c r="F7" s="207"/>
      <c r="G7" s="207"/>
      <c r="H7" s="42">
        <v>0.5</v>
      </c>
    </row>
    <row r="8" spans="1:8" ht="15.75" customHeight="1" x14ac:dyDescent="0.25">
      <c r="A8" s="202" t="s">
        <v>77</v>
      </c>
      <c r="B8" s="50" t="s">
        <v>129</v>
      </c>
      <c r="C8" s="37"/>
      <c r="D8" s="37"/>
      <c r="E8" s="37"/>
      <c r="F8" s="37"/>
      <c r="G8" s="37"/>
      <c r="H8" s="71">
        <v>0.15</v>
      </c>
    </row>
    <row r="9" spans="1:8" ht="15.75" customHeight="1" x14ac:dyDescent="0.25">
      <c r="A9" s="202"/>
      <c r="B9" s="51" t="s">
        <v>130</v>
      </c>
      <c r="C9" s="37"/>
      <c r="D9" s="52"/>
      <c r="E9" s="37"/>
      <c r="F9" s="37"/>
      <c r="G9" s="37"/>
      <c r="H9" s="71">
        <v>0.15</v>
      </c>
    </row>
    <row r="10" spans="1:8" ht="15.75" customHeight="1" x14ac:dyDescent="0.25">
      <c r="A10" s="202"/>
      <c r="B10" s="53" t="s">
        <v>131</v>
      </c>
      <c r="C10" s="37"/>
      <c r="D10" s="52"/>
      <c r="E10" s="37"/>
      <c r="F10" s="37"/>
      <c r="G10" s="37"/>
      <c r="H10" s="71">
        <v>0.1</v>
      </c>
    </row>
    <row r="11" spans="1:8" ht="15.75" customHeight="1" x14ac:dyDescent="0.25">
      <c r="A11" s="202" t="s">
        <v>75</v>
      </c>
      <c r="B11" s="53" t="s">
        <v>132</v>
      </c>
      <c r="C11" s="37"/>
      <c r="D11" s="37"/>
      <c r="E11" s="37"/>
      <c r="F11" s="37"/>
      <c r="G11" s="37"/>
      <c r="H11" s="71">
        <v>0.1</v>
      </c>
    </row>
    <row r="12" spans="1:8" ht="15.75" customHeight="1" x14ac:dyDescent="0.25">
      <c r="A12" s="202"/>
      <c r="B12" s="53" t="s">
        <v>133</v>
      </c>
      <c r="C12" s="37"/>
      <c r="D12" s="37"/>
      <c r="E12" s="37"/>
      <c r="F12" s="37"/>
      <c r="G12" s="37"/>
      <c r="H12" s="71">
        <v>0.1</v>
      </c>
    </row>
    <row r="13" spans="1:8" ht="15.75" customHeight="1" x14ac:dyDescent="0.25">
      <c r="A13" s="202"/>
      <c r="B13" s="53" t="s">
        <v>134</v>
      </c>
      <c r="C13" s="37"/>
      <c r="D13" s="37"/>
      <c r="E13" s="37"/>
      <c r="F13" s="37"/>
      <c r="G13" s="37"/>
      <c r="H13" s="71">
        <v>0.1</v>
      </c>
    </row>
    <row r="14" spans="1:8" ht="15.75" customHeight="1" x14ac:dyDescent="0.25">
      <c r="A14" s="202"/>
      <c r="B14" s="53" t="s">
        <v>135</v>
      </c>
      <c r="C14" s="37"/>
      <c r="D14" s="37"/>
      <c r="E14" s="37"/>
      <c r="F14" s="37"/>
      <c r="G14" s="37"/>
      <c r="H14" s="71">
        <v>0.1</v>
      </c>
    </row>
    <row r="15" spans="1:8" ht="15.75" customHeight="1" x14ac:dyDescent="0.25">
      <c r="A15" s="202" t="s">
        <v>76</v>
      </c>
      <c r="B15" s="51" t="s">
        <v>136</v>
      </c>
      <c r="C15" s="37"/>
      <c r="D15" s="37"/>
      <c r="E15" s="37"/>
      <c r="F15" s="37"/>
      <c r="G15" s="37"/>
      <c r="H15" s="71">
        <v>0.1</v>
      </c>
    </row>
    <row r="16" spans="1:8" ht="15.75" customHeight="1" x14ac:dyDescent="0.25">
      <c r="A16" s="202"/>
      <c r="B16" s="51" t="s">
        <v>137</v>
      </c>
      <c r="C16" s="37"/>
      <c r="D16" s="38"/>
      <c r="E16" s="37"/>
      <c r="F16" s="37"/>
      <c r="G16" s="37"/>
      <c r="H16" s="71">
        <v>0.1</v>
      </c>
    </row>
    <row r="17" spans="1:8" ht="20.25" customHeight="1" x14ac:dyDescent="0.25">
      <c r="A17" s="206" t="s">
        <v>177</v>
      </c>
      <c r="B17" s="207"/>
      <c r="C17" s="207"/>
      <c r="D17" s="207"/>
      <c r="E17" s="207"/>
      <c r="F17" s="207"/>
      <c r="G17" s="207"/>
      <c r="H17" s="42">
        <v>0.25</v>
      </c>
    </row>
    <row r="18" spans="1:8" ht="24.75" customHeight="1" x14ac:dyDescent="0.25">
      <c r="A18" s="35" t="s">
        <v>123</v>
      </c>
      <c r="B18" s="50" t="s">
        <v>138</v>
      </c>
      <c r="C18" s="37"/>
      <c r="D18" s="37"/>
      <c r="E18" s="37"/>
      <c r="F18" s="37"/>
      <c r="G18" s="37"/>
      <c r="H18" s="71">
        <v>1</v>
      </c>
    </row>
    <row r="19" spans="1:8" ht="18.75" customHeight="1" x14ac:dyDescent="0.25">
      <c r="A19" s="206" t="s">
        <v>178</v>
      </c>
      <c r="B19" s="207"/>
      <c r="C19" s="207"/>
      <c r="D19" s="207"/>
      <c r="E19" s="207"/>
      <c r="F19" s="207"/>
      <c r="G19" s="207"/>
      <c r="H19" s="42">
        <v>0.15</v>
      </c>
    </row>
    <row r="20" spans="1:8" ht="15" customHeight="1" x14ac:dyDescent="0.25">
      <c r="A20" s="199" t="s">
        <v>101</v>
      </c>
      <c r="B20" s="53" t="s">
        <v>139</v>
      </c>
      <c r="C20" s="37"/>
      <c r="D20" s="37"/>
      <c r="E20" s="37"/>
      <c r="F20" s="37"/>
      <c r="G20" s="37"/>
      <c r="H20" s="71">
        <v>0.2</v>
      </c>
    </row>
    <row r="21" spans="1:8" x14ac:dyDescent="0.25">
      <c r="A21" s="201"/>
      <c r="B21" s="53" t="s">
        <v>140</v>
      </c>
      <c r="C21" s="37"/>
      <c r="D21" s="37"/>
      <c r="E21" s="37"/>
      <c r="F21" s="37"/>
      <c r="G21" s="37"/>
      <c r="H21" s="71">
        <v>0.2</v>
      </c>
    </row>
    <row r="22" spans="1:8" ht="26.25" x14ac:dyDescent="0.25">
      <c r="A22" s="199" t="s">
        <v>102</v>
      </c>
      <c r="B22" s="53" t="s">
        <v>141</v>
      </c>
      <c r="C22" s="37"/>
      <c r="D22" s="37"/>
      <c r="E22" s="37"/>
      <c r="F22" s="37"/>
      <c r="G22" s="37"/>
      <c r="H22" s="71">
        <v>0.2</v>
      </c>
    </row>
    <row r="23" spans="1:8" x14ac:dyDescent="0.25">
      <c r="A23" s="200"/>
      <c r="B23" s="53" t="s">
        <v>142</v>
      </c>
      <c r="C23" s="37"/>
      <c r="D23" s="37"/>
      <c r="E23" s="37"/>
      <c r="F23" s="37"/>
      <c r="G23" s="37"/>
      <c r="H23" s="71">
        <v>0.2</v>
      </c>
    </row>
    <row r="24" spans="1:8" x14ac:dyDescent="0.25">
      <c r="A24" s="201"/>
      <c r="B24" s="53" t="s">
        <v>143</v>
      </c>
      <c r="C24" s="37"/>
      <c r="D24" s="37"/>
      <c r="E24" s="37"/>
      <c r="F24" s="37"/>
      <c r="G24" s="37"/>
      <c r="H24" s="71">
        <v>0.2</v>
      </c>
    </row>
  </sheetData>
  <mergeCells count="15">
    <mergeCell ref="A22:A24"/>
    <mergeCell ref="A8:A10"/>
    <mergeCell ref="A11:A14"/>
    <mergeCell ref="A15:A16"/>
    <mergeCell ref="C1:H1"/>
    <mergeCell ref="A5:G5"/>
    <mergeCell ref="A17:G17"/>
    <mergeCell ref="A7:G7"/>
    <mergeCell ref="A19:G19"/>
    <mergeCell ref="A20:A21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="70" zoomScaleNormal="70" workbookViewId="0">
      <selection activeCell="B20" sqref="B20"/>
    </sheetView>
  </sheetViews>
  <sheetFormatPr baseColWidth="10" defaultRowHeight="15" x14ac:dyDescent="0.25"/>
  <cols>
    <col min="1" max="1" width="61.42578125" style="4" customWidth="1"/>
    <col min="2" max="2" width="77.28515625" style="36" customWidth="1"/>
    <col min="3" max="3" width="13.42578125" customWidth="1"/>
    <col min="4" max="7" width="4.140625" customWidth="1"/>
    <col min="8" max="8" width="4.140625" style="172" customWidth="1"/>
    <col min="9" max="9" width="6.28515625" customWidth="1"/>
    <col min="10" max="10" width="19.140625" customWidth="1"/>
    <col min="11" max="11" width="9.85546875" customWidth="1"/>
    <col min="12" max="12" width="3" style="102" customWidth="1"/>
    <col min="13" max="13" width="3.140625" style="102" customWidth="1"/>
    <col min="14" max="14" width="9.5703125" customWidth="1"/>
    <col min="15" max="15" width="1.7109375" customWidth="1"/>
    <col min="16" max="16" width="1.85546875" style="102" customWidth="1"/>
    <col min="17" max="17" width="80.140625" customWidth="1"/>
  </cols>
  <sheetData>
    <row r="1" spans="1:17" ht="108.75" customHeight="1" thickBot="1" x14ac:dyDescent="0.3">
      <c r="A1" s="97" t="s">
        <v>264</v>
      </c>
      <c r="B1" s="98"/>
      <c r="C1" s="210" t="s">
        <v>170</v>
      </c>
      <c r="D1" s="211"/>
      <c r="E1" s="211"/>
      <c r="F1" s="211"/>
      <c r="G1" s="212"/>
      <c r="H1" s="99"/>
      <c r="I1" s="100"/>
      <c r="J1" s="101"/>
      <c r="K1" s="101"/>
      <c r="N1" s="213" t="s">
        <v>265</v>
      </c>
      <c r="O1" s="101"/>
    </row>
    <row r="2" spans="1:17" s="1" customFormat="1" ht="32.25" customHeight="1" thickBot="1" x14ac:dyDescent="0.3">
      <c r="A2" s="103" t="s">
        <v>167</v>
      </c>
      <c r="B2" s="104" t="s">
        <v>166</v>
      </c>
      <c r="C2" s="105" t="s">
        <v>174</v>
      </c>
      <c r="D2" s="105">
        <v>0</v>
      </c>
      <c r="E2" s="105">
        <v>1</v>
      </c>
      <c r="F2" s="105">
        <v>2</v>
      </c>
      <c r="G2" s="106">
        <v>3</v>
      </c>
      <c r="H2" s="107"/>
      <c r="K2" s="108" t="s">
        <v>266</v>
      </c>
      <c r="L2" s="109"/>
      <c r="M2" s="109"/>
      <c r="N2" s="213"/>
      <c r="P2" s="109"/>
      <c r="Q2" s="110" t="s">
        <v>267</v>
      </c>
    </row>
    <row r="3" spans="1:17" s="1" customFormat="1" ht="20.25" customHeight="1" thickBot="1" x14ac:dyDescent="0.3">
      <c r="A3" s="214" t="s">
        <v>171</v>
      </c>
      <c r="B3" s="215"/>
      <c r="C3" s="215"/>
      <c r="D3" s="215"/>
      <c r="E3" s="215"/>
      <c r="F3" s="215"/>
      <c r="G3" s="216"/>
      <c r="H3" s="111"/>
      <c r="I3" s="112">
        <v>0.4</v>
      </c>
      <c r="K3" s="113">
        <f>SUM(K4:K7)</f>
        <v>0</v>
      </c>
      <c r="L3" s="109"/>
      <c r="M3" s="109"/>
      <c r="P3" s="109"/>
      <c r="Q3" s="114" t="s">
        <v>259</v>
      </c>
    </row>
    <row r="4" spans="1:17" ht="17.25" customHeight="1" x14ac:dyDescent="0.25">
      <c r="A4" s="217" t="s">
        <v>81</v>
      </c>
      <c r="B4" s="43" t="s">
        <v>144</v>
      </c>
      <c r="C4" s="219" t="s">
        <v>258</v>
      </c>
      <c r="D4" s="54"/>
      <c r="E4" s="54"/>
      <c r="F4" s="54"/>
      <c r="G4" s="115"/>
      <c r="H4" s="116" t="str">
        <f>(IF(L4="","◄",""))</f>
        <v>◄</v>
      </c>
      <c r="I4" s="117">
        <v>0.2</v>
      </c>
      <c r="J4" s="101"/>
      <c r="K4" s="118">
        <f>(IF(E4&lt;&gt;"",1/3,0)+IF(F4&lt;&gt;"",2/3,0)+IF(G4&lt;&gt;"",1,0))*N4*I$3*20</f>
        <v>0</v>
      </c>
      <c r="L4" s="102" t="str">
        <f>IF(COUNTBLANK(D4:G4)=3,1,"")</f>
        <v/>
      </c>
      <c r="M4" s="102">
        <f>IF(C$7="",I4,I4/(SUM(I$4:I$6)))</f>
        <v>0.2</v>
      </c>
      <c r="N4" s="119">
        <f>M4</f>
        <v>0.2</v>
      </c>
      <c r="O4" s="101"/>
      <c r="P4" s="102">
        <f>IF(D4&lt;&gt;"",0.02,(K4/(N4*I$3*20)))</f>
        <v>0</v>
      </c>
      <c r="Q4" s="120">
        <f>'[1]Elaboration U5'!I6</f>
        <v>0</v>
      </c>
    </row>
    <row r="5" spans="1:17" ht="17.25" customHeight="1" x14ac:dyDescent="0.25">
      <c r="A5" s="217"/>
      <c r="B5" s="43" t="s">
        <v>145</v>
      </c>
      <c r="C5" s="219"/>
      <c r="D5" s="54"/>
      <c r="E5" s="54"/>
      <c r="F5" s="54"/>
      <c r="G5" s="115"/>
      <c r="H5" s="116" t="str">
        <f t="shared" ref="H5:H7" si="0">(IF(L5="","◄",""))</f>
        <v>◄</v>
      </c>
      <c r="I5" s="121">
        <v>0.2</v>
      </c>
      <c r="J5" s="101"/>
      <c r="K5" s="118">
        <f t="shared" ref="K5:K6" si="1">(IF(E5&lt;&gt;"",1/3,0)+IF(F5&lt;&gt;"",2/3,0)+IF(G5&lt;&gt;"",1,0))*N5*I$3*20</f>
        <v>0</v>
      </c>
      <c r="L5" s="102" t="str">
        <f t="shared" ref="L5:L6" si="2">IF(COUNTBLANK(D5:G5)=3,1,"")</f>
        <v/>
      </c>
      <c r="M5" s="102">
        <f t="shared" ref="M5:M6" si="3">IF(C$7="",I5,I5/(SUM(I$4:I$6)))</f>
        <v>0.2</v>
      </c>
      <c r="N5" s="119">
        <f t="shared" ref="N5:N7" si="4">M5</f>
        <v>0.2</v>
      </c>
      <c r="O5" s="101"/>
      <c r="P5" s="102">
        <f t="shared" ref="P5:P6" si="5">IF(D5&lt;&gt;"",0.02,(K5/(N5*I$3*20)))</f>
        <v>0</v>
      </c>
      <c r="Q5" s="122">
        <f>'[1]Elaboration U5'!I7</f>
        <v>0</v>
      </c>
    </row>
    <row r="6" spans="1:17" ht="17.25" customHeight="1" x14ac:dyDescent="0.25">
      <c r="A6" s="217"/>
      <c r="B6" s="43" t="s">
        <v>146</v>
      </c>
      <c r="C6" s="219"/>
      <c r="D6" s="54"/>
      <c r="E6" s="54"/>
      <c r="F6" s="54"/>
      <c r="G6" s="115"/>
      <c r="H6" s="116" t="str">
        <f t="shared" si="0"/>
        <v>◄</v>
      </c>
      <c r="I6" s="121">
        <v>0.4</v>
      </c>
      <c r="J6" s="101"/>
      <c r="K6" s="118">
        <f t="shared" si="1"/>
        <v>0</v>
      </c>
      <c r="L6" s="102" t="str">
        <f t="shared" si="2"/>
        <v/>
      </c>
      <c r="M6" s="102">
        <f t="shared" si="3"/>
        <v>0.4</v>
      </c>
      <c r="N6" s="119">
        <f t="shared" si="4"/>
        <v>0.4</v>
      </c>
      <c r="O6" s="101"/>
      <c r="P6" s="102">
        <f t="shared" si="5"/>
        <v>0</v>
      </c>
      <c r="Q6" s="122">
        <f>'[1]Elaboration U5'!I8</f>
        <v>0</v>
      </c>
    </row>
    <row r="7" spans="1:17" ht="20.25" customHeight="1" thickBot="1" x14ac:dyDescent="0.3">
      <c r="A7" s="218"/>
      <c r="B7" s="123" t="s">
        <v>147</v>
      </c>
      <c r="C7" s="124"/>
      <c r="D7" s="125"/>
      <c r="E7" s="125"/>
      <c r="F7" s="125"/>
      <c r="G7" s="126"/>
      <c r="H7" s="116" t="str">
        <f t="shared" si="0"/>
        <v>◄</v>
      </c>
      <c r="I7" s="127">
        <v>0.2</v>
      </c>
      <c r="J7" s="101"/>
      <c r="K7" s="128">
        <f>IF(C7="",(IF(E7&lt;&gt;"",1/3,0)+IF(F7&lt;&gt;"",2/3,0)+IF(G7&lt;&gt;"",1,0))*N7*I$3*20,"")</f>
        <v>0</v>
      </c>
      <c r="L7" s="102" t="str">
        <f>IF(C7="",IF(COUNTBLANK(D7:G7)=3,1,""),1)</f>
        <v/>
      </c>
      <c r="M7" s="102">
        <f>IF(C$7="",I7,0)</f>
        <v>0.2</v>
      </c>
      <c r="N7" s="129">
        <f t="shared" si="4"/>
        <v>0.2</v>
      </c>
      <c r="O7" s="101"/>
      <c r="P7" s="102">
        <f>IF(C7="",IF(D7&lt;&gt;"",0.02,(K7/(N7*I$3*20))),"")</f>
        <v>0</v>
      </c>
      <c r="Q7" s="130">
        <f>'[1]Elaboration U5'!I9</f>
        <v>0</v>
      </c>
    </row>
    <row r="8" spans="1:17" ht="20.25" customHeight="1" thickBot="1" x14ac:dyDescent="0.3">
      <c r="A8" s="214" t="s">
        <v>172</v>
      </c>
      <c r="B8" s="215"/>
      <c r="C8" s="215"/>
      <c r="D8" s="215"/>
      <c r="E8" s="215"/>
      <c r="F8" s="215"/>
      <c r="G8" s="216"/>
      <c r="H8" s="111"/>
      <c r="I8" s="131">
        <v>0.3</v>
      </c>
      <c r="J8" s="101"/>
      <c r="K8" s="113">
        <f>SUM(K9:K16)</f>
        <v>0</v>
      </c>
      <c r="N8" s="132"/>
      <c r="O8" s="101"/>
      <c r="Q8" s="133" t="s">
        <v>259</v>
      </c>
    </row>
    <row r="9" spans="1:17" ht="18.75" customHeight="1" x14ac:dyDescent="0.25">
      <c r="A9" s="134" t="s">
        <v>268</v>
      </c>
      <c r="B9" s="135" t="s">
        <v>148</v>
      </c>
      <c r="C9" s="136"/>
      <c r="D9" s="137"/>
      <c r="E9" s="137"/>
      <c r="F9" s="137"/>
      <c r="G9" s="138"/>
      <c r="H9" s="116" t="str">
        <f>(IF(L9="","◄",""))</f>
        <v>◄</v>
      </c>
      <c r="I9" s="139">
        <v>0.1</v>
      </c>
      <c r="J9" s="101"/>
      <c r="K9" s="128">
        <f>IF(C9="",(IF(E9&lt;&gt;"",1/3,0)+IF(F9&lt;&gt;"",2/3,0)+IF(G9&lt;&gt;"",1,0))*N9*I$8*20,"")</f>
        <v>0</v>
      </c>
      <c r="L9" s="102" t="str">
        <f>IF(C9="",IF(COUNTBLANK(D9:G9)=3,1,""),1)</f>
        <v/>
      </c>
      <c r="M9" s="102">
        <f>IF(C9="",I9,0)</f>
        <v>0.1</v>
      </c>
      <c r="N9" s="129">
        <f>IF(M9=0,0,I9/SUM(M$9:M$16))</f>
        <v>0.10000000000000002</v>
      </c>
      <c r="O9" s="101"/>
      <c r="P9" s="102">
        <f>IF(C9="",IF(D9&lt;&gt;"",0.02,(K9/(N9*I$8*20))),"")</f>
        <v>0</v>
      </c>
      <c r="Q9" s="140">
        <f>'[1]Elaboration U5'!I11</f>
        <v>0</v>
      </c>
    </row>
    <row r="10" spans="1:17" ht="21.75" customHeight="1" x14ac:dyDescent="0.25">
      <c r="A10" s="134" t="s">
        <v>269</v>
      </c>
      <c r="B10" s="135" t="s">
        <v>149</v>
      </c>
      <c r="C10" s="136"/>
      <c r="D10" s="137"/>
      <c r="E10" s="137"/>
      <c r="F10" s="137"/>
      <c r="G10" s="138"/>
      <c r="H10" s="116" t="str">
        <f t="shared" ref="H10:H21" si="6">(IF(L10="","◄",""))</f>
        <v>◄</v>
      </c>
      <c r="I10" s="139">
        <v>0.1</v>
      </c>
      <c r="J10" s="101"/>
      <c r="K10" s="128">
        <f>IF(C10="",(IF(E10&lt;&gt;"",1/3,0)+IF(F10&lt;&gt;"",2/3,0)+IF(G10&lt;&gt;"",1,0))*N10*I$8*20,"")</f>
        <v>0</v>
      </c>
      <c r="L10" s="102" t="str">
        <f>IF(C10="",IF(COUNTBLANK(D10:G10)=3,1,""),1)</f>
        <v/>
      </c>
      <c r="M10" s="102">
        <f>IF(C10="",I10,0)</f>
        <v>0.1</v>
      </c>
      <c r="N10" s="129">
        <f>IF(M10=0,0,I10/SUM(M$9:M$16))</f>
        <v>0.10000000000000002</v>
      </c>
      <c r="O10" s="101"/>
      <c r="P10" s="102">
        <f>IF(C10="",IF(D10&lt;&gt;"",0.02,(K10/(N10*I$8*20))),"")</f>
        <v>0</v>
      </c>
      <c r="Q10" s="141">
        <f>'[1]Elaboration U5'!I12</f>
        <v>0</v>
      </c>
    </row>
    <row r="11" spans="1:17" ht="21.75" customHeight="1" x14ac:dyDescent="0.25">
      <c r="A11" s="142" t="s">
        <v>270</v>
      </c>
      <c r="B11" s="143" t="s">
        <v>150</v>
      </c>
      <c r="C11" s="219" t="s">
        <v>258</v>
      </c>
      <c r="D11" s="54"/>
      <c r="E11" s="54"/>
      <c r="F11" s="54"/>
      <c r="G11" s="115"/>
      <c r="H11" s="116" t="str">
        <f t="shared" si="6"/>
        <v>◄</v>
      </c>
      <c r="I11" s="144">
        <v>0.2</v>
      </c>
      <c r="J11" s="101"/>
      <c r="K11" s="118">
        <f>(IF(E11&lt;&gt;"",1/3,0)+IF(F11&lt;&gt;"",2/3,0)+IF(G11&lt;&gt;"",1,0))*N11*I$8*20</f>
        <v>0</v>
      </c>
      <c r="L11" s="102" t="str">
        <f t="shared" ref="L11:L20" si="7">IF(COUNTBLANK(D11:G11)=3,1,"")</f>
        <v/>
      </c>
      <c r="M11" s="145">
        <f>I11</f>
        <v>0.2</v>
      </c>
      <c r="N11" s="119">
        <f>M11/SUM(M$9:M$16)</f>
        <v>0.20000000000000004</v>
      </c>
      <c r="O11" s="101"/>
      <c r="P11" s="102">
        <f t="shared" ref="P11:P16" si="8">IF(D11&lt;&gt;"",0.02,(K11/(N11*I$8*20)))</f>
        <v>0</v>
      </c>
      <c r="Q11" s="141">
        <f>'[1]Elaboration U5'!I13</f>
        <v>0</v>
      </c>
    </row>
    <row r="12" spans="1:17" ht="21" customHeight="1" x14ac:dyDescent="0.25">
      <c r="A12" s="221" t="s">
        <v>271</v>
      </c>
      <c r="B12" s="143" t="s">
        <v>151</v>
      </c>
      <c r="C12" s="219"/>
      <c r="D12" s="54"/>
      <c r="E12" s="54"/>
      <c r="F12" s="54"/>
      <c r="G12" s="115"/>
      <c r="H12" s="116" t="str">
        <f t="shared" si="6"/>
        <v>◄</v>
      </c>
      <c r="I12" s="144">
        <v>0.1</v>
      </c>
      <c r="J12" s="101"/>
      <c r="K12" s="118">
        <f t="shared" ref="K12:K16" si="9">(IF(E12&lt;&gt;"",1/3,0)+IF(F12&lt;&gt;"",2/3,0)+IF(G12&lt;&gt;"",1,0))*N12*I$8*20</f>
        <v>0</v>
      </c>
      <c r="L12" s="102" t="str">
        <f t="shared" si="7"/>
        <v/>
      </c>
      <c r="M12" s="145">
        <f t="shared" ref="M12:M16" si="10">I12</f>
        <v>0.1</v>
      </c>
      <c r="N12" s="119">
        <f t="shared" ref="N12:N16" si="11">M12/SUM(M$9:M$16)</f>
        <v>0.10000000000000002</v>
      </c>
      <c r="O12" s="101"/>
      <c r="P12" s="102">
        <f t="shared" si="8"/>
        <v>0</v>
      </c>
      <c r="Q12" s="141">
        <f>'[1]Elaboration U5'!I14</f>
        <v>0</v>
      </c>
    </row>
    <row r="13" spans="1:17" ht="21" customHeight="1" x14ac:dyDescent="0.25">
      <c r="A13" s="221"/>
      <c r="B13" s="143" t="s">
        <v>152</v>
      </c>
      <c r="C13" s="219"/>
      <c r="D13" s="54"/>
      <c r="E13" s="54"/>
      <c r="F13" s="54"/>
      <c r="G13" s="115"/>
      <c r="H13" s="116" t="str">
        <f>(IF(L13="","◄",""))</f>
        <v>◄</v>
      </c>
      <c r="I13" s="144">
        <v>0.1</v>
      </c>
      <c r="J13" s="101"/>
      <c r="K13" s="118">
        <f t="shared" si="9"/>
        <v>0</v>
      </c>
      <c r="L13" s="102" t="str">
        <f>IF(COUNTBLANK(D13:G13)=3,1,"")</f>
        <v/>
      </c>
      <c r="M13" s="145">
        <f t="shared" si="10"/>
        <v>0.1</v>
      </c>
      <c r="N13" s="119">
        <f t="shared" si="11"/>
        <v>0.10000000000000002</v>
      </c>
      <c r="O13" s="101"/>
      <c r="P13" s="102">
        <f t="shared" si="8"/>
        <v>0</v>
      </c>
      <c r="Q13" s="141">
        <f>'[1]Elaboration U5'!I15</f>
        <v>0</v>
      </c>
    </row>
    <row r="14" spans="1:17" ht="24.75" customHeight="1" x14ac:dyDescent="0.25">
      <c r="A14" s="142" t="s">
        <v>272</v>
      </c>
      <c r="B14" s="143" t="s">
        <v>153</v>
      </c>
      <c r="C14" s="219"/>
      <c r="D14" s="54"/>
      <c r="E14" s="54"/>
      <c r="F14" s="54"/>
      <c r="G14" s="115"/>
      <c r="H14" s="116" t="str">
        <f t="shared" si="6"/>
        <v>◄</v>
      </c>
      <c r="I14" s="144">
        <v>0.1</v>
      </c>
      <c r="J14" s="101"/>
      <c r="K14" s="118">
        <f t="shared" si="9"/>
        <v>0</v>
      </c>
      <c r="L14" s="102" t="str">
        <f t="shared" si="7"/>
        <v/>
      </c>
      <c r="M14" s="145">
        <f t="shared" si="10"/>
        <v>0.1</v>
      </c>
      <c r="N14" s="119">
        <f t="shared" si="11"/>
        <v>0.10000000000000002</v>
      </c>
      <c r="O14" s="101"/>
      <c r="P14" s="102">
        <f t="shared" si="8"/>
        <v>0</v>
      </c>
      <c r="Q14" s="141">
        <f>'[1]Elaboration U5'!I16</f>
        <v>0</v>
      </c>
    </row>
    <row r="15" spans="1:17" ht="26.25" customHeight="1" x14ac:dyDescent="0.25">
      <c r="A15" s="222" t="s">
        <v>273</v>
      </c>
      <c r="B15" s="143" t="s">
        <v>154</v>
      </c>
      <c r="C15" s="219"/>
      <c r="D15" s="54"/>
      <c r="E15" s="54"/>
      <c r="F15" s="54"/>
      <c r="G15" s="115"/>
      <c r="H15" s="116" t="str">
        <f t="shared" si="6"/>
        <v>◄</v>
      </c>
      <c r="I15" s="144">
        <v>0.2</v>
      </c>
      <c r="J15" s="101"/>
      <c r="K15" s="118">
        <f t="shared" si="9"/>
        <v>0</v>
      </c>
      <c r="L15" s="102" t="str">
        <f t="shared" si="7"/>
        <v/>
      </c>
      <c r="M15" s="145">
        <f t="shared" si="10"/>
        <v>0.2</v>
      </c>
      <c r="N15" s="119">
        <f t="shared" si="11"/>
        <v>0.20000000000000004</v>
      </c>
      <c r="O15" s="101"/>
      <c r="P15" s="102">
        <f t="shared" si="8"/>
        <v>0</v>
      </c>
      <c r="Q15" s="141">
        <f>'[1]Elaboration U5'!I17</f>
        <v>0</v>
      </c>
    </row>
    <row r="16" spans="1:17" ht="22.5" customHeight="1" thickBot="1" x14ac:dyDescent="0.3">
      <c r="A16" s="223"/>
      <c r="B16" s="146" t="s">
        <v>155</v>
      </c>
      <c r="C16" s="220"/>
      <c r="D16" s="147"/>
      <c r="E16" s="147"/>
      <c r="F16" s="147"/>
      <c r="G16" s="148"/>
      <c r="H16" s="116" t="str">
        <f t="shared" si="6"/>
        <v>◄</v>
      </c>
      <c r="I16" s="149">
        <v>0.1</v>
      </c>
      <c r="J16" s="101"/>
      <c r="K16" s="118">
        <f t="shared" si="9"/>
        <v>0</v>
      </c>
      <c r="L16" s="102" t="str">
        <f t="shared" si="7"/>
        <v/>
      </c>
      <c r="M16" s="145">
        <f t="shared" si="10"/>
        <v>0.1</v>
      </c>
      <c r="N16" s="119">
        <f t="shared" si="11"/>
        <v>0.10000000000000002</v>
      </c>
      <c r="O16" s="101"/>
      <c r="P16" s="102">
        <f t="shared" si="8"/>
        <v>0</v>
      </c>
      <c r="Q16" s="150">
        <f>'[1]Elaboration U5'!I18</f>
        <v>0</v>
      </c>
    </row>
    <row r="17" spans="1:17" ht="19.5" customHeight="1" thickBot="1" x14ac:dyDescent="0.3">
      <c r="A17" s="214" t="s">
        <v>173</v>
      </c>
      <c r="B17" s="215"/>
      <c r="C17" s="215"/>
      <c r="D17" s="215"/>
      <c r="E17" s="215"/>
      <c r="F17" s="215"/>
      <c r="G17" s="216"/>
      <c r="H17" s="111"/>
      <c r="I17" s="131">
        <v>0.3</v>
      </c>
      <c r="J17" s="101"/>
      <c r="K17" s="113">
        <f>SUM(K18:K21)</f>
        <v>0</v>
      </c>
      <c r="N17" s="101"/>
      <c r="O17" s="101"/>
      <c r="Q17" s="114" t="s">
        <v>259</v>
      </c>
    </row>
    <row r="18" spans="1:17" ht="26.25" customHeight="1" x14ac:dyDescent="0.25">
      <c r="A18" s="142" t="s">
        <v>274</v>
      </c>
      <c r="B18" s="143" t="s">
        <v>156</v>
      </c>
      <c r="C18" s="219" t="s">
        <v>258</v>
      </c>
      <c r="D18" s="54"/>
      <c r="E18" s="54"/>
      <c r="F18" s="54"/>
      <c r="G18" s="115"/>
      <c r="H18" s="116" t="str">
        <f t="shared" si="6"/>
        <v>◄</v>
      </c>
      <c r="I18" s="144">
        <v>0.25</v>
      </c>
      <c r="J18" s="101"/>
      <c r="K18" s="118">
        <f>(IF(E18&lt;&gt;"",1/3,0)+IF(F18&lt;&gt;"",2/3,0)+IF(G18&lt;&gt;"",1,0))*N18*I$17*20</f>
        <v>0</v>
      </c>
      <c r="L18" s="102" t="str">
        <f t="shared" si="7"/>
        <v/>
      </c>
      <c r="M18" s="102">
        <f>IF(C$21="",I18,I18/(SUM(I$18:I$20)))</f>
        <v>0.25</v>
      </c>
      <c r="N18" s="151">
        <f>M18</f>
        <v>0.25</v>
      </c>
      <c r="O18" s="101"/>
      <c r="P18" s="102">
        <f>IF(D18&lt;&gt;"",0.02,(K18/(N18*I$17*20)))</f>
        <v>0</v>
      </c>
      <c r="Q18" s="122">
        <f>'[1]Elaboration U5'!I20</f>
        <v>0</v>
      </c>
    </row>
    <row r="19" spans="1:17" ht="26.25" customHeight="1" x14ac:dyDescent="0.25">
      <c r="A19" s="142" t="s">
        <v>275</v>
      </c>
      <c r="B19" s="143" t="s">
        <v>157</v>
      </c>
      <c r="C19" s="219"/>
      <c r="D19" s="54"/>
      <c r="E19" s="54"/>
      <c r="F19" s="54"/>
      <c r="G19" s="115"/>
      <c r="H19" s="116" t="str">
        <f t="shared" si="6"/>
        <v>◄</v>
      </c>
      <c r="I19" s="144">
        <v>0.2</v>
      </c>
      <c r="J19" s="101"/>
      <c r="K19" s="118">
        <f t="shared" ref="K19:K20" si="12">(IF(E19&lt;&gt;"",1/3,0)+IF(F19&lt;&gt;"",2/3,0)+IF(G19&lt;&gt;"",1,0))*N19*I$17*20</f>
        <v>0</v>
      </c>
      <c r="L19" s="102" t="str">
        <f t="shared" si="7"/>
        <v/>
      </c>
      <c r="M19" s="102">
        <f t="shared" ref="M19:M20" si="13">IF(C$21="",I19,I19/(SUM(I$18:I$20)))</f>
        <v>0.2</v>
      </c>
      <c r="N19" s="151">
        <f t="shared" ref="N19:N21" si="14">M19</f>
        <v>0.2</v>
      </c>
      <c r="O19" s="101"/>
      <c r="P19" s="102">
        <f t="shared" ref="P19:P20" si="15">IF(D19&lt;&gt;"",0.02,(K19/(N19*I$17*20)))</f>
        <v>0</v>
      </c>
      <c r="Q19" s="122">
        <f>'[1]Elaboration U5'!I21</f>
        <v>0</v>
      </c>
    </row>
    <row r="20" spans="1:17" ht="26.25" customHeight="1" x14ac:dyDescent="0.25">
      <c r="A20" s="142" t="s">
        <v>276</v>
      </c>
      <c r="B20" s="143" t="s">
        <v>158</v>
      </c>
      <c r="C20" s="219"/>
      <c r="D20" s="54"/>
      <c r="E20" s="54"/>
      <c r="F20" s="54"/>
      <c r="G20" s="115"/>
      <c r="H20" s="116" t="str">
        <f t="shared" si="6"/>
        <v>◄</v>
      </c>
      <c r="I20" s="144">
        <v>0.3</v>
      </c>
      <c r="J20" s="101"/>
      <c r="K20" s="118">
        <f t="shared" si="12"/>
        <v>0</v>
      </c>
      <c r="L20" s="102" t="str">
        <f t="shared" si="7"/>
        <v/>
      </c>
      <c r="M20" s="102">
        <f t="shared" si="13"/>
        <v>0.3</v>
      </c>
      <c r="N20" s="151">
        <f t="shared" si="14"/>
        <v>0.3</v>
      </c>
      <c r="O20" s="101"/>
      <c r="P20" s="102">
        <f t="shared" si="15"/>
        <v>0</v>
      </c>
      <c r="Q20" s="122">
        <f>'[1]Elaboration U5'!I22</f>
        <v>0</v>
      </c>
    </row>
    <row r="21" spans="1:17" ht="26.25" customHeight="1" thickBot="1" x14ac:dyDescent="0.3">
      <c r="A21" s="152" t="s">
        <v>277</v>
      </c>
      <c r="B21" s="153" t="s">
        <v>159</v>
      </c>
      <c r="C21" s="154"/>
      <c r="D21" s="155"/>
      <c r="E21" s="155"/>
      <c r="F21" s="155"/>
      <c r="G21" s="156"/>
      <c r="H21" s="116" t="str">
        <f t="shared" si="6"/>
        <v>◄</v>
      </c>
      <c r="I21" s="157">
        <v>0.25</v>
      </c>
      <c r="J21" s="101"/>
      <c r="K21" s="128">
        <f>IF(C21="",(IF(E21&lt;&gt;"",1/3,0)+IF(F21&lt;&gt;"",2/3,0)+IF(G21&lt;&gt;"",1,0))*N21*I$17*20,"")</f>
        <v>0</v>
      </c>
      <c r="L21" s="102" t="str">
        <f>IF(C21="",IF(COUNTBLANK(D21:G21)=3,1,""),1)</f>
        <v/>
      </c>
      <c r="M21" s="102">
        <f>IF(C$21="",I21,0)</f>
        <v>0.25</v>
      </c>
      <c r="N21" s="158">
        <f t="shared" si="14"/>
        <v>0.25</v>
      </c>
      <c r="O21" s="101"/>
      <c r="P21" s="102">
        <f>IF(C21="",IF(D21&lt;&gt;"",0.02,(K21/(N21*I$17*20))),"")</f>
        <v>0</v>
      </c>
      <c r="Q21" s="130">
        <f>'[1]Elaboration U5'!I23</f>
        <v>0</v>
      </c>
    </row>
    <row r="22" spans="1:17" ht="37.5" customHeight="1" x14ac:dyDescent="0.25">
      <c r="B22" s="224" t="s">
        <v>278</v>
      </c>
      <c r="C22" s="224"/>
      <c r="D22" s="224"/>
      <c r="E22" s="224"/>
      <c r="F22" s="224"/>
      <c r="G22" s="224"/>
      <c r="H22" s="159"/>
      <c r="I22" s="159"/>
      <c r="J22" s="160"/>
      <c r="K22" s="101"/>
      <c r="N22" s="101"/>
      <c r="O22" s="101"/>
    </row>
    <row r="23" spans="1:17" ht="15.75" thickBot="1" x14ac:dyDescent="0.3">
      <c r="A23" s="161"/>
      <c r="B23" s="162"/>
      <c r="C23" s="163" t="s">
        <v>279</v>
      </c>
      <c r="D23" s="164"/>
      <c r="E23" s="225">
        <f>K17+K8+K3</f>
        <v>0</v>
      </c>
      <c r="F23" s="226"/>
      <c r="G23" s="227" t="s">
        <v>160</v>
      </c>
      <c r="H23" s="227"/>
      <c r="I23" s="228"/>
      <c r="J23" s="165"/>
      <c r="K23" s="101"/>
      <c r="N23" s="101"/>
      <c r="O23" s="101"/>
    </row>
    <row r="24" spans="1:17" ht="21.75" thickBot="1" x14ac:dyDescent="0.3">
      <c r="A24" s="161"/>
      <c r="B24" s="162"/>
      <c r="C24" s="166" t="s">
        <v>280</v>
      </c>
      <c r="D24" s="164"/>
      <c r="E24" s="229"/>
      <c r="F24" s="230"/>
      <c r="G24" s="231" t="s">
        <v>161</v>
      </c>
      <c r="H24" s="231"/>
      <c r="I24" s="232"/>
      <c r="J24" s="165"/>
      <c r="K24" s="101"/>
      <c r="N24" s="101"/>
      <c r="O24" s="101"/>
    </row>
    <row r="25" spans="1:17" ht="15.75" thickBot="1" x14ac:dyDescent="0.3">
      <c r="A25" s="237"/>
      <c r="B25" s="237"/>
      <c r="C25" s="237"/>
      <c r="D25" s="237"/>
      <c r="E25" s="237"/>
      <c r="F25" s="237"/>
      <c r="G25" s="237"/>
      <c r="H25" s="237"/>
      <c r="I25" s="237"/>
      <c r="J25" s="165"/>
      <c r="K25" s="101"/>
      <c r="N25" s="101"/>
      <c r="O25" s="101"/>
    </row>
    <row r="26" spans="1:17" ht="21.75" customHeight="1" x14ac:dyDescent="0.25">
      <c r="A26" s="238" t="s">
        <v>162</v>
      </c>
      <c r="B26" s="239"/>
      <c r="C26" s="240"/>
      <c r="D26" s="167"/>
      <c r="E26" s="241" t="s">
        <v>165</v>
      </c>
      <c r="F26" s="242"/>
      <c r="G26" s="242"/>
      <c r="H26" s="242"/>
      <c r="I26" s="243"/>
      <c r="J26" s="165"/>
      <c r="K26" s="101"/>
      <c r="N26" s="101"/>
      <c r="O26" s="101"/>
    </row>
    <row r="27" spans="1:17" ht="40.5" customHeight="1" thickBot="1" x14ac:dyDescent="0.3">
      <c r="A27" s="244"/>
      <c r="B27" s="245"/>
      <c r="C27" s="246"/>
      <c r="D27" s="167"/>
      <c r="E27" s="247"/>
      <c r="F27" s="248"/>
      <c r="G27" s="248"/>
      <c r="H27" s="248"/>
      <c r="I27" s="249"/>
      <c r="J27" s="165"/>
      <c r="K27" s="101"/>
      <c r="N27" s="101"/>
      <c r="O27" s="101"/>
    </row>
    <row r="28" spans="1:17" ht="15.75" thickBot="1" x14ac:dyDescent="0.3">
      <c r="A28" s="168"/>
      <c r="B28" s="167"/>
      <c r="C28" s="167"/>
      <c r="D28" s="169"/>
      <c r="E28" s="169"/>
      <c r="F28" s="169"/>
      <c r="G28" s="169"/>
      <c r="H28" s="169"/>
      <c r="I28" s="169"/>
      <c r="J28" s="165"/>
      <c r="K28" s="101"/>
      <c r="N28" s="101"/>
      <c r="O28" s="101"/>
    </row>
    <row r="29" spans="1:17" ht="22.5" customHeight="1" x14ac:dyDescent="0.25">
      <c r="A29" s="233" t="s">
        <v>163</v>
      </c>
      <c r="B29" s="234"/>
      <c r="C29" s="170" t="s">
        <v>164</v>
      </c>
      <c r="D29" s="171"/>
      <c r="J29" s="165"/>
      <c r="K29" s="101"/>
      <c r="N29" s="101"/>
      <c r="O29" s="101"/>
    </row>
    <row r="30" spans="1:17" x14ac:dyDescent="0.25">
      <c r="A30" s="173"/>
      <c r="B30" s="174"/>
      <c r="C30" s="175"/>
      <c r="D30" s="176"/>
      <c r="J30" s="165"/>
      <c r="K30" s="101"/>
      <c r="N30" s="101"/>
      <c r="O30" s="101"/>
    </row>
    <row r="31" spans="1:17" x14ac:dyDescent="0.25">
      <c r="A31" s="173"/>
      <c r="B31" s="174"/>
      <c r="C31" s="175"/>
      <c r="D31" s="176"/>
      <c r="E31" s="177"/>
      <c r="F31" s="177"/>
      <c r="G31" s="177"/>
      <c r="H31" s="177"/>
      <c r="I31" s="177"/>
      <c r="J31" s="165"/>
      <c r="K31" s="101"/>
      <c r="N31" s="101"/>
      <c r="O31" s="101"/>
    </row>
    <row r="32" spans="1:17" x14ac:dyDescent="0.25">
      <c r="A32" s="178"/>
      <c r="B32" s="179"/>
      <c r="C32" s="175"/>
      <c r="D32" s="176"/>
      <c r="E32" s="177"/>
      <c r="F32" s="177"/>
      <c r="G32" s="177"/>
      <c r="H32" s="177"/>
      <c r="I32" s="177"/>
      <c r="J32" s="165"/>
      <c r="K32" s="101"/>
      <c r="N32" s="101"/>
      <c r="O32" s="101"/>
    </row>
    <row r="33" spans="1:15" customFormat="1" x14ac:dyDescent="0.25">
      <c r="A33" s="173"/>
      <c r="B33" s="174"/>
      <c r="C33" s="175"/>
      <c r="D33" s="176"/>
      <c r="E33" s="177"/>
      <c r="F33" s="177"/>
      <c r="G33" s="177"/>
      <c r="H33" s="177"/>
      <c r="I33" s="177"/>
      <c r="J33" s="165"/>
      <c r="K33" s="101"/>
      <c r="L33" s="102"/>
      <c r="M33" s="102"/>
      <c r="N33" s="101"/>
      <c r="O33" s="101"/>
    </row>
    <row r="34" spans="1:15" customFormat="1" ht="15.75" thickBot="1" x14ac:dyDescent="0.3">
      <c r="A34" s="250"/>
      <c r="B34" s="251"/>
      <c r="C34" s="180"/>
      <c r="D34" s="176"/>
      <c r="E34" s="235" t="s">
        <v>281</v>
      </c>
      <c r="F34" s="236"/>
      <c r="G34" s="236"/>
      <c r="H34" s="236"/>
      <c r="I34" s="236"/>
      <c r="J34" s="165"/>
      <c r="K34" s="101"/>
      <c r="L34" s="102"/>
      <c r="M34" s="102"/>
      <c r="N34" s="101"/>
      <c r="O34" s="101"/>
    </row>
    <row r="35" spans="1:15" customFormat="1" x14ac:dyDescent="0.25">
      <c r="A35" s="4"/>
      <c r="B35" s="36"/>
      <c r="H35" s="172"/>
      <c r="L35" s="102"/>
      <c r="M35" s="102"/>
    </row>
    <row r="36" spans="1:15" customFormat="1" x14ac:dyDescent="0.25">
      <c r="A36" s="4"/>
      <c r="B36" s="36"/>
      <c r="C36" s="101"/>
      <c r="D36" s="101"/>
      <c r="E36" s="101"/>
      <c r="F36" s="101"/>
      <c r="G36" s="101"/>
      <c r="H36" s="181"/>
      <c r="I36" s="101"/>
      <c r="J36" s="101"/>
      <c r="K36" s="101"/>
      <c r="L36" s="102"/>
      <c r="M36" s="102"/>
      <c r="N36" s="101"/>
      <c r="O36" s="101"/>
    </row>
    <row r="37" spans="1:15" customFormat="1" x14ac:dyDescent="0.25">
      <c r="A37" s="4"/>
      <c r="B37" s="36"/>
      <c r="H37" s="172"/>
      <c r="L37" s="102"/>
      <c r="M37" s="102"/>
    </row>
    <row r="38" spans="1:15" customFormat="1" x14ac:dyDescent="0.25">
      <c r="A38" s="4"/>
      <c r="B38" s="36"/>
      <c r="H38" s="172"/>
      <c r="L38" s="102"/>
      <c r="M38" s="102"/>
    </row>
  </sheetData>
  <mergeCells count="24">
    <mergeCell ref="A29:B29"/>
    <mergeCell ref="E34:I34"/>
    <mergeCell ref="A25:I25"/>
    <mergeCell ref="A26:C26"/>
    <mergeCell ref="E26:I26"/>
    <mergeCell ref="A27:C27"/>
    <mergeCell ref="E27:I27"/>
    <mergeCell ref="A34:B34"/>
    <mergeCell ref="C18:C20"/>
    <mergeCell ref="B22:G22"/>
    <mergeCell ref="E23:F23"/>
    <mergeCell ref="G23:I23"/>
    <mergeCell ref="E24:F24"/>
    <mergeCell ref="G24:I24"/>
    <mergeCell ref="A8:G8"/>
    <mergeCell ref="C11:C16"/>
    <mergeCell ref="A12:A13"/>
    <mergeCell ref="A15:A16"/>
    <mergeCell ref="A17:G17"/>
    <mergeCell ref="C1:G1"/>
    <mergeCell ref="N1:N2"/>
    <mergeCell ref="A3:G3"/>
    <mergeCell ref="A4:A7"/>
    <mergeCell ref="C4:C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90" zoomScaleNormal="90" workbookViewId="0">
      <selection activeCell="C1" sqref="C1:H1"/>
    </sheetView>
  </sheetViews>
  <sheetFormatPr baseColWidth="10" defaultRowHeight="15" x14ac:dyDescent="0.25"/>
  <cols>
    <col min="1" max="1" width="40.140625" style="4" customWidth="1"/>
    <col min="2" max="2" width="83.140625" style="57" customWidth="1"/>
    <col min="3" max="3" width="12" style="24" customWidth="1"/>
    <col min="4" max="5" width="4.42578125" style="24" customWidth="1"/>
    <col min="6" max="7" width="4.42578125" customWidth="1"/>
    <col min="8" max="8" width="8.28515625" style="76" customWidth="1"/>
    <col min="9" max="9" width="11.42578125" style="73"/>
  </cols>
  <sheetData>
    <row r="1" spans="1:9" ht="18.75" customHeight="1" x14ac:dyDescent="0.25">
      <c r="A1" s="252" t="s">
        <v>168</v>
      </c>
      <c r="B1" s="252"/>
      <c r="C1" s="253" t="s">
        <v>223</v>
      </c>
      <c r="D1" s="253"/>
      <c r="E1" s="253"/>
      <c r="F1" s="253"/>
      <c r="G1" s="253"/>
      <c r="H1" s="253"/>
    </row>
    <row r="2" spans="1:9" ht="15.75" x14ac:dyDescent="0.25">
      <c r="A2" s="41" t="s">
        <v>169</v>
      </c>
      <c r="C2" s="258" t="s">
        <v>224</v>
      </c>
      <c r="D2" s="258"/>
      <c r="E2" s="258"/>
      <c r="F2" s="258"/>
      <c r="G2" s="258"/>
    </row>
    <row r="3" spans="1:9" ht="15" customHeight="1" x14ac:dyDescent="0.25">
      <c r="C3" s="208" t="s">
        <v>174</v>
      </c>
      <c r="D3" s="209">
        <v>0</v>
      </c>
      <c r="E3" s="209">
        <v>1</v>
      </c>
      <c r="F3" s="209">
        <v>2</v>
      </c>
      <c r="G3" s="209">
        <v>3</v>
      </c>
    </row>
    <row r="4" spans="1:9" ht="17.25" customHeight="1" x14ac:dyDescent="0.25">
      <c r="A4" s="44" t="s">
        <v>167</v>
      </c>
      <c r="B4" s="54" t="s">
        <v>166</v>
      </c>
      <c r="C4" s="256"/>
      <c r="D4" s="257"/>
      <c r="E4" s="257"/>
      <c r="F4" s="257"/>
      <c r="G4" s="257"/>
    </row>
    <row r="5" spans="1:9" s="1" customFormat="1" ht="21" customHeight="1" x14ac:dyDescent="0.25">
      <c r="A5" s="254" t="s">
        <v>175</v>
      </c>
      <c r="B5" s="255"/>
      <c r="C5" s="255"/>
      <c r="D5" s="255"/>
      <c r="E5" s="255"/>
      <c r="F5" s="255"/>
      <c r="G5" s="255"/>
      <c r="H5" s="77">
        <v>0.15</v>
      </c>
      <c r="I5" s="74"/>
    </row>
    <row r="6" spans="1:9" ht="21" customHeight="1" x14ac:dyDescent="0.25">
      <c r="A6" s="202" t="s">
        <v>117</v>
      </c>
      <c r="B6" s="59" t="s">
        <v>125</v>
      </c>
      <c r="C6" s="259" t="s">
        <v>258</v>
      </c>
      <c r="D6" s="60"/>
      <c r="E6" s="37"/>
      <c r="F6" s="37"/>
      <c r="G6" s="37"/>
      <c r="H6" s="79">
        <v>0.3</v>
      </c>
    </row>
    <row r="7" spans="1:9" ht="21" customHeight="1" x14ac:dyDescent="0.25">
      <c r="A7" s="202"/>
      <c r="B7" s="59" t="s">
        <v>126</v>
      </c>
      <c r="C7" s="260"/>
      <c r="D7" s="52"/>
      <c r="E7" s="37"/>
      <c r="F7" s="37"/>
      <c r="G7" s="37"/>
      <c r="H7" s="79">
        <v>0.4</v>
      </c>
    </row>
    <row r="8" spans="1:9" ht="21" customHeight="1" x14ac:dyDescent="0.25">
      <c r="A8" s="202"/>
      <c r="B8" s="61" t="s">
        <v>127</v>
      </c>
      <c r="C8" s="37"/>
      <c r="D8" s="52"/>
      <c r="E8" s="37"/>
      <c r="F8" s="37"/>
      <c r="G8" s="37"/>
      <c r="H8" s="79">
        <v>0.3</v>
      </c>
    </row>
    <row r="9" spans="1:9" ht="18" customHeight="1" x14ac:dyDescent="0.25">
      <c r="A9" s="254" t="s">
        <v>180</v>
      </c>
      <c r="B9" s="255"/>
      <c r="C9" s="255"/>
      <c r="D9" s="255"/>
      <c r="E9" s="255"/>
      <c r="F9" s="255"/>
      <c r="G9" s="255"/>
      <c r="H9" s="78">
        <v>0.2</v>
      </c>
    </row>
    <row r="10" spans="1:9" ht="15.75" customHeight="1" x14ac:dyDescent="0.25">
      <c r="A10" s="202" t="s">
        <v>119</v>
      </c>
      <c r="B10" s="62" t="s">
        <v>181</v>
      </c>
      <c r="C10" s="259" t="s">
        <v>258</v>
      </c>
      <c r="D10" s="60"/>
      <c r="E10" s="37"/>
      <c r="F10" s="37"/>
      <c r="G10" s="37"/>
      <c r="H10" s="80">
        <v>0.5</v>
      </c>
    </row>
    <row r="11" spans="1:9" ht="15.75" customHeight="1" x14ac:dyDescent="0.25">
      <c r="A11" s="202"/>
      <c r="B11" s="62" t="s">
        <v>182</v>
      </c>
      <c r="C11" s="260"/>
      <c r="D11" s="38"/>
      <c r="E11" s="37"/>
      <c r="F11" s="37"/>
      <c r="G11" s="37"/>
      <c r="H11" s="80">
        <v>0.5</v>
      </c>
    </row>
    <row r="12" spans="1:9" ht="15.75" customHeight="1" x14ac:dyDescent="0.25">
      <c r="A12" s="254" t="s">
        <v>177</v>
      </c>
      <c r="B12" s="255"/>
      <c r="C12" s="255"/>
      <c r="D12" s="255"/>
      <c r="E12" s="255"/>
      <c r="F12" s="255"/>
      <c r="G12" s="255"/>
      <c r="H12" s="78">
        <v>0.15</v>
      </c>
    </row>
    <row r="13" spans="1:9" ht="15.75" customHeight="1" x14ac:dyDescent="0.25">
      <c r="A13" s="202" t="s">
        <v>122</v>
      </c>
      <c r="B13" s="56" t="s">
        <v>191</v>
      </c>
      <c r="C13" s="259" t="s">
        <v>258</v>
      </c>
      <c r="D13" s="37"/>
      <c r="E13" s="37"/>
      <c r="F13" s="37"/>
      <c r="G13" s="37"/>
      <c r="H13" s="80">
        <v>0.4</v>
      </c>
    </row>
    <row r="14" spans="1:9" ht="15.75" customHeight="1" x14ac:dyDescent="0.25">
      <c r="A14" s="202"/>
      <c r="B14" s="56" t="s">
        <v>192</v>
      </c>
      <c r="C14" s="260"/>
      <c r="D14" s="37"/>
      <c r="E14" s="37"/>
      <c r="F14" s="37"/>
      <c r="G14" s="37"/>
      <c r="H14" s="80">
        <v>0.6</v>
      </c>
    </row>
    <row r="15" spans="1:9" ht="15.75" customHeight="1" x14ac:dyDescent="0.25">
      <c r="A15" s="254" t="s">
        <v>197</v>
      </c>
      <c r="B15" s="255"/>
      <c r="C15" s="255"/>
      <c r="D15" s="255"/>
      <c r="E15" s="255"/>
      <c r="F15" s="255"/>
      <c r="G15" s="255"/>
      <c r="H15" s="78">
        <v>0.1</v>
      </c>
    </row>
    <row r="16" spans="1:9" ht="26.25" customHeight="1" x14ac:dyDescent="0.25">
      <c r="A16" s="35" t="s">
        <v>78</v>
      </c>
      <c r="B16" s="65" t="s">
        <v>198</v>
      </c>
      <c r="C16" s="259" t="s">
        <v>258</v>
      </c>
      <c r="D16" s="37"/>
      <c r="E16" s="37"/>
      <c r="F16" s="37"/>
      <c r="G16" s="37"/>
      <c r="H16" s="80">
        <v>0.5</v>
      </c>
    </row>
    <row r="17" spans="1:8" ht="26.25" customHeight="1" x14ac:dyDescent="0.25">
      <c r="A17" s="35" t="s">
        <v>79</v>
      </c>
      <c r="B17" s="65" t="s">
        <v>199</v>
      </c>
      <c r="C17" s="260"/>
      <c r="D17" s="37"/>
      <c r="E17" s="37"/>
      <c r="F17" s="37"/>
      <c r="G17" s="37"/>
      <c r="H17" s="80">
        <v>0.5</v>
      </c>
    </row>
    <row r="18" spans="1:8" ht="15.75" customHeight="1" x14ac:dyDescent="0.25">
      <c r="A18" s="254" t="s">
        <v>201</v>
      </c>
      <c r="B18" s="255"/>
      <c r="C18" s="255"/>
      <c r="D18" s="255"/>
      <c r="E18" s="255"/>
      <c r="F18" s="255"/>
      <c r="G18" s="255"/>
      <c r="H18" s="78">
        <v>0.1</v>
      </c>
    </row>
    <row r="19" spans="1:8" ht="17.25" customHeight="1" x14ac:dyDescent="0.25">
      <c r="A19" s="202" t="s">
        <v>92</v>
      </c>
      <c r="B19" s="65" t="s">
        <v>202</v>
      </c>
      <c r="C19" s="37"/>
      <c r="D19" s="37"/>
      <c r="E19" s="37"/>
      <c r="F19" s="37"/>
      <c r="G19" s="37"/>
      <c r="H19" s="80">
        <v>0.4</v>
      </c>
    </row>
    <row r="20" spans="1:8" ht="17.25" customHeight="1" x14ac:dyDescent="0.25">
      <c r="A20" s="202"/>
      <c r="B20" s="65" t="s">
        <v>203</v>
      </c>
      <c r="C20" s="37"/>
      <c r="D20" s="37"/>
      <c r="E20" s="37"/>
      <c r="F20" s="37"/>
      <c r="G20" s="37"/>
      <c r="H20" s="80">
        <v>0.3</v>
      </c>
    </row>
    <row r="21" spans="1:8" ht="17.25" customHeight="1" x14ac:dyDescent="0.25">
      <c r="A21" s="202"/>
      <c r="B21" s="65" t="s">
        <v>204</v>
      </c>
      <c r="C21" s="37"/>
      <c r="D21" s="37"/>
      <c r="E21" s="37"/>
      <c r="F21" s="37"/>
      <c r="G21" s="37"/>
      <c r="H21" s="80">
        <v>0.3</v>
      </c>
    </row>
    <row r="22" spans="1:8" ht="20.25" customHeight="1" x14ac:dyDescent="0.25">
      <c r="A22" s="254" t="s">
        <v>206</v>
      </c>
      <c r="B22" s="255"/>
      <c r="C22" s="255"/>
      <c r="D22" s="255"/>
      <c r="E22" s="255"/>
      <c r="F22" s="255"/>
      <c r="G22" s="255"/>
      <c r="H22" s="78">
        <v>0.1</v>
      </c>
    </row>
    <row r="23" spans="1:8" ht="19.5" customHeight="1" x14ac:dyDescent="0.25">
      <c r="A23" s="202" t="s">
        <v>99</v>
      </c>
      <c r="B23" s="65" t="s">
        <v>207</v>
      </c>
      <c r="C23" s="37"/>
      <c r="D23" s="37"/>
      <c r="E23" s="37"/>
      <c r="F23" s="37"/>
      <c r="G23" s="37"/>
      <c r="H23" s="80">
        <v>0.4</v>
      </c>
    </row>
    <row r="24" spans="1:8" ht="19.5" customHeight="1" x14ac:dyDescent="0.25">
      <c r="A24" s="202"/>
      <c r="B24" s="65" t="s">
        <v>208</v>
      </c>
      <c r="C24" s="37"/>
      <c r="D24" s="37"/>
      <c r="E24" s="37"/>
      <c r="F24" s="37"/>
      <c r="G24" s="37"/>
      <c r="H24" s="80">
        <v>0.4</v>
      </c>
    </row>
    <row r="25" spans="1:8" ht="19.5" customHeight="1" x14ac:dyDescent="0.25">
      <c r="A25" s="202"/>
      <c r="B25" s="65" t="s">
        <v>209</v>
      </c>
      <c r="C25" s="37"/>
      <c r="D25" s="37"/>
      <c r="E25" s="37"/>
      <c r="F25" s="37"/>
      <c r="G25" s="37"/>
      <c r="H25" s="80">
        <v>0.2</v>
      </c>
    </row>
    <row r="26" spans="1:8" ht="18.75" customHeight="1" x14ac:dyDescent="0.25">
      <c r="A26" s="254" t="s">
        <v>211</v>
      </c>
      <c r="B26" s="255"/>
      <c r="C26" s="255"/>
      <c r="D26" s="255"/>
      <c r="E26" s="255"/>
      <c r="F26" s="255"/>
      <c r="G26" s="255"/>
      <c r="H26" s="78">
        <v>0.1</v>
      </c>
    </row>
    <row r="27" spans="1:8" ht="27.75" customHeight="1" x14ac:dyDescent="0.25">
      <c r="A27" s="35" t="s">
        <v>105</v>
      </c>
      <c r="B27" s="52" t="s">
        <v>212</v>
      </c>
      <c r="C27" s="259" t="s">
        <v>258</v>
      </c>
      <c r="D27" s="37"/>
      <c r="E27" s="37"/>
      <c r="F27" s="37"/>
      <c r="G27" s="37"/>
      <c r="H27" s="80">
        <v>0.5</v>
      </c>
    </row>
    <row r="28" spans="1:8" ht="25.5" customHeight="1" x14ac:dyDescent="0.25">
      <c r="A28" s="35" t="s">
        <v>107</v>
      </c>
      <c r="B28" s="52" t="s">
        <v>213</v>
      </c>
      <c r="C28" s="260"/>
      <c r="D28" s="37"/>
      <c r="E28" s="37"/>
      <c r="F28" s="37"/>
      <c r="G28" s="37"/>
      <c r="H28" s="80">
        <v>0.5</v>
      </c>
    </row>
    <row r="29" spans="1:8" ht="15.75" customHeight="1" x14ac:dyDescent="0.25">
      <c r="A29" s="254" t="s">
        <v>217</v>
      </c>
      <c r="B29" s="255"/>
      <c r="C29" s="255"/>
      <c r="D29" s="255"/>
      <c r="E29" s="255"/>
      <c r="F29" s="255"/>
      <c r="G29" s="255"/>
      <c r="H29" s="78">
        <v>0.1</v>
      </c>
    </row>
    <row r="30" spans="1:8" ht="23.25" customHeight="1" x14ac:dyDescent="0.25">
      <c r="A30" s="35" t="s">
        <v>115</v>
      </c>
      <c r="B30" s="56" t="s">
        <v>220</v>
      </c>
      <c r="C30" s="83" t="s">
        <v>258</v>
      </c>
      <c r="D30" s="37"/>
      <c r="E30" s="37"/>
      <c r="F30" s="37"/>
      <c r="G30" s="37"/>
      <c r="H30" s="80">
        <v>1</v>
      </c>
    </row>
  </sheetData>
  <mergeCells count="26">
    <mergeCell ref="C27:C28"/>
    <mergeCell ref="C6:C7"/>
    <mergeCell ref="C16:C17"/>
    <mergeCell ref="A26:G26"/>
    <mergeCell ref="A29:G29"/>
    <mergeCell ref="A15:G15"/>
    <mergeCell ref="A18:G18"/>
    <mergeCell ref="A13:A14"/>
    <mergeCell ref="A23:A25"/>
    <mergeCell ref="A19:A21"/>
    <mergeCell ref="A22:G22"/>
    <mergeCell ref="C13:C14"/>
    <mergeCell ref="A1:B1"/>
    <mergeCell ref="C1:H1"/>
    <mergeCell ref="A5:G5"/>
    <mergeCell ref="A9:G9"/>
    <mergeCell ref="A12:G12"/>
    <mergeCell ref="C3:C4"/>
    <mergeCell ref="D3:D4"/>
    <mergeCell ref="E3:E4"/>
    <mergeCell ref="F3:F4"/>
    <mergeCell ref="G3:G4"/>
    <mergeCell ref="C2:G2"/>
    <mergeCell ref="A6:A8"/>
    <mergeCell ref="A10:A11"/>
    <mergeCell ref="C10:C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0" zoomScaleNormal="80" workbookViewId="0">
      <selection activeCell="J24" sqref="J24"/>
    </sheetView>
  </sheetViews>
  <sheetFormatPr baseColWidth="10" defaultRowHeight="15" x14ac:dyDescent="0.25"/>
  <cols>
    <col min="1" max="1" width="30.85546875" style="4" customWidth="1"/>
    <col min="2" max="2" width="101.28515625" style="57" customWidth="1"/>
    <col min="3" max="3" width="11.85546875" customWidth="1"/>
    <col min="4" max="7" width="3.85546875" style="24" customWidth="1"/>
    <col min="8" max="8" width="9.140625" style="24" customWidth="1"/>
    <col min="9" max="9" width="11.42578125" style="24"/>
    <col min="10" max="10" width="24.140625" customWidth="1"/>
  </cols>
  <sheetData>
    <row r="1" spans="1:10" ht="18.75" customHeight="1" x14ac:dyDescent="0.25">
      <c r="A1" s="252" t="s">
        <v>168</v>
      </c>
      <c r="B1" s="252"/>
      <c r="C1" s="203" t="s">
        <v>223</v>
      </c>
      <c r="D1" s="203"/>
      <c r="E1" s="203"/>
      <c r="F1" s="203"/>
      <c r="G1" s="203"/>
      <c r="H1" s="203"/>
    </row>
    <row r="2" spans="1:10" ht="15.75" x14ac:dyDescent="0.25">
      <c r="A2" s="41" t="s">
        <v>169</v>
      </c>
      <c r="C2" s="258" t="s">
        <v>225</v>
      </c>
      <c r="D2" s="258"/>
      <c r="E2" s="258"/>
      <c r="F2" s="258"/>
      <c r="G2" s="258"/>
    </row>
    <row r="3" spans="1:10" ht="15" customHeight="1" x14ac:dyDescent="0.25">
      <c r="C3" s="208" t="s">
        <v>174</v>
      </c>
      <c r="D3" s="270">
        <v>0</v>
      </c>
      <c r="E3" s="270">
        <v>1</v>
      </c>
      <c r="F3" s="270">
        <v>2</v>
      </c>
      <c r="G3" s="270">
        <v>3</v>
      </c>
    </row>
    <row r="4" spans="1:10" ht="17.25" customHeight="1" x14ac:dyDescent="0.25">
      <c r="A4" s="44" t="s">
        <v>167</v>
      </c>
      <c r="B4" s="54" t="s">
        <v>166</v>
      </c>
      <c r="C4" s="256"/>
      <c r="D4" s="271"/>
      <c r="E4" s="271"/>
      <c r="F4" s="271"/>
      <c r="G4" s="271"/>
    </row>
    <row r="5" spans="1:10" ht="18" customHeight="1" x14ac:dyDescent="0.25">
      <c r="A5" s="272" t="s">
        <v>180</v>
      </c>
      <c r="B5" s="273"/>
      <c r="C5" s="273"/>
      <c r="D5" s="273"/>
      <c r="E5" s="273"/>
      <c r="F5" s="273"/>
      <c r="G5" s="273"/>
      <c r="H5" s="287">
        <v>0.2</v>
      </c>
    </row>
    <row r="6" spans="1:10" ht="15.75" customHeight="1" x14ac:dyDescent="0.25">
      <c r="A6" s="202" t="s">
        <v>120</v>
      </c>
      <c r="B6" s="63" t="s">
        <v>183</v>
      </c>
      <c r="C6" s="259" t="s">
        <v>258</v>
      </c>
      <c r="D6" s="60"/>
      <c r="E6" s="60"/>
      <c r="F6" s="60"/>
      <c r="G6" s="60"/>
      <c r="H6" s="182">
        <v>0.1</v>
      </c>
      <c r="J6" s="269"/>
    </row>
    <row r="7" spans="1:10" ht="15.75" customHeight="1" x14ac:dyDescent="0.25">
      <c r="A7" s="202"/>
      <c r="B7" s="63" t="s">
        <v>184</v>
      </c>
      <c r="C7" s="274"/>
      <c r="D7" s="60"/>
      <c r="E7" s="60"/>
      <c r="F7" s="60"/>
      <c r="G7" s="60"/>
      <c r="H7" s="182">
        <v>0.1</v>
      </c>
      <c r="J7" s="269"/>
    </row>
    <row r="8" spans="1:10" ht="27.75" customHeight="1" x14ac:dyDescent="0.25">
      <c r="A8" s="202"/>
      <c r="B8" s="43" t="s">
        <v>185</v>
      </c>
      <c r="C8" s="274"/>
      <c r="D8" s="60"/>
      <c r="E8" s="60"/>
      <c r="F8" s="60"/>
      <c r="G8" s="60"/>
      <c r="H8" s="182">
        <v>0.1</v>
      </c>
      <c r="J8" s="269"/>
    </row>
    <row r="9" spans="1:10" ht="15.75" customHeight="1" x14ac:dyDescent="0.25">
      <c r="A9" s="202"/>
      <c r="B9" s="64" t="s">
        <v>186</v>
      </c>
      <c r="C9" s="274"/>
      <c r="D9" s="60"/>
      <c r="E9" s="60"/>
      <c r="F9" s="60"/>
      <c r="G9" s="60"/>
      <c r="H9" s="182">
        <v>0.2</v>
      </c>
      <c r="J9" s="269"/>
    </row>
    <row r="10" spans="1:10" ht="15.75" customHeight="1" x14ac:dyDescent="0.25">
      <c r="A10" s="202" t="s">
        <v>121</v>
      </c>
      <c r="B10" s="65" t="s">
        <v>187</v>
      </c>
      <c r="C10" s="260"/>
      <c r="D10" s="60"/>
      <c r="E10" s="60"/>
      <c r="F10" s="60"/>
      <c r="G10" s="60"/>
      <c r="H10" s="182">
        <v>0.1</v>
      </c>
      <c r="J10" s="269"/>
    </row>
    <row r="11" spans="1:10" ht="15.75" customHeight="1" x14ac:dyDescent="0.25">
      <c r="A11" s="202"/>
      <c r="B11" s="65" t="s">
        <v>188</v>
      </c>
      <c r="C11" s="37"/>
      <c r="D11" s="60"/>
      <c r="E11" s="60"/>
      <c r="F11" s="60"/>
      <c r="G11" s="60"/>
      <c r="H11" s="182">
        <v>0.1</v>
      </c>
      <c r="J11" s="269"/>
    </row>
    <row r="12" spans="1:10" ht="15.75" customHeight="1" x14ac:dyDescent="0.25">
      <c r="A12" s="202"/>
      <c r="B12" s="65" t="s">
        <v>189</v>
      </c>
      <c r="C12" s="37"/>
      <c r="D12" s="60"/>
      <c r="E12" s="60"/>
      <c r="F12" s="60"/>
      <c r="G12" s="60"/>
      <c r="H12" s="182">
        <v>0.1</v>
      </c>
      <c r="J12" s="269"/>
    </row>
    <row r="13" spans="1:10" ht="15.75" customHeight="1" x14ac:dyDescent="0.25">
      <c r="A13" s="202"/>
      <c r="B13" s="65" t="s">
        <v>190</v>
      </c>
      <c r="C13" s="37" t="s">
        <v>258</v>
      </c>
      <c r="D13" s="60"/>
      <c r="E13" s="60"/>
      <c r="F13" s="60"/>
      <c r="G13" s="60"/>
      <c r="H13" s="182">
        <v>0.2</v>
      </c>
      <c r="J13" s="269"/>
    </row>
    <row r="14" spans="1:10" ht="15.75" customHeight="1" x14ac:dyDescent="0.25">
      <c r="A14" s="272" t="s">
        <v>177</v>
      </c>
      <c r="B14" s="273"/>
      <c r="C14" s="273"/>
      <c r="D14" s="273"/>
      <c r="E14" s="273"/>
      <c r="F14" s="273"/>
      <c r="G14" s="273"/>
      <c r="H14" s="286">
        <v>0.15</v>
      </c>
    </row>
    <row r="15" spans="1:10" ht="15.75" customHeight="1" x14ac:dyDescent="0.25">
      <c r="A15" s="202" t="s">
        <v>124</v>
      </c>
      <c r="B15" s="56" t="s">
        <v>193</v>
      </c>
      <c r="C15" s="259" t="s">
        <v>258</v>
      </c>
      <c r="D15" s="266"/>
      <c r="E15" s="266"/>
      <c r="F15" s="266"/>
      <c r="G15" s="266"/>
      <c r="H15" s="263">
        <v>1</v>
      </c>
    </row>
    <row r="16" spans="1:10" ht="15.75" customHeight="1" x14ac:dyDescent="0.25">
      <c r="A16" s="202"/>
      <c r="B16" s="56" t="s">
        <v>194</v>
      </c>
      <c r="C16" s="274"/>
      <c r="D16" s="267"/>
      <c r="E16" s="267"/>
      <c r="F16" s="267"/>
      <c r="G16" s="267"/>
      <c r="H16" s="265"/>
    </row>
    <row r="17" spans="1:8" ht="27" customHeight="1" x14ac:dyDescent="0.25">
      <c r="A17" s="202"/>
      <c r="B17" s="58" t="s">
        <v>195</v>
      </c>
      <c r="C17" s="274"/>
      <c r="D17" s="267"/>
      <c r="E17" s="267"/>
      <c r="F17" s="267"/>
      <c r="G17" s="267"/>
      <c r="H17" s="265"/>
    </row>
    <row r="18" spans="1:8" ht="15.75" customHeight="1" x14ac:dyDescent="0.25">
      <c r="A18" s="202"/>
      <c r="B18" s="56" t="s">
        <v>196</v>
      </c>
      <c r="C18" s="260"/>
      <c r="D18" s="268"/>
      <c r="E18" s="268"/>
      <c r="F18" s="268"/>
      <c r="G18" s="268"/>
      <c r="H18" s="264"/>
    </row>
    <row r="19" spans="1:8" ht="15.75" customHeight="1" x14ac:dyDescent="0.25">
      <c r="A19" s="272" t="s">
        <v>197</v>
      </c>
      <c r="B19" s="273"/>
      <c r="C19" s="273"/>
      <c r="D19" s="273"/>
      <c r="E19" s="273"/>
      <c r="F19" s="273"/>
      <c r="G19" s="273"/>
      <c r="H19" s="286">
        <v>0.1</v>
      </c>
    </row>
    <row r="20" spans="1:8" ht="26.25" customHeight="1" x14ac:dyDescent="0.25">
      <c r="A20" s="35" t="s">
        <v>80</v>
      </c>
      <c r="B20" s="65" t="s">
        <v>200</v>
      </c>
      <c r="C20" s="83"/>
      <c r="D20" s="60"/>
      <c r="E20" s="60"/>
      <c r="F20" s="60"/>
      <c r="G20" s="60"/>
      <c r="H20" s="182">
        <v>1</v>
      </c>
    </row>
    <row r="21" spans="1:8" ht="15.75" customHeight="1" x14ac:dyDescent="0.25">
      <c r="A21" s="272" t="s">
        <v>201</v>
      </c>
      <c r="B21" s="273"/>
      <c r="C21" s="273"/>
      <c r="D21" s="273"/>
      <c r="E21" s="273"/>
      <c r="F21" s="273"/>
      <c r="G21" s="273"/>
      <c r="H21" s="286">
        <v>0.1</v>
      </c>
    </row>
    <row r="22" spans="1:8" ht="21" customHeight="1" x14ac:dyDescent="0.25">
      <c r="A22" s="35" t="s">
        <v>93</v>
      </c>
      <c r="B22" s="65" t="s">
        <v>205</v>
      </c>
      <c r="C22" s="83" t="s">
        <v>258</v>
      </c>
      <c r="D22" s="60"/>
      <c r="E22" s="60"/>
      <c r="F22" s="60"/>
      <c r="G22" s="60"/>
      <c r="H22" s="182">
        <v>1</v>
      </c>
    </row>
    <row r="23" spans="1:8" ht="20.25" customHeight="1" x14ac:dyDescent="0.25">
      <c r="A23" s="272" t="s">
        <v>206</v>
      </c>
      <c r="B23" s="273"/>
      <c r="C23" s="273"/>
      <c r="D23" s="273"/>
      <c r="E23" s="273"/>
      <c r="F23" s="273"/>
      <c r="G23" s="273"/>
      <c r="H23" s="286">
        <v>0.1</v>
      </c>
    </row>
    <row r="24" spans="1:8" ht="38.25" customHeight="1" x14ac:dyDescent="0.25">
      <c r="A24" s="35" t="s">
        <v>100</v>
      </c>
      <c r="B24" s="50" t="s">
        <v>210</v>
      </c>
      <c r="C24" s="37"/>
      <c r="D24" s="60"/>
      <c r="E24" s="60"/>
      <c r="F24" s="60"/>
      <c r="G24" s="60"/>
      <c r="H24" s="182">
        <v>1</v>
      </c>
    </row>
    <row r="25" spans="1:8" ht="15.75" customHeight="1" x14ac:dyDescent="0.25">
      <c r="A25" s="272" t="s">
        <v>214</v>
      </c>
      <c r="B25" s="273"/>
      <c r="C25" s="273"/>
      <c r="D25" s="273"/>
      <c r="E25" s="273"/>
      <c r="F25" s="273"/>
      <c r="G25" s="273"/>
      <c r="H25" s="286">
        <v>0.1</v>
      </c>
    </row>
    <row r="26" spans="1:8" ht="29.25" customHeight="1" x14ac:dyDescent="0.25">
      <c r="A26" s="35" t="s">
        <v>110</v>
      </c>
      <c r="B26" s="50" t="s">
        <v>215</v>
      </c>
      <c r="C26" s="83" t="s">
        <v>258</v>
      </c>
      <c r="D26" s="60"/>
      <c r="E26" s="60"/>
      <c r="F26" s="60"/>
      <c r="G26" s="60"/>
      <c r="H26" s="182">
        <v>1</v>
      </c>
    </row>
    <row r="27" spans="1:8" ht="18.75" customHeight="1" x14ac:dyDescent="0.25">
      <c r="A27" s="272" t="s">
        <v>216</v>
      </c>
      <c r="B27" s="273"/>
      <c r="C27" s="273"/>
      <c r="D27" s="273"/>
      <c r="E27" s="273"/>
      <c r="F27" s="273"/>
      <c r="G27" s="273"/>
      <c r="H27" s="286">
        <v>0.1</v>
      </c>
    </row>
    <row r="28" spans="1:8" ht="19.5" customHeight="1" x14ac:dyDescent="0.25">
      <c r="A28" s="202" t="s">
        <v>113</v>
      </c>
      <c r="B28" s="65" t="s">
        <v>218</v>
      </c>
      <c r="C28" s="261"/>
      <c r="D28" s="266"/>
      <c r="E28" s="266"/>
      <c r="F28" s="266"/>
      <c r="G28" s="266"/>
      <c r="H28" s="263">
        <v>1</v>
      </c>
    </row>
    <row r="29" spans="1:8" x14ac:dyDescent="0.25">
      <c r="A29" s="202"/>
      <c r="B29" s="65" t="s">
        <v>219</v>
      </c>
      <c r="C29" s="262"/>
      <c r="D29" s="268"/>
      <c r="E29" s="268"/>
      <c r="F29" s="268"/>
      <c r="G29" s="268"/>
      <c r="H29" s="264"/>
    </row>
    <row r="30" spans="1:8" ht="15.75" customHeight="1" x14ac:dyDescent="0.25">
      <c r="A30" s="272" t="s">
        <v>217</v>
      </c>
      <c r="B30" s="273"/>
      <c r="C30" s="273"/>
      <c r="D30" s="273"/>
      <c r="E30" s="273"/>
      <c r="F30" s="273"/>
      <c r="G30" s="273"/>
      <c r="H30" s="286">
        <v>0.15</v>
      </c>
    </row>
    <row r="31" spans="1:8" ht="15.75" customHeight="1" x14ac:dyDescent="0.25">
      <c r="A31" s="202" t="s">
        <v>116</v>
      </c>
      <c r="B31" s="81" t="s">
        <v>221</v>
      </c>
      <c r="C31" s="259" t="s">
        <v>258</v>
      </c>
      <c r="D31" s="266"/>
      <c r="E31" s="266"/>
      <c r="F31" s="266"/>
      <c r="G31" s="266"/>
      <c r="H31" s="263">
        <v>1</v>
      </c>
    </row>
    <row r="32" spans="1:8" x14ac:dyDescent="0.25">
      <c r="A32" s="202"/>
      <c r="B32" s="82" t="s">
        <v>222</v>
      </c>
      <c r="C32" s="260"/>
      <c r="D32" s="268"/>
      <c r="E32" s="268"/>
      <c r="F32" s="268"/>
      <c r="G32" s="268"/>
      <c r="H32" s="264"/>
    </row>
    <row r="33" spans="9:9" x14ac:dyDescent="0.25">
      <c r="I33" s="183"/>
    </row>
  </sheetData>
  <mergeCells count="41">
    <mergeCell ref="A14:G14"/>
    <mergeCell ref="A5:G5"/>
    <mergeCell ref="A6:A9"/>
    <mergeCell ref="A10:A13"/>
    <mergeCell ref="A31:A32"/>
    <mergeCell ref="A15:A18"/>
    <mergeCell ref="A19:G19"/>
    <mergeCell ref="A21:G21"/>
    <mergeCell ref="A23:G23"/>
    <mergeCell ref="A25:G25"/>
    <mergeCell ref="A27:G27"/>
    <mergeCell ref="A30:G30"/>
    <mergeCell ref="A28:A29"/>
    <mergeCell ref="C31:C32"/>
    <mergeCell ref="C6:C10"/>
    <mergeCell ref="C15:C18"/>
    <mergeCell ref="J6:J13"/>
    <mergeCell ref="A1:B1"/>
    <mergeCell ref="C2:G2"/>
    <mergeCell ref="C3:C4"/>
    <mergeCell ref="C1:H1"/>
    <mergeCell ref="D3:D4"/>
    <mergeCell ref="E3:E4"/>
    <mergeCell ref="F3:F4"/>
    <mergeCell ref="G3:G4"/>
    <mergeCell ref="C28:C29"/>
    <mergeCell ref="H28:H29"/>
    <mergeCell ref="H31:H32"/>
    <mergeCell ref="H15:H18"/>
    <mergeCell ref="D15:D18"/>
    <mergeCell ref="E15:E18"/>
    <mergeCell ref="F15:F18"/>
    <mergeCell ref="G15:G18"/>
    <mergeCell ref="D31:D32"/>
    <mergeCell ref="E31:E32"/>
    <mergeCell ref="F31:F32"/>
    <mergeCell ref="G31:G32"/>
    <mergeCell ref="D28:D29"/>
    <mergeCell ref="E28:E29"/>
    <mergeCell ref="F28:F29"/>
    <mergeCell ref="G28:G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80" zoomScaleNormal="80" workbookViewId="0">
      <selection activeCell="B45" sqref="B45"/>
    </sheetView>
  </sheetViews>
  <sheetFormatPr baseColWidth="10" defaultRowHeight="15" x14ac:dyDescent="0.25"/>
  <cols>
    <col min="1" max="1" width="47.140625" style="4" customWidth="1"/>
    <col min="2" max="2" width="71.7109375" style="55" customWidth="1"/>
    <col min="3" max="3" width="12.7109375" customWidth="1"/>
    <col min="4" max="7" width="4.85546875" customWidth="1"/>
    <col min="8" max="8" width="7" customWidth="1"/>
  </cols>
  <sheetData>
    <row r="1" spans="1:8" ht="18.75" x14ac:dyDescent="0.25">
      <c r="A1" s="39" t="s">
        <v>168</v>
      </c>
      <c r="B1" s="40"/>
      <c r="C1" s="203" t="s">
        <v>228</v>
      </c>
      <c r="D1" s="203"/>
      <c r="E1" s="203"/>
      <c r="F1" s="203"/>
      <c r="G1" s="203"/>
    </row>
    <row r="2" spans="1:8" ht="15.75" x14ac:dyDescent="0.25">
      <c r="A2" s="41" t="s">
        <v>169</v>
      </c>
      <c r="B2" s="36"/>
    </row>
    <row r="3" spans="1:8" ht="15.75" customHeight="1" x14ac:dyDescent="0.25">
      <c r="B3" s="36"/>
      <c r="C3" s="208" t="s">
        <v>174</v>
      </c>
      <c r="D3" s="209">
        <v>0</v>
      </c>
      <c r="E3" s="209">
        <v>1</v>
      </c>
      <c r="F3" s="209">
        <v>2</v>
      </c>
      <c r="G3" s="209">
        <v>3</v>
      </c>
    </row>
    <row r="4" spans="1:8" x14ac:dyDescent="0.25">
      <c r="A4" s="44" t="s">
        <v>167</v>
      </c>
      <c r="B4" s="75" t="s">
        <v>166</v>
      </c>
      <c r="C4" s="208"/>
      <c r="D4" s="209"/>
      <c r="E4" s="209"/>
      <c r="F4" s="209"/>
      <c r="G4" s="209"/>
    </row>
    <row r="5" spans="1:8" s="1" customFormat="1" ht="17.25" customHeight="1" x14ac:dyDescent="0.25">
      <c r="A5" s="272" t="s">
        <v>201</v>
      </c>
      <c r="B5" s="273"/>
      <c r="C5" s="273"/>
      <c r="D5" s="273"/>
      <c r="E5" s="273"/>
      <c r="F5" s="273"/>
      <c r="G5" s="273"/>
      <c r="H5" s="70">
        <v>0.1</v>
      </c>
    </row>
    <row r="6" spans="1:8" ht="27.75" customHeight="1" x14ac:dyDescent="0.25">
      <c r="A6" s="35" t="s">
        <v>94</v>
      </c>
      <c r="B6" s="50" t="s">
        <v>229</v>
      </c>
      <c r="C6" s="37"/>
      <c r="D6" s="37"/>
      <c r="E6" s="37"/>
      <c r="F6" s="37"/>
      <c r="G6" s="37"/>
      <c r="H6" s="71">
        <v>1</v>
      </c>
    </row>
    <row r="7" spans="1:8" ht="20.25" customHeight="1" x14ac:dyDescent="0.25">
      <c r="A7" s="272" t="s">
        <v>226</v>
      </c>
      <c r="B7" s="273"/>
      <c r="C7" s="273"/>
      <c r="D7" s="273"/>
      <c r="E7" s="273"/>
      <c r="F7" s="273"/>
      <c r="G7" s="273"/>
      <c r="H7" s="69">
        <v>0.1</v>
      </c>
    </row>
    <row r="8" spans="1:8" ht="18" customHeight="1" x14ac:dyDescent="0.25">
      <c r="A8" s="202" t="s">
        <v>95</v>
      </c>
      <c r="B8" s="50" t="s">
        <v>230</v>
      </c>
      <c r="C8" s="37"/>
      <c r="D8" s="37"/>
      <c r="E8" s="37"/>
      <c r="F8" s="37"/>
      <c r="G8" s="37"/>
      <c r="H8" s="71">
        <v>0.15</v>
      </c>
    </row>
    <row r="9" spans="1:8" ht="18" customHeight="1" x14ac:dyDescent="0.25">
      <c r="A9" s="202"/>
      <c r="B9" s="50" t="s">
        <v>231</v>
      </c>
      <c r="C9" s="37"/>
      <c r="D9" s="37"/>
      <c r="E9" s="37"/>
      <c r="F9" s="37"/>
      <c r="G9" s="37"/>
      <c r="H9" s="71">
        <v>0.15</v>
      </c>
    </row>
    <row r="10" spans="1:8" ht="18" customHeight="1" x14ac:dyDescent="0.25">
      <c r="A10" s="202"/>
      <c r="B10" s="50" t="s">
        <v>232</v>
      </c>
      <c r="C10" s="37"/>
      <c r="D10" s="37"/>
      <c r="E10" s="37"/>
      <c r="F10" s="37"/>
      <c r="G10" s="37"/>
      <c r="H10" s="71">
        <v>0.15</v>
      </c>
    </row>
    <row r="11" spans="1:8" ht="18" customHeight="1" x14ac:dyDescent="0.25">
      <c r="A11" s="202"/>
      <c r="B11" s="50" t="s">
        <v>233</v>
      </c>
      <c r="C11" s="37"/>
      <c r="D11" s="37"/>
      <c r="E11" s="37"/>
      <c r="F11" s="37"/>
      <c r="G11" s="37"/>
      <c r="H11" s="71">
        <v>0.15</v>
      </c>
    </row>
    <row r="12" spans="1:8" ht="20.25" customHeight="1" x14ac:dyDescent="0.25">
      <c r="A12" s="35" t="s">
        <v>96</v>
      </c>
      <c r="B12" s="50" t="s">
        <v>234</v>
      </c>
      <c r="C12" s="37"/>
      <c r="D12" s="37"/>
      <c r="E12" s="37"/>
      <c r="F12" s="37"/>
      <c r="G12" s="37"/>
      <c r="H12" s="71">
        <v>0.15</v>
      </c>
    </row>
    <row r="13" spans="1:8" ht="21" customHeight="1" x14ac:dyDescent="0.25">
      <c r="A13" s="35" t="s">
        <v>97</v>
      </c>
      <c r="B13" s="50" t="s">
        <v>235</v>
      </c>
      <c r="C13" s="37"/>
      <c r="D13" s="37"/>
      <c r="E13" s="37"/>
      <c r="F13" s="37"/>
      <c r="G13" s="37"/>
      <c r="H13" s="71">
        <v>0.1</v>
      </c>
    </row>
    <row r="14" spans="1:8" ht="24.75" customHeight="1" x14ac:dyDescent="0.25">
      <c r="A14" s="35" t="s">
        <v>98</v>
      </c>
      <c r="B14" s="50" t="s">
        <v>236</v>
      </c>
      <c r="C14" s="37"/>
      <c r="D14" s="37"/>
      <c r="E14" s="37"/>
      <c r="F14" s="37"/>
      <c r="G14" s="37"/>
      <c r="H14" s="71">
        <v>0.15</v>
      </c>
    </row>
    <row r="15" spans="1:8" ht="17.25" customHeight="1" x14ac:dyDescent="0.25">
      <c r="A15" s="272" t="s">
        <v>178</v>
      </c>
      <c r="B15" s="273"/>
      <c r="C15" s="273"/>
      <c r="D15" s="273"/>
      <c r="E15" s="273"/>
      <c r="F15" s="273"/>
      <c r="G15" s="273"/>
      <c r="H15" s="69">
        <v>0.3</v>
      </c>
    </row>
    <row r="16" spans="1:8" x14ac:dyDescent="0.25">
      <c r="A16" s="202" t="s">
        <v>103</v>
      </c>
      <c r="B16" s="50" t="s">
        <v>237</v>
      </c>
      <c r="C16" s="259" t="s">
        <v>258</v>
      </c>
      <c r="D16" s="37"/>
      <c r="E16" s="37"/>
      <c r="F16" s="37"/>
      <c r="G16" s="37"/>
      <c r="H16" s="71">
        <v>0.2</v>
      </c>
    </row>
    <row r="17" spans="1:8" x14ac:dyDescent="0.25">
      <c r="A17" s="202"/>
      <c r="B17" s="50" t="s">
        <v>238</v>
      </c>
      <c r="C17" s="274"/>
      <c r="D17" s="37"/>
      <c r="E17" s="37"/>
      <c r="F17" s="37"/>
      <c r="G17" s="37"/>
      <c r="H17" s="71">
        <v>0.2</v>
      </c>
    </row>
    <row r="18" spans="1:8" x14ac:dyDescent="0.25">
      <c r="A18" s="202"/>
      <c r="B18" s="50" t="s">
        <v>239</v>
      </c>
      <c r="C18" s="274"/>
      <c r="D18" s="37"/>
      <c r="E18" s="37"/>
      <c r="F18" s="37"/>
      <c r="G18" s="37"/>
      <c r="H18" s="71">
        <v>0.2</v>
      </c>
    </row>
    <row r="19" spans="1:8" x14ac:dyDescent="0.25">
      <c r="A19" s="202"/>
      <c r="B19" s="50" t="s">
        <v>240</v>
      </c>
      <c r="C19" s="260"/>
      <c r="D19" s="37"/>
      <c r="E19" s="37"/>
      <c r="F19" s="37"/>
      <c r="G19" s="37"/>
      <c r="H19" s="71">
        <v>0.4</v>
      </c>
    </row>
    <row r="20" spans="1:8" x14ac:dyDescent="0.25">
      <c r="A20" s="272" t="s">
        <v>227</v>
      </c>
      <c r="B20" s="273"/>
      <c r="C20" s="273"/>
      <c r="D20" s="273"/>
      <c r="E20" s="273"/>
      <c r="F20" s="273"/>
      <c r="G20" s="273"/>
      <c r="H20" s="69">
        <v>0.1</v>
      </c>
    </row>
    <row r="21" spans="1:8" ht="18" customHeight="1" x14ac:dyDescent="0.25">
      <c r="A21" s="35" t="s">
        <v>104</v>
      </c>
      <c r="B21" s="50" t="s">
        <v>241</v>
      </c>
      <c r="C21" s="37"/>
      <c r="D21" s="37"/>
      <c r="E21" s="37"/>
      <c r="F21" s="37"/>
      <c r="G21" s="37"/>
      <c r="H21" s="71">
        <v>0.5</v>
      </c>
    </row>
    <row r="22" spans="1:8" ht="18" customHeight="1" x14ac:dyDescent="0.25">
      <c r="A22" s="35" t="s">
        <v>106</v>
      </c>
      <c r="B22" s="50" t="s">
        <v>242</v>
      </c>
      <c r="C22" s="83" t="s">
        <v>258</v>
      </c>
      <c r="D22" s="37"/>
      <c r="E22" s="37"/>
      <c r="F22" s="37"/>
      <c r="G22" s="37"/>
      <c r="H22" s="71">
        <v>0.5</v>
      </c>
    </row>
    <row r="23" spans="1:8" ht="15" customHeight="1" x14ac:dyDescent="0.25">
      <c r="A23" s="272" t="s">
        <v>214</v>
      </c>
      <c r="B23" s="273"/>
      <c r="C23" s="273"/>
      <c r="D23" s="273"/>
      <c r="E23" s="273"/>
      <c r="F23" s="273"/>
      <c r="G23" s="273"/>
      <c r="H23" s="69">
        <v>0.3</v>
      </c>
    </row>
    <row r="24" spans="1:8" ht="20.25" customHeight="1" x14ac:dyDescent="0.25">
      <c r="A24" s="202" t="s">
        <v>108</v>
      </c>
      <c r="B24" s="50" t="s">
        <v>243</v>
      </c>
      <c r="C24" s="259" t="s">
        <v>258</v>
      </c>
      <c r="D24" s="37"/>
      <c r="E24" s="37"/>
      <c r="F24" s="37"/>
      <c r="G24" s="37"/>
      <c r="H24" s="71">
        <v>0.15</v>
      </c>
    </row>
    <row r="25" spans="1:8" ht="25.5" x14ac:dyDescent="0.25">
      <c r="A25" s="202"/>
      <c r="B25" s="50" t="s">
        <v>244</v>
      </c>
      <c r="C25" s="260"/>
      <c r="D25" s="37"/>
      <c r="E25" s="37"/>
      <c r="F25" s="37"/>
      <c r="G25" s="37"/>
      <c r="H25" s="71">
        <v>0.1</v>
      </c>
    </row>
    <row r="26" spans="1:8" ht="17.25" customHeight="1" x14ac:dyDescent="0.25">
      <c r="A26" s="202" t="s">
        <v>109</v>
      </c>
      <c r="B26" s="50" t="s">
        <v>245</v>
      </c>
      <c r="C26" s="37"/>
      <c r="D26" s="37"/>
      <c r="E26" s="37"/>
      <c r="F26" s="37"/>
      <c r="G26" s="37"/>
      <c r="H26" s="71">
        <v>0.1</v>
      </c>
    </row>
    <row r="27" spans="1:8" x14ac:dyDescent="0.25">
      <c r="A27" s="202"/>
      <c r="B27" s="50" t="s">
        <v>246</v>
      </c>
      <c r="C27" s="37"/>
      <c r="D27" s="37"/>
      <c r="E27" s="37"/>
      <c r="F27" s="37"/>
      <c r="G27" s="37"/>
      <c r="H27" s="71">
        <v>0.1</v>
      </c>
    </row>
    <row r="28" spans="1:8" x14ac:dyDescent="0.25">
      <c r="A28" s="202"/>
      <c r="B28" s="50" t="s">
        <v>247</v>
      </c>
      <c r="C28" s="37"/>
      <c r="D28" s="37"/>
      <c r="E28" s="37"/>
      <c r="F28" s="37"/>
      <c r="G28" s="37"/>
      <c r="H28" s="71">
        <v>0.1</v>
      </c>
    </row>
    <row r="29" spans="1:8" x14ac:dyDescent="0.25">
      <c r="A29" s="202" t="s">
        <v>111</v>
      </c>
      <c r="B29" s="50" t="s">
        <v>248</v>
      </c>
      <c r="C29" s="259" t="s">
        <v>258</v>
      </c>
      <c r="D29" s="37"/>
      <c r="E29" s="37"/>
      <c r="F29" s="37"/>
      <c r="G29" s="37"/>
      <c r="H29" s="71">
        <v>0.1</v>
      </c>
    </row>
    <row r="30" spans="1:8" x14ac:dyDescent="0.25">
      <c r="A30" s="202"/>
      <c r="B30" s="50" t="s">
        <v>249</v>
      </c>
      <c r="C30" s="274"/>
      <c r="D30" s="37"/>
      <c r="E30" s="37"/>
      <c r="F30" s="37"/>
      <c r="G30" s="37"/>
      <c r="H30" s="71">
        <v>0.05</v>
      </c>
    </row>
    <row r="31" spans="1:8" x14ac:dyDescent="0.25">
      <c r="A31" s="202"/>
      <c r="B31" s="50" t="s">
        <v>250</v>
      </c>
      <c r="C31" s="274"/>
      <c r="D31" s="37"/>
      <c r="E31" s="37"/>
      <c r="F31" s="37"/>
      <c r="G31" s="37"/>
      <c r="H31" s="71">
        <v>0.1</v>
      </c>
    </row>
    <row r="32" spans="1:8" x14ac:dyDescent="0.25">
      <c r="A32" s="202"/>
      <c r="B32" s="50" t="s">
        <v>251</v>
      </c>
      <c r="C32" s="274"/>
      <c r="D32" s="37"/>
      <c r="E32" s="37"/>
      <c r="F32" s="37"/>
      <c r="G32" s="37"/>
      <c r="H32" s="71">
        <v>0.05</v>
      </c>
    </row>
    <row r="33" spans="1:8" ht="18.75" customHeight="1" x14ac:dyDescent="0.25">
      <c r="A33" s="202"/>
      <c r="B33" s="50" t="s">
        <v>252</v>
      </c>
      <c r="C33" s="260"/>
      <c r="D33" s="37"/>
      <c r="E33" s="37"/>
      <c r="F33" s="37"/>
      <c r="G33" s="37"/>
      <c r="H33" s="71">
        <v>0.15</v>
      </c>
    </row>
    <row r="34" spans="1:8" x14ac:dyDescent="0.25">
      <c r="A34" s="66" t="s">
        <v>216</v>
      </c>
      <c r="B34" s="67"/>
      <c r="C34" s="67"/>
      <c r="D34" s="67"/>
      <c r="E34" s="67"/>
      <c r="F34" s="67"/>
      <c r="G34" s="67"/>
      <c r="H34" s="69">
        <v>0.1</v>
      </c>
    </row>
    <row r="35" spans="1:8" ht="27.75" customHeight="1" x14ac:dyDescent="0.25">
      <c r="A35" s="202" t="s">
        <v>112</v>
      </c>
      <c r="B35" s="50" t="s">
        <v>253</v>
      </c>
      <c r="C35" s="37"/>
      <c r="D35" s="37"/>
      <c r="E35" s="37"/>
      <c r="F35" s="37"/>
      <c r="G35" s="37"/>
      <c r="H35" s="71">
        <v>0.2</v>
      </c>
    </row>
    <row r="36" spans="1:8" ht="25.5" customHeight="1" x14ac:dyDescent="0.25">
      <c r="A36" s="202"/>
      <c r="B36" s="84" t="s">
        <v>260</v>
      </c>
      <c r="C36" s="68"/>
      <c r="D36" s="68"/>
      <c r="E36" s="68"/>
      <c r="F36" s="68"/>
      <c r="G36" s="68"/>
      <c r="H36" s="72"/>
    </row>
    <row r="37" spans="1:8" ht="25.5" x14ac:dyDescent="0.25">
      <c r="A37" s="202"/>
      <c r="B37" s="50" t="s">
        <v>254</v>
      </c>
      <c r="C37" s="37"/>
      <c r="D37" s="37"/>
      <c r="E37" s="37"/>
      <c r="F37" s="37"/>
      <c r="G37" s="37"/>
      <c r="H37" s="71">
        <v>0.2</v>
      </c>
    </row>
    <row r="38" spans="1:8" x14ac:dyDescent="0.25">
      <c r="A38" s="202"/>
      <c r="B38" s="50" t="s">
        <v>256</v>
      </c>
      <c r="C38" s="37"/>
      <c r="D38" s="37"/>
      <c r="E38" s="37"/>
      <c r="F38" s="37"/>
      <c r="G38" s="37"/>
      <c r="H38" s="71">
        <v>0.2</v>
      </c>
    </row>
    <row r="39" spans="1:8" x14ac:dyDescent="0.25">
      <c r="A39" s="202"/>
      <c r="B39" s="50" t="s">
        <v>257</v>
      </c>
      <c r="C39" s="37"/>
      <c r="D39" s="37"/>
      <c r="E39" s="37"/>
      <c r="F39" s="37"/>
      <c r="G39" s="37"/>
      <c r="H39" s="71">
        <v>0.2</v>
      </c>
    </row>
    <row r="40" spans="1:8" x14ac:dyDescent="0.25">
      <c r="A40" s="35" t="s">
        <v>114</v>
      </c>
      <c r="B40" s="50" t="s">
        <v>255</v>
      </c>
      <c r="C40" s="37"/>
      <c r="D40" s="37"/>
      <c r="E40" s="37"/>
      <c r="F40" s="37"/>
      <c r="G40" s="37"/>
      <c r="H40" s="71">
        <v>0.2</v>
      </c>
    </row>
  </sheetData>
  <mergeCells count="20">
    <mergeCell ref="A35:A39"/>
    <mergeCell ref="A16:A19"/>
    <mergeCell ref="A23:G23"/>
    <mergeCell ref="A20:G20"/>
    <mergeCell ref="A15:G15"/>
    <mergeCell ref="C16:C19"/>
    <mergeCell ref="C24:C25"/>
    <mergeCell ref="C29:C33"/>
    <mergeCell ref="C1:G1"/>
    <mergeCell ref="C3:C4"/>
    <mergeCell ref="A24:A25"/>
    <mergeCell ref="A26:A28"/>
    <mergeCell ref="A29:A33"/>
    <mergeCell ref="A8:A11"/>
    <mergeCell ref="A7:G7"/>
    <mergeCell ref="A5:G5"/>
    <mergeCell ref="D3:D4"/>
    <mergeCell ref="E3:E4"/>
    <mergeCell ref="F3:F4"/>
    <mergeCell ref="G3:G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H1" sqref="H1"/>
    </sheetView>
  </sheetViews>
  <sheetFormatPr baseColWidth="10" defaultRowHeight="15.75" x14ac:dyDescent="0.25"/>
  <cols>
    <col min="1" max="1" width="22.5703125" style="86" customWidth="1"/>
    <col min="2" max="2" width="73.28515625" style="87" customWidth="1"/>
    <col min="3" max="3" width="13.28515625" customWidth="1"/>
  </cols>
  <sheetData>
    <row r="1" spans="1:3" ht="21" x14ac:dyDescent="0.25">
      <c r="A1" s="280" t="s">
        <v>262</v>
      </c>
      <c r="B1" s="280"/>
      <c r="C1" s="280"/>
    </row>
    <row r="2" spans="1:3" ht="16.5" thickBot="1" x14ac:dyDescent="0.3"/>
    <row r="3" spans="1:3" ht="33.75" customHeight="1" thickBot="1" x14ac:dyDescent="0.3">
      <c r="A3" s="278" t="s">
        <v>261</v>
      </c>
      <c r="B3" s="279"/>
      <c r="C3" s="94" t="s">
        <v>263</v>
      </c>
    </row>
    <row r="4" spans="1:3" ht="34.5" customHeight="1" x14ac:dyDescent="0.25">
      <c r="A4" s="275" t="s">
        <v>0</v>
      </c>
      <c r="B4" s="90" t="s">
        <v>5</v>
      </c>
      <c r="C4" s="91"/>
    </row>
    <row r="5" spans="1:3" ht="15.75" customHeight="1" x14ac:dyDescent="0.25">
      <c r="A5" s="276"/>
      <c r="B5" s="88" t="s">
        <v>6</v>
      </c>
      <c r="C5" s="92"/>
    </row>
    <row r="6" spans="1:3" ht="15.75" customHeight="1" x14ac:dyDescent="0.25">
      <c r="A6" s="276"/>
      <c r="B6" s="88" t="s">
        <v>7</v>
      </c>
      <c r="C6" s="92"/>
    </row>
    <row r="7" spans="1:3" ht="15.75" customHeight="1" x14ac:dyDescent="0.25">
      <c r="A7" s="276"/>
      <c r="B7" s="88" t="s">
        <v>8</v>
      </c>
      <c r="C7" s="92"/>
    </row>
    <row r="8" spans="1:3" ht="15.75" customHeight="1" x14ac:dyDescent="0.25">
      <c r="A8" s="276"/>
      <c r="B8" s="88" t="s">
        <v>9</v>
      </c>
      <c r="C8" s="92"/>
    </row>
    <row r="9" spans="1:3" ht="30" customHeight="1" x14ac:dyDescent="0.25">
      <c r="A9" s="276"/>
      <c r="B9" s="88" t="s">
        <v>10</v>
      </c>
      <c r="C9" s="92"/>
    </row>
    <row r="10" spans="1:3" ht="15.75" customHeight="1" x14ac:dyDescent="0.25">
      <c r="A10" s="276"/>
      <c r="B10" s="88" t="s">
        <v>11</v>
      </c>
      <c r="C10" s="92"/>
    </row>
    <row r="11" spans="1:3" ht="33" customHeight="1" thickBot="1" x14ac:dyDescent="0.3">
      <c r="A11" s="277"/>
      <c r="B11" s="93" t="s">
        <v>12</v>
      </c>
      <c r="C11" s="85"/>
    </row>
    <row r="12" spans="1:3" ht="15.75" customHeight="1" x14ac:dyDescent="0.25">
      <c r="A12" s="281" t="s">
        <v>1</v>
      </c>
      <c r="B12" s="95" t="s">
        <v>13</v>
      </c>
      <c r="C12" s="91"/>
    </row>
    <row r="13" spans="1:3" ht="15.75" customHeight="1" x14ac:dyDescent="0.25">
      <c r="A13" s="282"/>
      <c r="B13" s="89" t="s">
        <v>14</v>
      </c>
      <c r="C13" s="92"/>
    </row>
    <row r="14" spans="1:3" ht="15.75" customHeight="1" x14ac:dyDescent="0.25">
      <c r="A14" s="282"/>
      <c r="B14" s="89" t="s">
        <v>15</v>
      </c>
      <c r="C14" s="92"/>
    </row>
    <row r="15" spans="1:3" ht="15.75" customHeight="1" thickBot="1" x14ac:dyDescent="0.3">
      <c r="A15" s="283"/>
      <c r="B15" s="96" t="s">
        <v>16</v>
      </c>
      <c r="C15" s="85"/>
    </row>
    <row r="16" spans="1:3" ht="15.75" customHeight="1" x14ac:dyDescent="0.25">
      <c r="A16" s="275" t="s">
        <v>2</v>
      </c>
      <c r="B16" s="90" t="s">
        <v>17</v>
      </c>
      <c r="C16" s="91"/>
    </row>
    <row r="17" spans="1:3" ht="15.75" customHeight="1" x14ac:dyDescent="0.25">
      <c r="A17" s="276"/>
      <c r="B17" s="88" t="s">
        <v>18</v>
      </c>
      <c r="C17" s="92"/>
    </row>
    <row r="18" spans="1:3" ht="15.75" customHeight="1" x14ac:dyDescent="0.25">
      <c r="A18" s="276"/>
      <c r="B18" s="88" t="s">
        <v>19</v>
      </c>
      <c r="C18" s="92"/>
    </row>
    <row r="19" spans="1:3" ht="15.75" customHeight="1" x14ac:dyDescent="0.25">
      <c r="A19" s="276"/>
      <c r="B19" s="88" t="s">
        <v>20</v>
      </c>
      <c r="C19" s="92"/>
    </row>
    <row r="20" spans="1:3" ht="15.75" customHeight="1" x14ac:dyDescent="0.25">
      <c r="A20" s="276"/>
      <c r="B20" s="88" t="s">
        <v>21</v>
      </c>
      <c r="C20" s="92"/>
    </row>
    <row r="21" spans="1:3" ht="15.75" customHeight="1" x14ac:dyDescent="0.25">
      <c r="A21" s="276"/>
      <c r="B21" s="88" t="s">
        <v>22</v>
      </c>
      <c r="C21" s="92"/>
    </row>
    <row r="22" spans="1:3" ht="15.75" customHeight="1" thickBot="1" x14ac:dyDescent="0.3">
      <c r="A22" s="277"/>
      <c r="B22" s="93" t="s">
        <v>23</v>
      </c>
      <c r="C22" s="85"/>
    </row>
    <row r="23" spans="1:3" ht="15.75" customHeight="1" x14ac:dyDescent="0.25">
      <c r="A23" s="284" t="s">
        <v>3</v>
      </c>
      <c r="B23" s="95" t="s">
        <v>24</v>
      </c>
      <c r="C23" s="91"/>
    </row>
    <row r="24" spans="1:3" ht="15.75" customHeight="1" thickBot="1" x14ac:dyDescent="0.3">
      <c r="A24" s="285"/>
      <c r="B24" s="96" t="s">
        <v>25</v>
      </c>
      <c r="C24" s="85"/>
    </row>
    <row r="25" spans="1:3" ht="15.75" customHeight="1" x14ac:dyDescent="0.25">
      <c r="A25" s="275" t="s">
        <v>4</v>
      </c>
      <c r="B25" s="90" t="s">
        <v>26</v>
      </c>
      <c r="C25" s="91"/>
    </row>
    <row r="26" spans="1:3" ht="15.75" customHeight="1" x14ac:dyDescent="0.25">
      <c r="A26" s="276"/>
      <c r="B26" s="88" t="s">
        <v>27</v>
      </c>
      <c r="C26" s="92"/>
    </row>
    <row r="27" spans="1:3" ht="15.75" customHeight="1" x14ac:dyDescent="0.25">
      <c r="A27" s="276"/>
      <c r="B27" s="88" t="s">
        <v>28</v>
      </c>
      <c r="C27" s="92"/>
    </row>
    <row r="28" spans="1:3" ht="15.75" customHeight="1" thickBot="1" x14ac:dyDescent="0.3">
      <c r="A28" s="277"/>
      <c r="B28" s="93" t="s">
        <v>29</v>
      </c>
      <c r="C28" s="85"/>
    </row>
  </sheetData>
  <mergeCells count="7">
    <mergeCell ref="A25:A28"/>
    <mergeCell ref="A3:B3"/>
    <mergeCell ref="A1:C1"/>
    <mergeCell ref="A4:A11"/>
    <mergeCell ref="A12:A15"/>
    <mergeCell ref="A16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Epreuves-compétences</vt:lpstr>
      <vt:lpstr>U41</vt:lpstr>
      <vt:lpstr>U5</vt:lpstr>
      <vt:lpstr>U61RP</vt:lpstr>
      <vt:lpstr>U61SP</vt:lpstr>
      <vt:lpstr>U62</vt:lpstr>
      <vt:lpstr>taches suscep U62</vt:lpstr>
    </vt:vector>
  </TitlesOfParts>
  <Company>ACADEMIE DE MONTPELLIER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Monin Thierry</dc:creator>
  <cp:lastModifiedBy>Administrateur</cp:lastModifiedBy>
  <dcterms:created xsi:type="dcterms:W3CDTF">2013-05-19T17:00:32Z</dcterms:created>
  <dcterms:modified xsi:type="dcterms:W3CDTF">2015-06-18T17:05:08Z</dcterms:modified>
</cp:coreProperties>
</file>