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905"/>
  </bookViews>
  <sheets>
    <sheet name="BEP SN Grille EP2" sheetId="1" r:id="rId1"/>
  </sheets>
  <externalReferences>
    <externalReference r:id="rId2"/>
  </externalReferences>
  <definedNames>
    <definedName name="comp">'[1]unités constitutives SSIHT'!$C$2:$C$22</definedName>
    <definedName name="_xlnm.Print_Area" localSheetId="0">'BEP SN Grille EP2'!$A$1:$G$41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" l="1"/>
  <c r="L32" i="1" s="1"/>
  <c r="L30" i="1" s="1"/>
  <c r="L24" i="1"/>
  <c r="L25" i="1" s="1"/>
  <c r="L23" i="1" s="1"/>
  <c r="K28" i="1"/>
  <c r="K25" i="1"/>
  <c r="I30" i="1"/>
  <c r="I23" i="1"/>
  <c r="K24" i="1" l="1"/>
  <c r="H33" i="1"/>
  <c r="H32" i="1"/>
  <c r="I35" i="1"/>
  <c r="H29" i="1"/>
  <c r="H28" i="1"/>
  <c r="H27" i="1"/>
  <c r="H26" i="1"/>
  <c r="H25" i="1"/>
  <c r="H30" i="1" l="1"/>
  <c r="E30" i="1" s="1"/>
  <c r="H23" i="1"/>
  <c r="E23" i="1" s="1"/>
  <c r="F23" i="1" s="1"/>
  <c r="F30" i="1" l="1"/>
  <c r="J30" i="1" s="1"/>
  <c r="J23" i="1"/>
  <c r="K35" i="1" l="1"/>
  <c r="F35" i="1" s="1"/>
</calcChain>
</file>

<file path=xl/sharedStrings.xml><?xml version="1.0" encoding="utf-8"?>
<sst xmlns="http://schemas.openxmlformats.org/spreadsheetml/2006/main" count="45" uniqueCount="35">
  <si>
    <t xml:space="preserve">                                 MINISTÈRE DE
                                 L’ÉDUCATION NATIONALE
                                 DE L’ENSEIGNEMENT SUPÉRIEUR
                                 ET DE LA RECHERCHE </t>
  </si>
  <si>
    <t>BREVET D'ÉTUDES PROFESSIONNELLES
SYSTÈMES NUMÉRIQUES</t>
  </si>
  <si>
    <t>Épreuve EP2 : Adopter une attitude citoyenne et responsable en milieu professionnel</t>
  </si>
  <si>
    <r>
      <rPr>
        <i/>
        <u/>
        <sz val="10"/>
        <color theme="1"/>
        <rFont val="Arial"/>
        <family val="2"/>
      </rPr>
      <t>Documents de suivi et d’évaluation</t>
    </r>
    <r>
      <rPr>
        <i/>
        <u/>
        <sz val="5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Ce document est à compléter par l’équipe pédagogique. 
Il permet d’effectuer le suivi et l’évaluation du candidat en établissement de formation. Il doit être mis à la disposition du jury.</t>
    </r>
  </si>
  <si>
    <t>Académie :</t>
  </si>
  <si>
    <t>Établissement :</t>
  </si>
  <si>
    <t>Nom :</t>
  </si>
  <si>
    <t>Prénom :</t>
  </si>
  <si>
    <t>Date :</t>
  </si>
  <si>
    <t>GRILLE D'ÉVALUATION</t>
  </si>
  <si>
    <t>Compétences évaluables</t>
  </si>
  <si>
    <t>Pondération</t>
  </si>
  <si>
    <t>compétences évaluées</t>
  </si>
  <si>
    <t>compétences validées</t>
  </si>
  <si>
    <t>note</t>
  </si>
  <si>
    <t>x</t>
  </si>
  <si>
    <t>Résultats attendus</t>
  </si>
  <si>
    <t>évalué**</t>
  </si>
  <si>
    <t>Validé</t>
  </si>
  <si>
    <t>Non validé</t>
  </si>
  <si>
    <t>L’action la plus efficace pour mettre en œuvre la stratégie de l’entreprise est menée pour atteindre les objectifs correspondants</t>
  </si>
  <si>
    <t>Une prestation conforme aux attentes du client et au cahier des charges est fournie</t>
  </si>
  <si>
    <t>Les délais fixés sont respectés</t>
  </si>
  <si>
    <t>Les signataires du contrat et leurs responsabilités respectives sont identifiés</t>
  </si>
  <si>
    <t>Les devoirs et les droits du/de la technicien(ne) dans le cadre du contrat sont identifiés et pris en compte</t>
  </si>
  <si>
    <t>Le/la technicien(ne) adopte une attitude citoyenne et responsable dans le cadre de l’usage professionnel des outils numériques</t>
  </si>
  <si>
    <t>Il/elle utilise les outils de communication dans le respect de la charte de bon usage de l’entreprise</t>
  </si>
  <si>
    <t>note proposée</t>
  </si>
  <si>
    <t>/20</t>
  </si>
  <si>
    <t>** Les cases noircies correspondent aux résultats attendus indispensables à l'acquisition de la compétence, ils seront donc nécessairement évalués</t>
  </si>
  <si>
    <t>Observation de l'équipe pédagogique</t>
  </si>
  <si>
    <t>Visa (Nom, Prénom, date, signature)</t>
  </si>
  <si>
    <t>C3-1 S’intégrer à la démarche qualité du service et respecter les termes du contrat</t>
  </si>
  <si>
    <t>C4-1 Adopter une attitude citoyenne et responsable dans le cadre de l'usage professionnel des outils numériques</t>
  </si>
  <si>
    <t>Les formateurs pourront, si les activités proposées dans la situation d'évaluation le permettent, évaluer d'autres résultats attendus que ceux considérés comme indispensable à l'évaluation de la compétence correspondante. Pour cela, ils cocheront dans la colonne "évalué**" la case correspondante. Pour chacun des "résultats attendus" supplémentaire validé, un bonus de 1 point est attribué. Le bonus total ne pourra excéder 2 points.
Pour chacun des résultats attendus évalués, les formateurs mettront une croix dans la colonne "Validé" ou "Non validé"._x000D_
Le résultat de la colonne "note" s’obtient automatiquement par application de la pondération attribuée à la compétence. La "note proposée" se calcule automatiquement par addition des notes correspondantes à chacune des compétences. Elle est arrondie au 1/2 point supérieur._x000D_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</si>
</sst>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i/>
      <u/>
      <sz val="5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2"/>
      <color theme="1"/>
      <name val="Arial"/>
      <family val="2"/>
    </font>
    <font>
      <i/>
      <sz val="9"/>
      <color theme="1"/>
      <name val="Arial"/>
      <family val="2"/>
    </font>
    <font>
      <b/>
      <sz val="12"/>
      <name val="Arial"/>
      <family val="2"/>
    </font>
    <font>
      <i/>
      <sz val="9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/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vertical="center" wrapText="1"/>
    </xf>
    <xf numFmtId="0" fontId="13" fillId="5" borderId="8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2" fontId="11" fillId="2" borderId="9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2" fillId="0" borderId="0" xfId="0" applyNumberFormat="1" applyFont="1"/>
    <xf numFmtId="0" fontId="2" fillId="0" borderId="0" xfId="0" applyFont="1" applyAlignment="1">
      <alignment vertical="center"/>
    </xf>
    <xf numFmtId="0" fontId="15" fillId="7" borderId="10" xfId="0" applyFont="1" applyFill="1" applyBorder="1" applyAlignment="1">
      <alignment horizontal="right" vertical="center" wrapText="1"/>
    </xf>
    <xf numFmtId="0" fontId="14" fillId="7" borderId="2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2" fontId="0" fillId="7" borderId="11" xfId="0" applyNumberFormat="1" applyFill="1" applyBorder="1" applyAlignment="1">
      <alignment horizontal="center" vertical="center"/>
    </xf>
    <xf numFmtId="0" fontId="17" fillId="8" borderId="12" xfId="0" applyFont="1" applyFill="1" applyBorder="1" applyAlignment="1">
      <alignment vertical="center" wrapText="1"/>
    </xf>
    <xf numFmtId="0" fontId="18" fillId="0" borderId="13" xfId="0" applyFont="1" applyBorder="1" applyAlignment="1" applyProtection="1">
      <alignment horizontal="center" vertical="center"/>
      <protection locked="0"/>
    </xf>
    <xf numFmtId="0" fontId="0" fillId="7" borderId="14" xfId="0" applyFill="1" applyBorder="1" applyAlignment="1">
      <alignment vertical="center"/>
    </xf>
    <xf numFmtId="0" fontId="16" fillId="6" borderId="13" xfId="0" applyFont="1" applyFill="1" applyBorder="1" applyAlignment="1">
      <alignment horizontal="center" vertical="center"/>
    </xf>
    <xf numFmtId="0" fontId="17" fillId="8" borderId="15" xfId="0" applyFont="1" applyFill="1" applyBorder="1" applyAlignment="1">
      <alignment vertical="center" wrapText="1"/>
    </xf>
    <xf numFmtId="0" fontId="16" fillId="6" borderId="16" xfId="0" applyFont="1" applyFill="1" applyBorder="1" applyAlignment="1">
      <alignment horizontal="center" vertical="center"/>
    </xf>
    <xf numFmtId="0" fontId="18" fillId="0" borderId="16" xfId="0" applyFont="1" applyBorder="1" applyAlignment="1" applyProtection="1">
      <alignment horizontal="center" vertical="center"/>
      <protection locked="0"/>
    </xf>
    <xf numFmtId="0" fontId="0" fillId="7" borderId="17" xfId="0" applyFill="1" applyBorder="1" applyAlignment="1">
      <alignment vertical="center"/>
    </xf>
    <xf numFmtId="0" fontId="15" fillId="4" borderId="7" xfId="0" applyFont="1" applyFill="1" applyBorder="1" applyAlignment="1">
      <alignment wrapText="1"/>
    </xf>
    <xf numFmtId="0" fontId="0" fillId="0" borderId="0" xfId="0" applyAlignment="1">
      <alignment wrapText="1"/>
    </xf>
    <xf numFmtId="0" fontId="19" fillId="0" borderId="0" xfId="0" applyFont="1" applyAlignment="1">
      <alignment horizontal="left" vertical="center" wrapText="1"/>
    </xf>
    <xf numFmtId="0" fontId="1" fillId="9" borderId="0" xfId="0" applyFont="1" applyFill="1" applyAlignment="1">
      <alignment horizontal="center" vertical="center" wrapText="1"/>
    </xf>
    <xf numFmtId="2" fontId="1" fillId="9" borderId="0" xfId="0" applyNumberFormat="1" applyFont="1" applyFill="1" applyAlignment="1">
      <alignment horizontal="right" vertical="center"/>
    </xf>
    <xf numFmtId="2" fontId="1" fillId="9" borderId="0" xfId="0" applyNumberFormat="1" applyFont="1" applyFill="1" applyAlignment="1">
      <alignment horizontal="left" vertical="center"/>
    </xf>
    <xf numFmtId="2" fontId="2" fillId="0" borderId="0" xfId="0" applyNumberFormat="1" applyFont="1" applyAlignment="1">
      <alignment horizontal="right"/>
    </xf>
    <xf numFmtId="2" fontId="0" fillId="0" borderId="0" xfId="0" applyNumberFormat="1" applyAlignment="1">
      <alignment horizontal="center" vertical="center"/>
    </xf>
    <xf numFmtId="0" fontId="7" fillId="0" borderId="13" xfId="0" applyFont="1" applyBorder="1" applyAlignment="1">
      <alignment wrapText="1"/>
    </xf>
    <xf numFmtId="0" fontId="11" fillId="0" borderId="13" xfId="0" applyFont="1" applyBorder="1" applyAlignment="1" applyProtection="1">
      <alignment horizontal="left" vertical="top" wrapText="1"/>
      <protection locked="0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1" fillId="0" borderId="13" xfId="0" applyFont="1" applyBorder="1" applyAlignment="1" applyProtection="1">
      <alignment horizontal="left" vertical="top"/>
      <protection locked="0"/>
    </xf>
    <xf numFmtId="0" fontId="5" fillId="2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2" borderId="0" xfId="0" applyFont="1" applyFill="1" applyAlignment="1" applyProtection="1">
      <alignment horizontal="left" vertical="center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center"/>
    </xf>
  </cellXfs>
  <cellStyles count="1">
    <cellStyle name="Normal" xfId="0" builtinId="0"/>
  </cellStyles>
  <dxfs count="1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314326</xdr:colOff>
      <xdr:row>0</xdr:row>
      <xdr:rowOff>76201</xdr:rowOff>
    </xdr:from>
    <xdr:to>
      <xdr:col>1</xdr:col>
      <xdr:colOff>923926</xdr:colOff>
      <xdr:row>0</xdr:row>
      <xdr:rowOff>781051</xdr:rowOff>
    </xdr:to>
    <xdr:pic>
      <xdr:nvPicPr>
        <xdr:cNvPr id="2" name="Image 1" descr="Résultat de recherche d'images pour &quot;logo ministère de l'éducation nationale&quot;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6" y="76201"/>
          <a:ext cx="6096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auvin/Desktop/renovation%20Bac%20Pro%20SEN%20-%20CPC_2013/CPC%20du%205%20et%206%20nov2015/Savoirs-Comp&#233;tences%20-%20BCP%20SN%20au%2006-11-2015_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voirs-compétences TCx"/>
      <sheetName val="savoirs-compétences TC"/>
      <sheetName val="unités constitutives TC"/>
      <sheetName val="savoirs-compétences SSIHT"/>
      <sheetName val="unités constitutives SSIHT"/>
      <sheetName val="savoirs-compétences RISC"/>
      <sheetName val="savoirs-compétences RISCx"/>
      <sheetName val="unités constitutives RISC"/>
      <sheetName val="savoirs-compétences ARED"/>
      <sheetName val="unités constitutives ARED"/>
      <sheetName val="savoirs-compétences AREDx"/>
    </sheetNames>
    <sheetDataSet>
      <sheetData sheetId="0"/>
      <sheetData sheetId="1"/>
      <sheetData sheetId="2"/>
      <sheetData sheetId="3"/>
      <sheetData sheetId="4">
        <row r="2">
          <cell r="C2" t="str">
            <v>C1-1 Appréhender la mise en œuvre d’un projet simulé ou réel d’installation d’un système</v>
          </cell>
        </row>
        <row r="3">
          <cell r="C3" t="str">
            <v>C2-1 Faire un bilan de l’existant et Recueillir les informations relatives à l’exploitation et aux caractéristiques des matériels de l’installation</v>
          </cell>
        </row>
        <row r="4">
          <cell r="C4" t="str">
            <v xml:space="preserve">C2-2 Analyser le fonctionnement de l’installation actuelle ou de l’équipement en vue de l’intervention </v>
          </cell>
        </row>
        <row r="5">
          <cell r="C5" t="str">
            <v>C3-1 Planifier l’intervention</v>
          </cell>
        </row>
        <row r="6">
          <cell r="C6" t="str">
            <v>C3-2 Réaliser l’intégration matérielle ou logicielle d’un équipement</v>
          </cell>
        </row>
        <row r="7">
          <cell r="C7" t="str">
            <v>C3-3 Effectuer les tests nécessaires à la validation du fonctionnement des équipements</v>
          </cell>
        </row>
        <row r="8">
          <cell r="C8" t="str">
            <v>C4-1 Préparer le plan d’action puis établir tout ou partie du plan d’implantation et de câblage</v>
          </cell>
        </row>
        <row r="9">
          <cell r="C9" t="str">
            <v xml:space="preserve">C4-2 Repérer les supports de transmission et d’énergie, implanter, câbler, raccorder les appareillages et les équipements d’interconnexion </v>
          </cell>
        </row>
        <row r="10">
          <cell r="C10" t="str">
            <v>C4-3 Effectuer les tests, certifier le support physique</v>
          </cell>
        </row>
        <row r="11">
          <cell r="C11" t="str">
            <v>C4-4 Installer, configurer les éléments du système et vérifier la conformité du fonctionnement</v>
          </cell>
        </row>
        <row r="12">
          <cell r="C12" t="str">
            <v>C5-1 Établir un pré diagnostic à distance</v>
          </cell>
        </row>
        <row r="13">
          <cell r="C13" t="str">
            <v>C5-2 Vérifier la conformité du support et des alimentations en énergie, le fonctionnement des matériels et logiciels en interaction</v>
          </cell>
        </row>
        <row r="14">
          <cell r="C14" t="str">
            <v>C5-3 Analyser et  interpréter les indicateurs de fonctionnement et établir un diagnostic</v>
          </cell>
        </row>
        <row r="15">
          <cell r="C15" t="str">
            <v>C5-4 Réaliser l’intervention</v>
          </cell>
        </row>
        <row r="16">
          <cell r="C16" t="str">
            <v>C5-5 Vérifier la conformité du fonctionnement des matériels et  des logiciels identifiés puis de l'installation</v>
          </cell>
        </row>
        <row r="17">
          <cell r="C17" t="str">
            <v>C5-6 Mettre à jour les documents relatant les historiques des interventions</v>
          </cell>
        </row>
        <row r="18">
          <cell r="C18" t="str">
            <v>C6-1 Communiquer lors de l’intervention, déceler et mettre en évidence les besoins du client</v>
          </cell>
        </row>
        <row r="19">
          <cell r="C19" t="str">
            <v>C6-2 S’intégrer à la démarche qualité du service et respecter les termes du contrat</v>
          </cell>
        </row>
        <row r="20">
          <cell r="C20" t="str">
            <v>C6-3 Renseigner le rapport de recette ou le bon d’intervention</v>
          </cell>
        </row>
        <row r="21">
          <cell r="C21" t="str">
            <v>C7-1 Gérer ses lots de matériel, son temps d’intervention et les ressources</v>
          </cell>
        </row>
        <row r="22">
          <cell r="C22" t="str">
            <v>C8-1 Adopter une attitude citoyenne et responsable dans le cadre de l'usage professionnel des outils numériques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/>
    <pageSetUpPr fitToPage="1"/>
  </sheetPr>
  <dimension ref="B1:L41"/>
  <sheetViews>
    <sheetView tabSelected="1" topLeftCell="A10" workbookViewId="0">
      <selection activeCell="M34" sqref="M34"/>
    </sheetView>
  </sheetViews>
  <sheetFormatPr baseColWidth="10" defaultRowHeight="15" outlineLevelRow="1" x14ac:dyDescent="0.25"/>
  <cols>
    <col min="1" max="1" width="4.28515625" customWidth="1"/>
    <col min="2" max="2" width="83.85546875" style="45" customWidth="1"/>
    <col min="3" max="3" width="12" style="11" bestFit="1" customWidth="1"/>
    <col min="4" max="4" width="12.85546875" style="11" customWidth="1"/>
    <col min="5" max="5" width="24.7109375" bestFit="1" customWidth="1"/>
    <col min="6" max="6" width="7.28515625" customWidth="1"/>
    <col min="7" max="7" width="4.28515625" customWidth="1"/>
    <col min="8" max="8" width="4.5703125" style="4" hidden="1" customWidth="1"/>
    <col min="9" max="9" width="7.7109375" hidden="1" customWidth="1"/>
    <col min="10" max="10" width="5.42578125" hidden="1" customWidth="1"/>
    <col min="11" max="11" width="8.28515625" hidden="1" customWidth="1"/>
    <col min="12" max="12" width="0" hidden="1" customWidth="1"/>
  </cols>
  <sheetData>
    <row r="1" spans="2:11" ht="65.25" customHeight="1" x14ac:dyDescent="0.25">
      <c r="B1" s="1" t="s">
        <v>0</v>
      </c>
      <c r="C1" s="2"/>
      <c r="D1" s="2"/>
      <c r="E1" s="3"/>
      <c r="F1" s="3"/>
    </row>
    <row r="2" spans="2:11" x14ac:dyDescent="0.25">
      <c r="B2" s="1"/>
      <c r="C2" s="2"/>
      <c r="D2" s="2"/>
      <c r="E2" s="3"/>
      <c r="F2" s="3"/>
    </row>
    <row r="3" spans="2:11" ht="53.25" customHeight="1" x14ac:dyDescent="0.4">
      <c r="B3" s="57" t="s">
        <v>1</v>
      </c>
      <c r="C3" s="57"/>
      <c r="D3" s="57"/>
      <c r="E3" s="57"/>
      <c r="F3" s="57"/>
    </row>
    <row r="4" spans="2:11" x14ac:dyDescent="0.25">
      <c r="B4" s="1"/>
      <c r="C4" s="2"/>
      <c r="D4" s="2"/>
      <c r="E4" s="3"/>
      <c r="F4" s="3"/>
      <c r="K4" s="4"/>
    </row>
    <row r="5" spans="2:11" ht="7.5" customHeight="1" x14ac:dyDescent="0.25">
      <c r="B5" s="1"/>
      <c r="C5" s="2"/>
      <c r="D5" s="2"/>
      <c r="E5" s="3"/>
      <c r="F5" s="3"/>
      <c r="K5" s="4"/>
    </row>
    <row r="6" spans="2:11" ht="18" x14ac:dyDescent="0.25">
      <c r="B6" s="58" t="s">
        <v>2</v>
      </c>
      <c r="C6" s="59"/>
      <c r="D6" s="59"/>
      <c r="E6" s="59"/>
      <c r="F6" s="60"/>
    </row>
    <row r="7" spans="2:11" x14ac:dyDescent="0.25">
      <c r="B7" s="1"/>
      <c r="C7" s="2"/>
      <c r="D7" s="2"/>
      <c r="E7" s="3"/>
      <c r="F7" s="3"/>
      <c r="K7" s="4"/>
    </row>
    <row r="8" spans="2:11" ht="8.25" customHeight="1" x14ac:dyDescent="0.25">
      <c r="B8" s="1"/>
      <c r="C8" s="2"/>
      <c r="D8" s="2"/>
      <c r="E8" s="3"/>
      <c r="F8" s="3"/>
      <c r="K8" s="4"/>
    </row>
    <row r="9" spans="2:11" ht="39" customHeight="1" x14ac:dyDescent="0.25">
      <c r="B9" s="61" t="s">
        <v>3</v>
      </c>
      <c r="C9" s="61"/>
      <c r="D9" s="61"/>
      <c r="E9" s="61"/>
      <c r="F9" s="61"/>
      <c r="K9" s="4"/>
    </row>
    <row r="10" spans="2:11" ht="14.25" customHeight="1" x14ac:dyDescent="0.25">
      <c r="B10" s="5"/>
      <c r="C10" s="5"/>
      <c r="D10" s="5"/>
      <c r="E10" s="5"/>
      <c r="F10" s="3"/>
      <c r="K10" s="4"/>
    </row>
    <row r="11" spans="2:11" x14ac:dyDescent="0.25">
      <c r="B11" s="1"/>
      <c r="C11" s="2"/>
      <c r="D11" s="2"/>
      <c r="E11" s="3"/>
      <c r="F11" s="3"/>
      <c r="K11" s="4"/>
    </row>
    <row r="12" spans="2:11" ht="24" customHeight="1" x14ac:dyDescent="0.25">
      <c r="B12" s="6" t="s">
        <v>4</v>
      </c>
      <c r="C12" s="62"/>
      <c r="D12" s="62"/>
      <c r="E12" s="62"/>
      <c r="F12" s="62"/>
      <c r="K12" s="4"/>
    </row>
    <row r="13" spans="2:11" ht="24" customHeight="1" x14ac:dyDescent="0.25">
      <c r="B13" s="6" t="s">
        <v>5</v>
      </c>
      <c r="C13" s="62"/>
      <c r="D13" s="62"/>
      <c r="E13" s="62"/>
      <c r="F13" s="62"/>
      <c r="K13" s="4"/>
    </row>
    <row r="14" spans="2:11" ht="24" customHeight="1" x14ac:dyDescent="0.25">
      <c r="B14" s="6" t="s">
        <v>6</v>
      </c>
      <c r="C14" s="62"/>
      <c r="D14" s="62"/>
      <c r="E14" s="62"/>
      <c r="F14" s="62"/>
      <c r="K14" s="4"/>
    </row>
    <row r="15" spans="2:11" ht="24" customHeight="1" x14ac:dyDescent="0.25">
      <c r="B15" s="6" t="s">
        <v>7</v>
      </c>
      <c r="C15" s="62"/>
      <c r="D15" s="62"/>
      <c r="E15" s="62"/>
      <c r="F15" s="62"/>
      <c r="K15" s="4"/>
    </row>
    <row r="16" spans="2:11" ht="24" customHeight="1" x14ac:dyDescent="0.25">
      <c r="B16" s="6" t="s">
        <v>8</v>
      </c>
      <c r="C16" s="62"/>
      <c r="D16" s="62"/>
      <c r="E16" s="62"/>
      <c r="F16" s="62"/>
      <c r="K16" s="4"/>
    </row>
    <row r="17" spans="2:12" ht="18.75" customHeight="1" x14ac:dyDescent="0.25">
      <c r="B17" s="7"/>
      <c r="C17" s="8"/>
      <c r="D17" s="8"/>
      <c r="E17" s="8"/>
      <c r="F17" s="9"/>
      <c r="K17" s="4"/>
    </row>
    <row r="18" spans="2:12" x14ac:dyDescent="0.25">
      <c r="B18" s="1"/>
      <c r="C18" s="2"/>
      <c r="D18" s="2"/>
      <c r="E18" s="3"/>
      <c r="F18" s="3"/>
      <c r="K18" s="4"/>
    </row>
    <row r="19" spans="2:12" ht="21.75" customHeight="1" x14ac:dyDescent="0.25">
      <c r="B19" s="63" t="s">
        <v>9</v>
      </c>
      <c r="C19" s="64"/>
      <c r="D19" s="64"/>
      <c r="E19" s="64"/>
      <c r="F19" s="65"/>
    </row>
    <row r="20" spans="2:12" ht="15.75" thickBot="1" x14ac:dyDescent="0.3">
      <c r="B20" s="10"/>
    </row>
    <row r="21" spans="2:12" s="11" customFormat="1" ht="26.25" thickBot="1" x14ac:dyDescent="0.3">
      <c r="B21" s="12" t="s">
        <v>10</v>
      </c>
      <c r="C21" s="13" t="s">
        <v>11</v>
      </c>
      <c r="D21" s="14" t="s">
        <v>12</v>
      </c>
      <c r="E21" s="15" t="s">
        <v>13</v>
      </c>
      <c r="F21" s="16" t="s">
        <v>14</v>
      </c>
      <c r="H21" s="17"/>
    </row>
    <row r="22" spans="2:12" s="22" customFormat="1" ht="8.25" customHeight="1" thickBot="1" x14ac:dyDescent="0.3">
      <c r="B22" s="18"/>
      <c r="C22" s="19"/>
      <c r="D22" s="20"/>
      <c r="E22" s="21"/>
      <c r="F22" s="19"/>
      <c r="H22" s="23"/>
    </row>
    <row r="23" spans="2:12" ht="25.5" customHeight="1" x14ac:dyDescent="0.25">
      <c r="B23" s="24" t="s">
        <v>32</v>
      </c>
      <c r="C23" s="25">
        <v>1</v>
      </c>
      <c r="D23" s="26" t="s">
        <v>15</v>
      </c>
      <c r="E23" s="27" t="str">
        <f>IF(H23=2,IF(D23&lt;&gt;"",IF(COUNTA(E26:E27,E29)=0,"VALIDÉE",IF(COUNTA(E26:E27,E29)=3,"NON VALIDÉE","PARTIELLEMENT VALIDÉE")),""),"")</f>
        <v/>
      </c>
      <c r="F23" s="28" t="str">
        <f>IF(D23&lt;&gt;"",IF(E23="VALIDÉE",I23,IF(E23="NON VALIDÉE",0,IF(E23="PARTIELLEMENT VALIDÉE",IF(L23+K24&gt;I23,I23,L23+K24),""))),"")</f>
        <v/>
      </c>
      <c r="G23" s="29"/>
      <c r="H23" s="30">
        <f>SUM(H25:H29)/COUNTA(C25:C29)</f>
        <v>1.1000000000000001</v>
      </c>
      <c r="I23" s="54">
        <f>C23/SUM($C$30,$C$23)*20</f>
        <v>10</v>
      </c>
      <c r="J23" s="31">
        <f>IF(ISNUMBER(F23),1,0)</f>
        <v>0</v>
      </c>
      <c r="L23" s="55">
        <f>I23*L25</f>
        <v>10</v>
      </c>
    </row>
    <row r="24" spans="2:12" ht="15" customHeight="1" outlineLevel="1" x14ac:dyDescent="0.25">
      <c r="B24" s="32" t="s">
        <v>16</v>
      </c>
      <c r="C24" s="33" t="s">
        <v>17</v>
      </c>
      <c r="D24" s="34" t="s">
        <v>18</v>
      </c>
      <c r="E24" s="34" t="s">
        <v>19</v>
      </c>
      <c r="F24" s="35"/>
      <c r="G24" s="29"/>
      <c r="H24" s="30"/>
      <c r="I24" s="30"/>
      <c r="K24">
        <f>SUM(K25:K29)</f>
        <v>0</v>
      </c>
      <c r="L24">
        <f>COUNTA(E26:E27,E29)</f>
        <v>0</v>
      </c>
    </row>
    <row r="25" spans="2:12" ht="24" outlineLevel="1" x14ac:dyDescent="0.25">
      <c r="B25" s="36" t="s">
        <v>20</v>
      </c>
      <c r="C25" s="37"/>
      <c r="D25" s="37"/>
      <c r="E25" s="37"/>
      <c r="F25" s="38"/>
      <c r="H25">
        <f t="shared" ref="H25:H29" si="0">IF(COUNTA(C25)+COUNTA(D25)+COUNTA(E25)=2,2,IF(COUNTA(C25)+COUNTA(D25)+COUNTA(E25)=0,0,1.1))</f>
        <v>0</v>
      </c>
      <c r="K25" s="4">
        <f>IF(AND(C25&lt;&gt;"",D25&lt;&gt;"",D$23&lt;&gt;""),1,0)</f>
        <v>0</v>
      </c>
      <c r="L25">
        <f>1-L24/COUNTA(C26:C27,C29)</f>
        <v>1</v>
      </c>
    </row>
    <row r="26" spans="2:12" ht="15.75" outlineLevel="1" x14ac:dyDescent="0.25">
      <c r="B26" s="36" t="s">
        <v>21</v>
      </c>
      <c r="C26" s="39" t="s">
        <v>15</v>
      </c>
      <c r="D26" s="37"/>
      <c r="E26" s="37"/>
      <c r="F26" s="38"/>
      <c r="H26">
        <f t="shared" si="0"/>
        <v>1.1000000000000001</v>
      </c>
      <c r="K26" s="4"/>
    </row>
    <row r="27" spans="2:12" ht="15.75" outlineLevel="1" x14ac:dyDescent="0.25">
      <c r="B27" s="36" t="s">
        <v>22</v>
      </c>
      <c r="C27" s="39" t="s">
        <v>15</v>
      </c>
      <c r="D27" s="37"/>
      <c r="E27" s="37"/>
      <c r="F27" s="38"/>
      <c r="H27">
        <f t="shared" si="0"/>
        <v>1.1000000000000001</v>
      </c>
      <c r="K27" s="4"/>
    </row>
    <row r="28" spans="2:12" ht="15.75" outlineLevel="1" x14ac:dyDescent="0.25">
      <c r="B28" s="36" t="s">
        <v>23</v>
      </c>
      <c r="C28" s="37"/>
      <c r="D28" s="37"/>
      <c r="E28" s="37"/>
      <c r="F28" s="38"/>
      <c r="H28">
        <f t="shared" si="0"/>
        <v>0</v>
      </c>
      <c r="K28" s="4">
        <f t="shared" ref="K28" si="1">IF(AND(C28&lt;&gt;"",D28&lt;&gt;"",D$23&lt;&gt;""),1,0)</f>
        <v>0</v>
      </c>
    </row>
    <row r="29" spans="2:12" ht="24.75" outlineLevel="1" thickBot="1" x14ac:dyDescent="0.3">
      <c r="B29" s="40" t="s">
        <v>24</v>
      </c>
      <c r="C29" s="41" t="s">
        <v>15</v>
      </c>
      <c r="D29" s="42"/>
      <c r="E29" s="42"/>
      <c r="F29" s="43"/>
      <c r="H29">
        <f t="shared" si="0"/>
        <v>1.1000000000000001</v>
      </c>
      <c r="K29" s="4"/>
    </row>
    <row r="30" spans="2:12" ht="25.5" customHeight="1" x14ac:dyDescent="0.25">
      <c r="B30" s="44" t="s">
        <v>33</v>
      </c>
      <c r="C30" s="25">
        <v>1</v>
      </c>
      <c r="D30" s="26" t="s">
        <v>15</v>
      </c>
      <c r="E30" s="27" t="str">
        <f>IF(H30=2,IF(D30&lt;&gt;"",IF(COUNTA(E32:E33)=0,"VALIDÉE",IF(COUNTA(E32:E33)=2,"NON VALIDÉE","PARTIELLEMENT VALIDÉE")),""),"")</f>
        <v/>
      </c>
      <c r="F30" s="28" t="str">
        <f>IF(D30&lt;&gt;"",IF(E30="VALIDÉE",I30,IF(E30="NON VALIDÉE",0,IF(E30="PARTIELLEMENT VALIDÉE",IF(L30+K31&gt;I30,I30,L30+K31),""))),"")</f>
        <v/>
      </c>
      <c r="G30" s="29"/>
      <c r="H30" s="30">
        <f>SUM(H32:H33)/COUNTA(C32:C33)</f>
        <v>1.1000000000000001</v>
      </c>
      <c r="I30" s="54">
        <f>C30/SUM($C$30,$C$23)*20</f>
        <v>10</v>
      </c>
      <c r="J30" s="31">
        <f>IF(ISNUMBER(F30),1,0)</f>
        <v>0</v>
      </c>
      <c r="L30" s="55">
        <f>I30*L32</f>
        <v>10</v>
      </c>
    </row>
    <row r="31" spans="2:12" ht="15" customHeight="1" outlineLevel="1" x14ac:dyDescent="0.25">
      <c r="B31" s="32" t="s">
        <v>16</v>
      </c>
      <c r="C31" s="33" t="s">
        <v>17</v>
      </c>
      <c r="D31" s="34" t="s">
        <v>18</v>
      </c>
      <c r="E31" s="34" t="s">
        <v>19</v>
      </c>
      <c r="F31" s="35"/>
      <c r="G31" s="29"/>
      <c r="H31" s="30"/>
      <c r="I31" s="30"/>
      <c r="L31">
        <f>COUNTA(E32:E33)</f>
        <v>0</v>
      </c>
    </row>
    <row r="32" spans="2:12" ht="25.5" customHeight="1" outlineLevel="1" x14ac:dyDescent="0.25">
      <c r="B32" s="36" t="s">
        <v>25</v>
      </c>
      <c r="C32" s="39" t="s">
        <v>15</v>
      </c>
      <c r="D32" s="37"/>
      <c r="E32" s="37"/>
      <c r="F32" s="38"/>
      <c r="H32">
        <f t="shared" ref="H32:H33" si="2">IF(COUNTA(C32)+COUNTA(D32)+COUNTA(E32)=2,2,IF(COUNTA(C32)+COUNTA(D32)+COUNTA(E32)=0,0,1.1))</f>
        <v>1.1000000000000001</v>
      </c>
      <c r="L32">
        <f>1-L31/COUNTA(C32:C33)</f>
        <v>1</v>
      </c>
    </row>
    <row r="33" spans="2:11" ht="16.5" outlineLevel="1" thickBot="1" x14ac:dyDescent="0.3">
      <c r="B33" s="40" t="s">
        <v>26</v>
      </c>
      <c r="C33" s="39" t="s">
        <v>15</v>
      </c>
      <c r="D33" s="42"/>
      <c r="E33" s="42"/>
      <c r="F33" s="43"/>
      <c r="H33">
        <f t="shared" si="2"/>
        <v>1.1000000000000001</v>
      </c>
    </row>
    <row r="34" spans="2:11" x14ac:dyDescent="0.25">
      <c r="F34" s="29"/>
      <c r="G34" s="29"/>
      <c r="H34" s="30"/>
      <c r="I34" s="30"/>
    </row>
    <row r="35" spans="2:11" s="11" customFormat="1" ht="24.75" customHeight="1" x14ac:dyDescent="0.25">
      <c r="B35" s="46"/>
      <c r="E35" s="47" t="s">
        <v>27</v>
      </c>
      <c r="F35" s="48" t="str">
        <f>IF(PRODUCT(J23,J30)&lt;&gt;0,IF((ROUNDUP((SUM(F23,F30)+K35)/5,1)*5)&gt;=20,20,ROUNDUP((SUM(F23,F30)+K35)/5,1)*5),"")</f>
        <v/>
      </c>
      <c r="G35" s="49" t="s">
        <v>28</v>
      </c>
      <c r="H35" s="50"/>
      <c r="I35" s="50">
        <f>SUM(I23:I30)</f>
        <v>20</v>
      </c>
      <c r="K35" s="51">
        <f>SUM(K28,K25)/2*2</f>
        <v>0</v>
      </c>
    </row>
    <row r="36" spans="2:11" ht="24" x14ac:dyDescent="0.25">
      <c r="B36" s="46" t="s">
        <v>29</v>
      </c>
    </row>
    <row r="38" spans="2:11" ht="109.5" customHeight="1" x14ac:dyDescent="0.25">
      <c r="B38" s="66" t="s">
        <v>34</v>
      </c>
      <c r="C38" s="67"/>
      <c r="D38" s="67"/>
      <c r="E38" s="67"/>
      <c r="F38" s="68"/>
      <c r="K38" s="4"/>
    </row>
    <row r="40" spans="2:11" x14ac:dyDescent="0.25">
      <c r="B40" s="52" t="s">
        <v>30</v>
      </c>
      <c r="C40" s="69" t="s">
        <v>31</v>
      </c>
      <c r="D40" s="69"/>
      <c r="E40" s="69"/>
      <c r="F40" s="69"/>
    </row>
    <row r="41" spans="2:11" ht="97.5" customHeight="1" x14ac:dyDescent="0.25">
      <c r="B41" s="53"/>
      <c r="C41" s="56"/>
      <c r="D41" s="56"/>
      <c r="E41" s="56"/>
      <c r="F41" s="56"/>
    </row>
  </sheetData>
  <mergeCells count="12">
    <mergeCell ref="C41:F41"/>
    <mergeCell ref="B3:F3"/>
    <mergeCell ref="B6:F6"/>
    <mergeCell ref="B9:F9"/>
    <mergeCell ref="C12:F12"/>
    <mergeCell ref="C13:F13"/>
    <mergeCell ref="C14:F14"/>
    <mergeCell ref="C15:F15"/>
    <mergeCell ref="C16:F16"/>
    <mergeCell ref="B19:F19"/>
    <mergeCell ref="B38:F38"/>
    <mergeCell ref="C40:F40"/>
  </mergeCells>
  <conditionalFormatting sqref="D25:E25">
    <cfRule type="duplicateValues" dxfId="12" priority="13"/>
  </conditionalFormatting>
  <conditionalFormatting sqref="D26:E26">
    <cfRule type="duplicateValues" dxfId="11" priority="12"/>
  </conditionalFormatting>
  <conditionalFormatting sqref="D27:E27">
    <cfRule type="duplicateValues" dxfId="10" priority="11"/>
  </conditionalFormatting>
  <conditionalFormatting sqref="D28:E28">
    <cfRule type="duplicateValues" dxfId="9" priority="10"/>
  </conditionalFormatting>
  <conditionalFormatting sqref="D29:E29">
    <cfRule type="duplicateValues" dxfId="8" priority="9"/>
  </conditionalFormatting>
  <conditionalFormatting sqref="D32:E32">
    <cfRule type="duplicateValues" dxfId="7" priority="8"/>
  </conditionalFormatting>
  <conditionalFormatting sqref="D33:E33">
    <cfRule type="duplicateValues" dxfId="6" priority="7"/>
  </conditionalFormatting>
  <conditionalFormatting sqref="E23">
    <cfRule type="beginsWith" dxfId="5" priority="4" operator="beginsWith" text="PARTIELLEMENT VALIDÉE">
      <formula>LEFT(E23,LEN("PARTIELLEMENT VALIDÉE"))="PARTIELLEMENT VALIDÉE"</formula>
    </cfRule>
    <cfRule type="beginsWith" dxfId="4" priority="5" operator="beginsWith" text="NON VALIDÉE">
      <formula>LEFT(E23,LEN("NON VALIDÉE"))="NON VALIDÉE"</formula>
    </cfRule>
    <cfRule type="containsText" dxfId="3" priority="6" operator="containsText" text="VALIDÉE">
      <formula>NOT(ISERROR(SEARCH("VALIDÉE",E23)))</formula>
    </cfRule>
  </conditionalFormatting>
  <conditionalFormatting sqref="E30">
    <cfRule type="beginsWith" dxfId="2" priority="1" operator="beginsWith" text="PARTIELLEMENT VALIDÉE">
      <formula>LEFT(E30,LEN("PARTIELLEMENT VALIDÉE"))="PARTIELLEMENT VALIDÉE"</formula>
    </cfRule>
    <cfRule type="beginsWith" dxfId="1" priority="2" operator="beginsWith" text="NON VALIDÉE">
      <formula>LEFT(E30,LEN("NON VALIDÉE"))="NON VALIDÉE"</formula>
    </cfRule>
    <cfRule type="containsText" dxfId="0" priority="3" operator="containsText" text="VALIDÉE">
      <formula>NOT(ISERROR(SEARCH("VALIDÉE",E30)))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&amp;LÉpreuve EP2 : Adopter une attitude citoyenne et responsable en milieu professionnel&amp;R&amp;P/&amp;N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BEP SN Grille EP2</vt:lpstr>
      <vt:lpstr>'BEP SN Grille EP2'!Zone_d_impression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abauvin</dc:creator>
  <cp:lastModifiedBy>thierry camus</cp:lastModifiedBy>
  <cp:lastPrinted>2016-04-23T11:29:09Z</cp:lastPrinted>
  <dcterms:created xsi:type="dcterms:W3CDTF">2016-04-17T07:19:19Z</dcterms:created>
  <dcterms:modified xsi:type="dcterms:W3CDTF">2016-09-12T13:34:55Z</dcterms:modified>
</cp:coreProperties>
</file>