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3715" windowHeight="10545" firstSheet="1" activeTab="10"/>
  </bookViews>
  <sheets>
    <sheet name="COMPETENCES" sheetId="1" r:id="rId1"/>
    <sheet name="SAVOIRS" sheetId="2" r:id="rId2"/>
    <sheet name="E2" sheetId="3" r:id="rId3"/>
    <sheet name="SAV-E2" sheetId="7" r:id="rId4"/>
    <sheet name="E31(A)" sheetId="4" r:id="rId5"/>
    <sheet name="E31(B)" sheetId="5" r:id="rId6"/>
    <sheet name="E32" sheetId="6" r:id="rId7"/>
    <sheet name="FORMATION" sheetId="8" r:id="rId8"/>
    <sheet name="HISTOGRAMMES" sheetId="11" r:id="rId9"/>
    <sheet name="BASE DE DONNEES" sheetId="10" r:id="rId10"/>
    <sheet name="Feuil1" sheetId="12" r:id="rId11"/>
  </sheets>
  <definedNames>
    <definedName name="_xlnm._FilterDatabase" localSheetId="9" hidden="1">'BASE DE DONNEES'!$A$1:$H$112</definedName>
    <definedName name="_xlnm._FilterDatabase" localSheetId="0" hidden="1">COMPETENCES!$A$1:$A$66</definedName>
    <definedName name="_xlnm._FilterDatabase" localSheetId="1" hidden="1">SAVOIRS!$S$7:$S$70</definedName>
  </definedNames>
  <calcPr calcId="125725"/>
</workbook>
</file>

<file path=xl/calcChain.xml><?xml version="1.0" encoding="utf-8"?>
<calcChain xmlns="http://schemas.openxmlformats.org/spreadsheetml/2006/main">
  <c r="C43" i="11"/>
  <c r="D43"/>
  <c r="E43"/>
  <c r="B43"/>
  <c r="F37"/>
  <c r="F30"/>
  <c r="B37"/>
  <c r="C37"/>
  <c r="D37"/>
  <c r="E37"/>
  <c r="B35"/>
  <c r="C35"/>
  <c r="D35"/>
  <c r="E35"/>
  <c r="B36"/>
  <c r="C36"/>
  <c r="D36"/>
  <c r="E36"/>
  <c r="C34"/>
  <c r="D34"/>
  <c r="E34"/>
  <c r="B34"/>
  <c r="B30"/>
  <c r="C30"/>
  <c r="D30"/>
  <c r="E30"/>
  <c r="B28"/>
  <c r="C28"/>
  <c r="D28"/>
  <c r="E28"/>
  <c r="B29"/>
  <c r="C29"/>
  <c r="D29"/>
  <c r="E29"/>
  <c r="C27"/>
  <c r="D27"/>
  <c r="E27"/>
  <c r="B27"/>
  <c r="F18"/>
  <c r="B21"/>
  <c r="C21"/>
  <c r="D21"/>
  <c r="E21"/>
  <c r="B22"/>
  <c r="C22"/>
  <c r="D22"/>
  <c r="E22"/>
  <c r="B23"/>
  <c r="C23"/>
  <c r="D23"/>
  <c r="E23"/>
  <c r="C20"/>
  <c r="D20"/>
  <c r="E20"/>
  <c r="B20"/>
  <c r="C17"/>
  <c r="D17"/>
  <c r="E17"/>
  <c r="B17"/>
  <c r="F17" s="1"/>
  <c r="B9"/>
  <c r="C9"/>
  <c r="D9"/>
  <c r="E9"/>
  <c r="B10"/>
  <c r="C10"/>
  <c r="D10"/>
  <c r="E10"/>
  <c r="B11"/>
  <c r="C11"/>
  <c r="D11"/>
  <c r="E11"/>
  <c r="C8"/>
  <c r="D8"/>
  <c r="E8"/>
  <c r="B8"/>
  <c r="F5"/>
  <c r="F3"/>
  <c r="F4"/>
  <c r="F2"/>
  <c r="J43" i="8"/>
  <c r="G91" i="10"/>
  <c r="G69"/>
  <c r="G3"/>
  <c r="G112" l="1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2"/>
  <c r="I6" i="8"/>
  <c r="G5"/>
  <c r="H5"/>
  <c r="I5"/>
  <c r="J5"/>
  <c r="K5"/>
  <c r="L5"/>
  <c r="M5"/>
  <c r="N5"/>
  <c r="N33" s="1"/>
  <c r="O5"/>
  <c r="O33" s="1"/>
  <c r="F5"/>
  <c r="G4"/>
  <c r="H4"/>
  <c r="I4"/>
  <c r="J4"/>
  <c r="K4"/>
  <c r="L4"/>
  <c r="M4"/>
  <c r="N4"/>
  <c r="O4"/>
  <c r="O25" s="1"/>
  <c r="F4"/>
  <c r="G3"/>
  <c r="H3"/>
  <c r="I3"/>
  <c r="J3"/>
  <c r="J6" s="1"/>
  <c r="K3"/>
  <c r="L3"/>
  <c r="M3"/>
  <c r="N3"/>
  <c r="N6" s="1"/>
  <c r="O3"/>
  <c r="F3"/>
  <c r="S4"/>
  <c r="T4"/>
  <c r="U4"/>
  <c r="V4"/>
  <c r="W4"/>
  <c r="X4"/>
  <c r="Y4"/>
  <c r="Z4"/>
  <c r="AA4"/>
  <c r="R4"/>
  <c r="AM5"/>
  <c r="AN5"/>
  <c r="AO5"/>
  <c r="AP5"/>
  <c r="AQ5"/>
  <c r="AR5"/>
  <c r="AS5"/>
  <c r="AT5"/>
  <c r="AU5"/>
  <c r="AV5"/>
  <c r="AW5"/>
  <c r="AL5"/>
  <c r="AM4"/>
  <c r="AN4"/>
  <c r="AO4"/>
  <c r="AP4"/>
  <c r="AQ4"/>
  <c r="AR4"/>
  <c r="AS4"/>
  <c r="AT4"/>
  <c r="AU4"/>
  <c r="AV4"/>
  <c r="AW4"/>
  <c r="AL4"/>
  <c r="AM3"/>
  <c r="AN3"/>
  <c r="AO3"/>
  <c r="AP3"/>
  <c r="AQ3"/>
  <c r="AR3"/>
  <c r="AS3"/>
  <c r="AT3"/>
  <c r="AU3"/>
  <c r="AV3"/>
  <c r="AW3"/>
  <c r="AL3"/>
  <c r="AC5"/>
  <c r="AD5"/>
  <c r="AE5"/>
  <c r="AF5"/>
  <c r="AG5"/>
  <c r="AH5"/>
  <c r="AI5"/>
  <c r="AJ5"/>
  <c r="AK5"/>
  <c r="AB5"/>
  <c r="AC4"/>
  <c r="AD4"/>
  <c r="AE4"/>
  <c r="AE6" s="1"/>
  <c r="AF4"/>
  <c r="AF6" s="1"/>
  <c r="AG4"/>
  <c r="AH4"/>
  <c r="AI4"/>
  <c r="AJ4"/>
  <c r="AJ6" s="1"/>
  <c r="AK4"/>
  <c r="AB4"/>
  <c r="AC3"/>
  <c r="AC6" s="1"/>
  <c r="AD3"/>
  <c r="AD6" s="1"/>
  <c r="AE3"/>
  <c r="AF3"/>
  <c r="AG3"/>
  <c r="AG6" s="1"/>
  <c r="AH3"/>
  <c r="AI3"/>
  <c r="AJ3"/>
  <c r="AK3"/>
  <c r="AK6" s="1"/>
  <c r="AB3"/>
  <c r="AB6" s="1"/>
  <c r="S5"/>
  <c r="T5"/>
  <c r="U5"/>
  <c r="V5"/>
  <c r="W5"/>
  <c r="X5"/>
  <c r="Y5"/>
  <c r="Z5"/>
  <c r="Z33" s="1"/>
  <c r="AA5"/>
  <c r="R5"/>
  <c r="S3"/>
  <c r="S6" s="1"/>
  <c r="T3"/>
  <c r="U3"/>
  <c r="V3"/>
  <c r="W3"/>
  <c r="W6" s="1"/>
  <c r="X3"/>
  <c r="Y3"/>
  <c r="Z3"/>
  <c r="AA3"/>
  <c r="AA6" s="1"/>
  <c r="R3"/>
  <c r="AA33"/>
  <c r="Z25"/>
  <c r="Z16"/>
  <c r="O16"/>
  <c r="N25"/>
  <c r="AI6" l="1"/>
  <c r="AH6"/>
  <c r="P5"/>
  <c r="AA16"/>
  <c r="Y6"/>
  <c r="U6"/>
  <c r="AC39"/>
  <c r="AL40"/>
  <c r="K6"/>
  <c r="G6"/>
  <c r="M6"/>
  <c r="Z6"/>
  <c r="V6"/>
  <c r="R40"/>
  <c r="X6"/>
  <c r="T6"/>
  <c r="AL38"/>
  <c r="L6"/>
  <c r="H6"/>
  <c r="R6"/>
  <c r="AC40"/>
  <c r="P3"/>
  <c r="N16"/>
  <c r="N34" s="1"/>
  <c r="N35" s="1"/>
  <c r="AC38"/>
  <c r="R38"/>
  <c r="AL39"/>
  <c r="P4"/>
  <c r="O6"/>
  <c r="AA25"/>
  <c r="R39"/>
  <c r="Z34"/>
  <c r="AC41" l="1"/>
  <c r="Z35"/>
  <c r="AL41" l="1"/>
  <c r="AD41"/>
  <c r="AD40"/>
  <c r="S40"/>
  <c r="AD39"/>
  <c r="AM38"/>
  <c r="AD38"/>
  <c r="S38"/>
  <c r="AW33"/>
  <c r="AV33"/>
  <c r="AU33"/>
  <c r="AT33"/>
  <c r="AS33"/>
  <c r="AR33"/>
  <c r="AQ33"/>
  <c r="AP33"/>
  <c r="AO33"/>
  <c r="AN33"/>
  <c r="AM33"/>
  <c r="AK33"/>
  <c r="AJ33"/>
  <c r="AI33"/>
  <c r="AH33"/>
  <c r="AG33"/>
  <c r="AF33"/>
  <c r="AE33"/>
  <c r="AD33"/>
  <c r="AC33"/>
  <c r="AB33"/>
  <c r="Y33"/>
  <c r="X33"/>
  <c r="W33"/>
  <c r="V33"/>
  <c r="U33"/>
  <c r="T33"/>
  <c r="S33"/>
  <c r="R33"/>
  <c r="M33"/>
  <c r="L33"/>
  <c r="K33"/>
  <c r="J33"/>
  <c r="I33"/>
  <c r="H33"/>
  <c r="G33"/>
  <c r="F33"/>
  <c r="P32"/>
  <c r="AX32" s="1"/>
  <c r="C32"/>
  <c r="P31"/>
  <c r="Q31" s="1"/>
  <c r="C31"/>
  <c r="P30"/>
  <c r="Q30" s="1"/>
  <c r="C30"/>
  <c r="P29"/>
  <c r="Q29" s="1"/>
  <c r="C29"/>
  <c r="P28"/>
  <c r="AX28" s="1"/>
  <c r="C28"/>
  <c r="P27"/>
  <c r="Q27" s="1"/>
  <c r="C27"/>
  <c r="P26"/>
  <c r="Q26" s="1"/>
  <c r="C26"/>
  <c r="AW25"/>
  <c r="AV25"/>
  <c r="AU25"/>
  <c r="AT25"/>
  <c r="AS25"/>
  <c r="AR25"/>
  <c r="AQ25"/>
  <c r="AP25"/>
  <c r="AO25"/>
  <c r="AN25"/>
  <c r="AM25"/>
  <c r="AL25"/>
  <c r="AK25"/>
  <c r="AJ25"/>
  <c r="AI25"/>
  <c r="AH25"/>
  <c r="AG25"/>
  <c r="AF25"/>
  <c r="AE25"/>
  <c r="AD25"/>
  <c r="AC25"/>
  <c r="AB25"/>
  <c r="Y25"/>
  <c r="X25"/>
  <c r="W25"/>
  <c r="V25"/>
  <c r="U25"/>
  <c r="T25"/>
  <c r="S25"/>
  <c r="M25"/>
  <c r="L25"/>
  <c r="K25"/>
  <c r="J25"/>
  <c r="I25"/>
  <c r="H25"/>
  <c r="G25"/>
  <c r="F25"/>
  <c r="P24"/>
  <c r="Q24" s="1"/>
  <c r="C24"/>
  <c r="P23"/>
  <c r="Q23" s="1"/>
  <c r="C23"/>
  <c r="P22"/>
  <c r="AX22" s="1"/>
  <c r="C22"/>
  <c r="P21"/>
  <c r="Q21" s="1"/>
  <c r="C21"/>
  <c r="P20"/>
  <c r="Q20" s="1"/>
  <c r="C20"/>
  <c r="P19"/>
  <c r="Q19" s="1"/>
  <c r="C19"/>
  <c r="P18"/>
  <c r="AX18" s="1"/>
  <c r="C18"/>
  <c r="P17"/>
  <c r="Q17" s="1"/>
  <c r="C17"/>
  <c r="AW16"/>
  <c r="AW34" s="1"/>
  <c r="AV16"/>
  <c r="AU16"/>
  <c r="AT16"/>
  <c r="AS16"/>
  <c r="AS34" s="1"/>
  <c r="AR16"/>
  <c r="AQ16"/>
  <c r="AP16"/>
  <c r="AO16"/>
  <c r="AO34" s="1"/>
  <c r="AN16"/>
  <c r="AM16"/>
  <c r="AL16"/>
  <c r="AK16"/>
  <c r="AJ16"/>
  <c r="AI16"/>
  <c r="AH16"/>
  <c r="AG16"/>
  <c r="AF16"/>
  <c r="AE16"/>
  <c r="AD16"/>
  <c r="AC16"/>
  <c r="AB16"/>
  <c r="Y16"/>
  <c r="X16"/>
  <c r="W16"/>
  <c r="V16"/>
  <c r="U16"/>
  <c r="T16"/>
  <c r="S16"/>
  <c r="R16"/>
  <c r="M16"/>
  <c r="L16"/>
  <c r="K16"/>
  <c r="J16"/>
  <c r="I16"/>
  <c r="H16"/>
  <c r="G16"/>
  <c r="F16"/>
  <c r="P15"/>
  <c r="Q15" s="1"/>
  <c r="C15"/>
  <c r="P14"/>
  <c r="Q14" s="1"/>
  <c r="C14"/>
  <c r="P13"/>
  <c r="Q13" s="1"/>
  <c r="C13"/>
  <c r="P12"/>
  <c r="AX12" s="1"/>
  <c r="C12"/>
  <c r="P11"/>
  <c r="Q11" s="1"/>
  <c r="C11"/>
  <c r="P10"/>
  <c r="Q10" s="1"/>
  <c r="C10"/>
  <c r="P9"/>
  <c r="Q9" s="1"/>
  <c r="C9"/>
  <c r="P8"/>
  <c r="AX8" s="1"/>
  <c r="C8"/>
  <c r="P7"/>
  <c r="Q7" s="1"/>
  <c r="C7"/>
  <c r="AW6"/>
  <c r="AV6"/>
  <c r="AU6"/>
  <c r="AT6"/>
  <c r="AS6"/>
  <c r="AR6"/>
  <c r="AQ6"/>
  <c r="AP6"/>
  <c r="AO6"/>
  <c r="AN6"/>
  <c r="AM6"/>
  <c r="P6"/>
  <c r="F6"/>
  <c r="Q5"/>
  <c r="Q4"/>
  <c r="Q3"/>
  <c r="AX15" l="1"/>
  <c r="AG34"/>
  <c r="AG35" s="1"/>
  <c r="AC34"/>
  <c r="AC35" s="1"/>
  <c r="AK34"/>
  <c r="AK35" s="1"/>
  <c r="T34"/>
  <c r="T35" s="1"/>
  <c r="X34"/>
  <c r="X35" s="1"/>
  <c r="P25"/>
  <c r="Q25" s="1"/>
  <c r="AX21"/>
  <c r="AY21" s="1"/>
  <c r="AX24"/>
  <c r="AY24" s="1"/>
  <c r="AX10"/>
  <c r="AY10" s="1"/>
  <c r="AO35"/>
  <c r="AS35"/>
  <c r="AW35"/>
  <c r="AX7"/>
  <c r="AY7" s="1"/>
  <c r="AX14"/>
  <c r="AY14" s="1"/>
  <c r="F34"/>
  <c r="F35" s="1"/>
  <c r="J34"/>
  <c r="J35" s="1"/>
  <c r="U34"/>
  <c r="U35" s="1"/>
  <c r="Y34"/>
  <c r="Y35" s="1"/>
  <c r="AD34"/>
  <c r="AD35" s="1"/>
  <c r="AH34"/>
  <c r="AH35" s="1"/>
  <c r="AP34"/>
  <c r="AP35" s="1"/>
  <c r="AT34"/>
  <c r="AT35" s="1"/>
  <c r="AX11"/>
  <c r="AY11" s="1"/>
  <c r="AY15"/>
  <c r="AX20"/>
  <c r="AY20" s="1"/>
  <c r="I34"/>
  <c r="I35" s="1"/>
  <c r="M34"/>
  <c r="M35" s="1"/>
  <c r="P33"/>
  <c r="Q33" s="1"/>
  <c r="Q8"/>
  <c r="Q12"/>
  <c r="H34"/>
  <c r="H35" s="1"/>
  <c r="L34"/>
  <c r="L35" s="1"/>
  <c r="S34"/>
  <c r="S35" s="1"/>
  <c r="W34"/>
  <c r="W35" s="1"/>
  <c r="AB34"/>
  <c r="AB35" s="1"/>
  <c r="AF34"/>
  <c r="AF35" s="1"/>
  <c r="AJ34"/>
  <c r="AJ35" s="1"/>
  <c r="AN34"/>
  <c r="AN35" s="1"/>
  <c r="AR34"/>
  <c r="AR35" s="1"/>
  <c r="AV34"/>
  <c r="AV35" s="1"/>
  <c r="Q18"/>
  <c r="Q22"/>
  <c r="AX26"/>
  <c r="AY26" s="1"/>
  <c r="AX27"/>
  <c r="AX30"/>
  <c r="AY30" s="1"/>
  <c r="AX31"/>
  <c r="AY31" s="1"/>
  <c r="G34"/>
  <c r="G35" s="1"/>
  <c r="K34"/>
  <c r="K35" s="1"/>
  <c r="V34"/>
  <c r="V35" s="1"/>
  <c r="AE34"/>
  <c r="AE35" s="1"/>
  <c r="AI34"/>
  <c r="AI35" s="1"/>
  <c r="AM34"/>
  <c r="AM35" s="1"/>
  <c r="AQ34"/>
  <c r="AQ35" s="1"/>
  <c r="AU34"/>
  <c r="AU35" s="1"/>
  <c r="Q28"/>
  <c r="Q32"/>
  <c r="AY12"/>
  <c r="AY18"/>
  <c r="AY22"/>
  <c r="AY8"/>
  <c r="AY28"/>
  <c r="AY32"/>
  <c r="P16"/>
  <c r="Q16" s="1"/>
  <c r="AX9"/>
  <c r="AY9" s="1"/>
  <c r="AX13"/>
  <c r="AY13" s="1"/>
  <c r="AX19"/>
  <c r="AY19" s="1"/>
  <c r="AX23"/>
  <c r="AY23" s="1"/>
  <c r="AX29"/>
  <c r="AY29" s="1"/>
  <c r="C34"/>
  <c r="AX33" l="1"/>
  <c r="AX16"/>
  <c r="AY27"/>
  <c r="C70" i="2" l="1"/>
  <c r="D70"/>
  <c r="E70"/>
  <c r="F70"/>
  <c r="G70"/>
  <c r="H70"/>
  <c r="I70"/>
  <c r="J70"/>
  <c r="K70"/>
  <c r="L70"/>
  <c r="M70"/>
  <c r="N70"/>
  <c r="B70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8"/>
  <c r="P8"/>
  <c r="P9" s="1"/>
  <c r="P10" s="1"/>
  <c r="P11" s="1"/>
  <c r="P12" s="1"/>
  <c r="P13" s="1"/>
  <c r="P14" s="1"/>
  <c r="P15" s="1"/>
  <c r="P16" s="1"/>
  <c r="P17" s="1"/>
  <c r="P18" s="1"/>
  <c r="P19" s="1"/>
  <c r="P20" s="1"/>
  <c r="P21" s="1"/>
  <c r="P22" s="1"/>
  <c r="P23" s="1"/>
  <c r="P24" s="1"/>
  <c r="P25" s="1"/>
  <c r="P26" s="1"/>
  <c r="P27" s="1"/>
  <c r="P28" s="1"/>
  <c r="P29" s="1"/>
  <c r="P30" s="1"/>
  <c r="P31" s="1"/>
  <c r="P32" s="1"/>
  <c r="P33" s="1"/>
  <c r="P34" s="1"/>
  <c r="P35" s="1"/>
  <c r="P36" s="1"/>
  <c r="P37" s="1"/>
  <c r="P38" s="1"/>
  <c r="P39" s="1"/>
  <c r="P40" s="1"/>
  <c r="P41" s="1"/>
  <c r="P42" s="1"/>
  <c r="P43" s="1"/>
  <c r="P44" s="1"/>
  <c r="P45" s="1"/>
  <c r="P46" s="1"/>
  <c r="P47" s="1"/>
  <c r="P48" s="1"/>
  <c r="P49" s="1"/>
  <c r="P50" s="1"/>
  <c r="P51" s="1"/>
  <c r="P52" s="1"/>
  <c r="P53" s="1"/>
  <c r="P54" s="1"/>
  <c r="P55" s="1"/>
  <c r="P56" s="1"/>
  <c r="P57" s="1"/>
  <c r="P58" s="1"/>
  <c r="P59" s="1"/>
  <c r="P60" s="1"/>
  <c r="P61" s="1"/>
  <c r="P62" s="1"/>
  <c r="P63" s="1"/>
  <c r="P64" s="1"/>
  <c r="P65" s="1"/>
  <c r="P66" s="1"/>
  <c r="P67" s="1"/>
  <c r="P68" s="1"/>
  <c r="P69" s="1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S39" i="8" l="1"/>
  <c r="R25"/>
  <c r="R34" s="1"/>
  <c r="AX17"/>
  <c r="AX25" s="1"/>
  <c r="AY17" l="1"/>
  <c r="AM40"/>
  <c r="AL6"/>
  <c r="AM41" s="1"/>
  <c r="AL33"/>
  <c r="AL34" s="1"/>
  <c r="AL35" s="1"/>
  <c r="R35"/>
  <c r="R41"/>
  <c r="S41" s="1"/>
</calcChain>
</file>

<file path=xl/sharedStrings.xml><?xml version="1.0" encoding="utf-8"?>
<sst xmlns="http://schemas.openxmlformats.org/spreadsheetml/2006/main" count="1869" uniqueCount="592">
  <si>
    <t>C1.1</t>
  </si>
  <si>
    <t>C1.2</t>
  </si>
  <si>
    <t>C1</t>
  </si>
  <si>
    <t>C2</t>
  </si>
  <si>
    <r>
      <rPr>
        <sz val="12"/>
        <color rgb="FF000000"/>
        <rFont val="Arial"/>
        <family val="2"/>
      </rPr>
      <t xml:space="preserve"> </t>
    </r>
    <r>
      <rPr>
        <b/>
        <sz val="12"/>
        <color rgb="FF000000"/>
        <rFont val="Arial"/>
        <family val="2"/>
      </rPr>
      <t>Mettre en œuvre</t>
    </r>
    <r>
      <rPr>
        <sz val="12"/>
        <color rgb="FF000000"/>
        <rFont val="Arial"/>
        <family val="2"/>
      </rPr>
      <t xml:space="preserve"> une démarche de recherche d’information.</t>
    </r>
  </si>
  <si>
    <r>
      <t>Classer</t>
    </r>
    <r>
      <rPr>
        <sz val="12"/>
        <color rgb="FF000000"/>
        <rFont val="Arial"/>
        <family val="2"/>
      </rPr>
      <t xml:space="preserve">, </t>
    </r>
    <r>
      <rPr>
        <b/>
        <sz val="12"/>
        <color rgb="FF000000"/>
        <rFont val="Arial"/>
        <family val="2"/>
      </rPr>
      <t>hiérarchiser</t>
    </r>
    <r>
      <rPr>
        <sz val="12"/>
        <color rgb="FF000000"/>
        <rFont val="Arial"/>
        <family val="2"/>
      </rPr>
      <t xml:space="preserve"> des informations.</t>
    </r>
  </si>
  <si>
    <r>
      <t xml:space="preserve">Identifier </t>
    </r>
    <r>
      <rPr>
        <sz val="12"/>
        <color rgb="FF000000"/>
        <rFont val="Arial"/>
        <family val="2"/>
      </rPr>
      <t>les informations utiles à transmettre.</t>
    </r>
  </si>
  <si>
    <r>
      <t>Choisir et utiliser</t>
    </r>
    <r>
      <rPr>
        <sz val="12"/>
        <color rgb="FF000000"/>
        <rFont val="Arial"/>
        <family val="2"/>
      </rPr>
      <t xml:space="preserve"> les outils de communication</t>
    </r>
  </si>
  <si>
    <t>C3</t>
  </si>
  <si>
    <t>C4</t>
  </si>
  <si>
    <t>C5</t>
  </si>
  <si>
    <t>C2.1</t>
  </si>
  <si>
    <t>C2.2</t>
  </si>
  <si>
    <t>C2.3</t>
  </si>
  <si>
    <t>C2.4</t>
  </si>
  <si>
    <t>C3.1</t>
  </si>
  <si>
    <r>
      <t>Adapter</t>
    </r>
    <r>
      <rPr>
        <sz val="12"/>
        <color rgb="FF000000"/>
        <rFont val="Arial"/>
        <family val="2"/>
      </rPr>
      <t xml:space="preserve"> la communication à son interlocuteur.</t>
    </r>
  </si>
  <si>
    <r>
      <t>Présenter</t>
    </r>
    <r>
      <rPr>
        <sz val="12"/>
        <color theme="1"/>
        <rFont val="Arial"/>
        <family val="2"/>
      </rPr>
      <t xml:space="preserve"> oralement un rapport </t>
    </r>
  </si>
  <si>
    <r>
      <t>Identifier</t>
    </r>
    <r>
      <rPr>
        <sz val="12"/>
        <color rgb="FF000000"/>
        <rFont val="Arial"/>
        <family val="2"/>
      </rPr>
      <t xml:space="preserve"> son rôle au sein d’un groupe au regard du problème technique à résoudre.</t>
    </r>
  </si>
  <si>
    <r>
      <t>Transmettre</t>
    </r>
    <r>
      <rPr>
        <sz val="12"/>
        <color rgb="FF000000"/>
        <rFont val="Arial"/>
        <family val="2"/>
      </rPr>
      <t xml:space="preserve"> oralement ou par écrit des consignes et/ou des protocoles (mode d’organisation, réglages, sécurité…). </t>
    </r>
  </si>
  <si>
    <r>
      <t>Valider</t>
    </r>
    <r>
      <rPr>
        <sz val="12"/>
        <color rgb="FF000000"/>
        <rFont val="Arial"/>
        <family val="2"/>
      </rPr>
      <t xml:space="preserve"> l’activité d’un opérateur ou d’une équipe.</t>
    </r>
  </si>
  <si>
    <r>
      <t>Consigner</t>
    </r>
    <r>
      <rPr>
        <sz val="12"/>
        <color rgb="FF000000"/>
        <rFont val="Arial"/>
        <family val="2"/>
      </rPr>
      <t xml:space="preserve"> les événements.</t>
    </r>
  </si>
  <si>
    <r>
      <t>Travailler</t>
    </r>
    <r>
      <rPr>
        <sz val="12"/>
        <color rgb="FF000000"/>
        <rFont val="Arial"/>
        <family val="2"/>
      </rPr>
      <t xml:space="preserve"> en équipe.</t>
    </r>
  </si>
  <si>
    <t>C3.2</t>
  </si>
  <si>
    <t>C3.3</t>
  </si>
  <si>
    <t>C3.4</t>
  </si>
  <si>
    <t>C3.5</t>
  </si>
  <si>
    <t>C4.1</t>
  </si>
  <si>
    <t>C4.2</t>
  </si>
  <si>
    <t>C4.3</t>
  </si>
  <si>
    <t>C4.5</t>
  </si>
  <si>
    <t>C4.4</t>
  </si>
  <si>
    <t>C4.6</t>
  </si>
  <si>
    <r>
      <t>Identifier</t>
    </r>
    <r>
      <rPr>
        <sz val="12"/>
        <color theme="1"/>
        <rFont val="Arial"/>
        <family val="2"/>
      </rPr>
      <t xml:space="preserve"> et </t>
    </r>
    <r>
      <rPr>
        <b/>
        <sz val="12"/>
        <color theme="1"/>
        <rFont val="Arial"/>
        <family val="2"/>
      </rPr>
      <t>localiser</t>
    </r>
    <r>
      <rPr>
        <sz val="12"/>
        <color theme="1"/>
        <rFont val="Arial"/>
        <family val="2"/>
      </rPr>
      <t xml:space="preserve"> les sous-ensembles et les éléments d’un ouvrage.</t>
    </r>
  </si>
  <si>
    <r>
      <t xml:space="preserve">Analyser </t>
    </r>
    <r>
      <rPr>
        <sz val="12"/>
        <color theme="1"/>
        <rFont val="Arial"/>
        <family val="2"/>
      </rPr>
      <t>les solutions constructives.</t>
    </r>
  </si>
  <si>
    <r>
      <t>Exploiter</t>
    </r>
    <r>
      <rPr>
        <sz val="12"/>
        <color theme="1"/>
        <rFont val="Arial"/>
        <family val="2"/>
      </rPr>
      <t xml:space="preserve"> le modèle numérique de définition de tout ou partie d’un ensemble chaudronné.</t>
    </r>
  </si>
  <si>
    <r>
      <t xml:space="preserve">Modéliser </t>
    </r>
    <r>
      <rPr>
        <sz val="12"/>
        <color theme="1"/>
        <rFont val="Arial"/>
        <family val="2"/>
      </rPr>
      <t>une pièce et un sous-ensemble simple.</t>
    </r>
  </si>
  <si>
    <r>
      <t>Vérifier</t>
    </r>
    <r>
      <rPr>
        <sz val="12"/>
        <color theme="1"/>
        <rFont val="Arial"/>
        <family val="2"/>
      </rPr>
      <t xml:space="preserve"> les caractéristiques de tout ou partie d’un ensemble chaudronné.</t>
    </r>
  </si>
  <si>
    <r>
      <t>Justifier</t>
    </r>
    <r>
      <rPr>
        <sz val="12"/>
        <color theme="1"/>
        <rFont val="Arial"/>
        <family val="2"/>
      </rPr>
      <t xml:space="preserve"> les caractéristiques d’un ouvrage, d’un sous-ensemble, d’un élément.</t>
    </r>
  </si>
  <si>
    <r>
      <t>Établir</t>
    </r>
    <r>
      <rPr>
        <sz val="12"/>
        <color theme="1"/>
        <rFont val="Arial"/>
        <family val="2"/>
      </rPr>
      <t xml:space="preserve"> la chronologie des phases de réalisation.</t>
    </r>
  </si>
  <si>
    <r>
      <t xml:space="preserve">Définir </t>
    </r>
    <r>
      <rPr>
        <sz val="12"/>
        <color theme="1"/>
        <rFont val="Arial"/>
        <family val="2"/>
      </rPr>
      <t>les opérations de fabrication d’un élément et leur chronologie.</t>
    </r>
  </si>
  <si>
    <r>
      <t>Justifier</t>
    </r>
    <r>
      <rPr>
        <sz val="12"/>
        <color theme="1"/>
        <rFont val="Arial"/>
        <family val="2"/>
      </rPr>
      <t xml:space="preserve"> les moyens de fabrication donnés.</t>
    </r>
  </si>
  <si>
    <r>
      <t>Établir</t>
    </r>
    <r>
      <rPr>
        <sz val="12"/>
        <color theme="1"/>
        <rFont val="Arial"/>
        <family val="2"/>
      </rPr>
      <t xml:space="preserve"> les documents opératoires.</t>
    </r>
  </si>
  <si>
    <r>
      <t>Proposer</t>
    </r>
    <r>
      <rPr>
        <sz val="12"/>
        <color theme="1"/>
        <rFont val="Arial"/>
        <family val="2"/>
      </rPr>
      <t xml:space="preserve"> un graphe de montage d’un sous-ensemble.</t>
    </r>
  </si>
  <si>
    <r>
      <t xml:space="preserve">Élaborer </t>
    </r>
    <r>
      <rPr>
        <sz val="12"/>
        <color theme="1"/>
        <rFont val="Arial"/>
        <family val="2"/>
      </rPr>
      <t>un programme avec</t>
    </r>
    <r>
      <rPr>
        <b/>
        <sz val="12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>un logiciel de F.A.O.</t>
    </r>
  </si>
  <si>
    <r>
      <t>Produire</t>
    </r>
    <r>
      <rPr>
        <sz val="12"/>
        <color theme="1"/>
        <rFont val="Arial"/>
        <family val="2"/>
      </rPr>
      <t xml:space="preserve"> un développé avec une assistance numérique.</t>
    </r>
  </si>
  <si>
    <t>C5.1</t>
  </si>
  <si>
    <t>C5.2</t>
  </si>
  <si>
    <t>C5.3</t>
  </si>
  <si>
    <t>C5.4</t>
  </si>
  <si>
    <t>C5.5</t>
  </si>
  <si>
    <t>C5.6</t>
  </si>
  <si>
    <t>C5.7</t>
  </si>
  <si>
    <t>C6.1</t>
  </si>
  <si>
    <t>C6.2</t>
  </si>
  <si>
    <t>C6.3</t>
  </si>
  <si>
    <t>C6.4</t>
  </si>
  <si>
    <t>C6</t>
  </si>
  <si>
    <r>
      <t>Organiser</t>
    </r>
    <r>
      <rPr>
        <sz val="12"/>
        <color theme="1"/>
        <rFont val="Arial"/>
        <family val="2"/>
      </rPr>
      <t xml:space="preserve"> et </t>
    </r>
    <r>
      <rPr>
        <b/>
        <sz val="12"/>
        <color theme="1"/>
        <rFont val="Arial"/>
        <family val="2"/>
      </rPr>
      <t>installer</t>
    </r>
    <r>
      <rPr>
        <sz val="12"/>
        <color theme="1"/>
        <rFont val="Arial"/>
        <family val="2"/>
      </rPr>
      <t xml:space="preserve"> les postes de travail.</t>
    </r>
  </si>
  <si>
    <r>
      <t>Monter</t>
    </r>
    <r>
      <rPr>
        <sz val="12"/>
        <color theme="1"/>
        <rFont val="Arial"/>
        <family val="2"/>
      </rPr>
      <t xml:space="preserve"> les outils et </t>
    </r>
    <r>
      <rPr>
        <b/>
        <sz val="12"/>
        <color theme="1"/>
        <rFont val="Arial"/>
        <family val="2"/>
      </rPr>
      <t>introduire</t>
    </r>
    <r>
      <rPr>
        <sz val="12"/>
        <color theme="1"/>
        <rFont val="Arial"/>
        <family val="2"/>
      </rPr>
      <t xml:space="preserve"> les paramètres nécessaires aux réglages et au fonctionnement.</t>
    </r>
  </si>
  <si>
    <r>
      <t>Régler</t>
    </r>
    <r>
      <rPr>
        <sz val="12"/>
        <color theme="1"/>
        <rFont val="Arial"/>
        <family val="2"/>
      </rPr>
      <t xml:space="preserve"> les moyens de production.</t>
    </r>
  </si>
  <si>
    <r>
      <t>Valider</t>
    </r>
    <r>
      <rPr>
        <sz val="12"/>
        <color theme="1"/>
        <rFont val="Arial"/>
        <family val="2"/>
      </rPr>
      <t xml:space="preserve"> les réglages.</t>
    </r>
  </si>
  <si>
    <t>C7.1</t>
  </si>
  <si>
    <t>C7</t>
  </si>
  <si>
    <t>C8.1</t>
  </si>
  <si>
    <t>C8.2</t>
  </si>
  <si>
    <t>C8</t>
  </si>
  <si>
    <t>C9.1</t>
  </si>
  <si>
    <t>C9.2</t>
  </si>
  <si>
    <t>C9.3</t>
  </si>
  <si>
    <t>C9.4</t>
  </si>
  <si>
    <t>C9</t>
  </si>
  <si>
    <r>
      <t>Réaliser</t>
    </r>
    <r>
      <rPr>
        <sz val="12"/>
        <color theme="1"/>
        <rFont val="Arial"/>
        <family val="2"/>
      </rPr>
      <t xml:space="preserve"> les opérations de fabrication.</t>
    </r>
  </si>
  <si>
    <r>
      <t>Analyser</t>
    </r>
    <r>
      <rPr>
        <sz val="12"/>
        <color rgb="FF000000"/>
        <rFont val="Arial"/>
        <family val="2"/>
      </rPr>
      <t xml:space="preserve"> un poste de fabrication en relation avec l'objectif proposé.</t>
    </r>
  </si>
  <si>
    <r>
      <t>Proposer</t>
    </r>
    <r>
      <rPr>
        <sz val="12"/>
        <color rgb="FF000000"/>
        <rFont val="Arial"/>
        <family val="2"/>
      </rPr>
      <t xml:space="preserve"> des axes d’amélioration.</t>
    </r>
  </si>
  <si>
    <r>
      <t>Identifier</t>
    </r>
    <r>
      <rPr>
        <sz val="12"/>
        <color rgb="FF000000"/>
        <rFont val="Arial"/>
        <family val="2"/>
      </rPr>
      <t xml:space="preserve"> sur un planning l’intervention à réaliser et/ou les étapes de fabrication.</t>
    </r>
  </si>
  <si>
    <r>
      <t>Situer</t>
    </r>
    <r>
      <rPr>
        <sz val="12"/>
        <color rgb="FF000000"/>
        <rFont val="Arial"/>
        <family val="2"/>
      </rPr>
      <t xml:space="preserve"> sur le planning la chronologie et la durée des tâches.</t>
    </r>
  </si>
  <si>
    <r>
      <t>Identifier</t>
    </r>
    <r>
      <rPr>
        <sz val="12"/>
        <color rgb="FF000000"/>
        <rFont val="Arial"/>
        <family val="2"/>
      </rPr>
      <t xml:space="preserve"> les priorités de fabrication.</t>
    </r>
  </si>
  <si>
    <r>
      <t>Identifier</t>
    </r>
    <r>
      <rPr>
        <sz val="12"/>
        <color rgb="FF000000"/>
        <rFont val="Arial"/>
        <family val="2"/>
      </rPr>
      <t xml:space="preserve"> les différents intervenants pour exécuter les tâches.</t>
    </r>
  </si>
  <si>
    <t>C10.1</t>
  </si>
  <si>
    <t>C10.2</t>
  </si>
  <si>
    <t>C10.3</t>
  </si>
  <si>
    <t>C10.4</t>
  </si>
  <si>
    <t>C10.5</t>
  </si>
  <si>
    <t>C10.6</t>
  </si>
  <si>
    <t>C10.7</t>
  </si>
  <si>
    <t>C10.8</t>
  </si>
  <si>
    <t>C10.9</t>
  </si>
  <si>
    <t>C10</t>
  </si>
  <si>
    <r>
      <t>Identifier</t>
    </r>
    <r>
      <rPr>
        <sz val="12"/>
        <color rgb="FF000000"/>
        <rFont val="Arial"/>
        <family val="2"/>
      </rPr>
      <t xml:space="preserve"> les conditions d’intervention.</t>
    </r>
  </si>
  <si>
    <r>
      <t>Identifier</t>
    </r>
    <r>
      <rPr>
        <sz val="12"/>
        <color rgb="FF000000"/>
        <rFont val="Arial"/>
        <family val="2"/>
      </rPr>
      <t xml:space="preserve"> le ou les éléments défectueux.</t>
    </r>
  </si>
  <si>
    <r>
      <t>Établir</t>
    </r>
    <r>
      <rPr>
        <sz val="12"/>
        <color theme="1"/>
        <rFont val="Arial"/>
        <family val="2"/>
      </rPr>
      <t xml:space="preserve"> un croquis coté définissant un élément à partir de relevés en situation.</t>
    </r>
  </si>
  <si>
    <r>
      <t>Vérifier</t>
    </r>
    <r>
      <rPr>
        <sz val="12"/>
        <color rgb="FF000000"/>
        <rFont val="Arial"/>
        <family val="2"/>
      </rPr>
      <t xml:space="preserve"> la consignation de l’ouvrage et de son environnement.</t>
    </r>
  </si>
  <si>
    <r>
      <t>Aménager</t>
    </r>
    <r>
      <rPr>
        <sz val="12"/>
        <color rgb="FF000000"/>
        <rFont val="Arial"/>
        <family val="2"/>
      </rPr>
      <t xml:space="preserve"> la zone de travail.</t>
    </r>
  </si>
  <si>
    <r>
      <t>Remplacer</t>
    </r>
    <r>
      <rPr>
        <sz val="12"/>
        <color rgb="FF000000"/>
        <rFont val="Arial"/>
        <family val="2"/>
      </rPr>
      <t xml:space="preserve"> avec ou sans adaptation l’élément ou le sous-ensemble.</t>
    </r>
  </si>
  <si>
    <r>
      <t>Participer</t>
    </r>
    <r>
      <rPr>
        <sz val="12"/>
        <color rgb="FF000000"/>
        <rFont val="Arial"/>
        <family val="2"/>
      </rPr>
      <t xml:space="preserve"> à la remise en service de l’installation.</t>
    </r>
  </si>
  <si>
    <r>
      <t>Assurer</t>
    </r>
    <r>
      <rPr>
        <sz val="12"/>
        <color rgb="FF000000"/>
        <rFont val="Arial"/>
        <family val="2"/>
      </rPr>
      <t xml:space="preserve"> les opérations de finition.</t>
    </r>
  </si>
  <si>
    <r>
      <t>Mettre</t>
    </r>
    <r>
      <rPr>
        <sz val="12"/>
        <color rgb="FF000000"/>
        <rFont val="Arial"/>
        <family val="2"/>
      </rPr>
      <t xml:space="preserve"> à jour les documents de suivi de l’installation.</t>
    </r>
  </si>
  <si>
    <t>C11.1</t>
  </si>
  <si>
    <t>C11.2</t>
  </si>
  <si>
    <t>C11.3</t>
  </si>
  <si>
    <t>C11.4</t>
  </si>
  <si>
    <t>C11.5</t>
  </si>
  <si>
    <t>C11.6</t>
  </si>
  <si>
    <t>C11.7</t>
  </si>
  <si>
    <t>C11</t>
  </si>
  <si>
    <r>
      <t>Tenir</t>
    </r>
    <r>
      <rPr>
        <sz val="12"/>
        <color rgb="FF000000"/>
        <rFont val="Arial"/>
        <family val="2"/>
      </rPr>
      <t xml:space="preserve"> à jour le dossier historique de maintenance de la machine.</t>
    </r>
  </si>
  <si>
    <r>
      <t>Vérifier</t>
    </r>
    <r>
      <rPr>
        <sz val="12"/>
        <color rgb="FF000000"/>
        <rFont val="Arial"/>
        <family val="2"/>
      </rPr>
      <t xml:space="preserve"> l’état de fonctionnement et la conformité des matériels, des équipements et des outillages.</t>
    </r>
  </si>
  <si>
    <r>
      <t>Localiser</t>
    </r>
    <r>
      <rPr>
        <sz val="12"/>
        <color rgb="FF000000"/>
        <rFont val="Arial"/>
        <family val="2"/>
      </rPr>
      <t xml:space="preserve"> et </t>
    </r>
    <r>
      <rPr>
        <b/>
        <sz val="12"/>
        <color rgb="FF000000"/>
        <rFont val="Arial"/>
        <family val="2"/>
      </rPr>
      <t>identifier</t>
    </r>
    <r>
      <rPr>
        <sz val="12"/>
        <color rgb="FF000000"/>
        <rFont val="Arial"/>
        <family val="2"/>
      </rPr>
      <t xml:space="preserve"> les défaillances, anomalies, dysfonctionnements simples.</t>
    </r>
  </si>
  <si>
    <r>
      <t>Effectuer</t>
    </r>
    <r>
      <rPr>
        <sz val="12"/>
        <color rgb="FF000000"/>
        <rFont val="Arial"/>
        <family val="2"/>
      </rPr>
      <t xml:space="preserve"> la maintenance de 1</t>
    </r>
    <r>
      <rPr>
        <vertAlign val="superscript"/>
        <sz val="12"/>
        <color rgb="FF000000"/>
        <rFont val="Arial"/>
        <family val="2"/>
      </rPr>
      <t xml:space="preserve">er </t>
    </r>
    <r>
      <rPr>
        <sz val="12"/>
        <color rgb="FF000000"/>
        <rFont val="Arial"/>
        <family val="2"/>
      </rPr>
      <t>niveau en appliquant les procédures.</t>
    </r>
  </si>
  <si>
    <r>
      <t>Signaler</t>
    </r>
    <r>
      <rPr>
        <sz val="12"/>
        <color rgb="FF000000"/>
        <rFont val="Arial"/>
        <family val="2"/>
      </rPr>
      <t xml:space="preserve"> les détériorations des éléments constituant le système de production.</t>
    </r>
  </si>
  <si>
    <r>
      <t>Appliquer</t>
    </r>
    <r>
      <rPr>
        <sz val="12"/>
        <color rgb="FF000000"/>
        <rFont val="Arial"/>
        <family val="2"/>
      </rPr>
      <t xml:space="preserve"> les consignes de sécurité.</t>
    </r>
  </si>
  <si>
    <r>
      <t>Gérer</t>
    </r>
    <r>
      <rPr>
        <sz val="12"/>
        <color rgb="FF000000"/>
        <rFont val="Arial"/>
        <family val="2"/>
      </rPr>
      <t xml:space="preserve"> les déchets. </t>
    </r>
  </si>
  <si>
    <t>C12.1</t>
  </si>
  <si>
    <t>C12.2</t>
  </si>
  <si>
    <t>C12.3</t>
  </si>
  <si>
    <t>C12.4</t>
  </si>
  <si>
    <t>C12</t>
  </si>
  <si>
    <t>C13.1</t>
  </si>
  <si>
    <t>C13.2</t>
  </si>
  <si>
    <t>C13.3</t>
  </si>
  <si>
    <t>C13.4</t>
  </si>
  <si>
    <t>C13.5</t>
  </si>
  <si>
    <t>C13.6</t>
  </si>
  <si>
    <t>C13.7</t>
  </si>
  <si>
    <t>C13</t>
  </si>
  <si>
    <r>
      <t>Installer</t>
    </r>
    <r>
      <rPr>
        <sz val="12"/>
        <color theme="1"/>
        <rFont val="Arial"/>
        <family val="2"/>
      </rPr>
      <t xml:space="preserve"> la zone d’assemblage.</t>
    </r>
  </si>
  <si>
    <r>
      <t>Positionner</t>
    </r>
    <r>
      <rPr>
        <sz val="12"/>
        <color theme="1"/>
        <rFont val="Arial"/>
        <family val="2"/>
      </rPr>
      <t xml:space="preserve"> les éléments.</t>
    </r>
  </si>
  <si>
    <r>
      <t>Assembler</t>
    </r>
    <r>
      <rPr>
        <sz val="12"/>
        <color theme="1"/>
        <rFont val="Arial"/>
        <family val="2"/>
      </rPr>
      <t xml:space="preserve"> les éléments.</t>
    </r>
  </si>
  <si>
    <r>
      <t xml:space="preserve">Choisir </t>
    </r>
    <r>
      <rPr>
        <sz val="12"/>
        <color theme="1"/>
        <rFont val="Arial"/>
        <family val="2"/>
      </rPr>
      <t>les moyens de manutention et</t>
    </r>
    <r>
      <rPr>
        <b/>
        <sz val="12"/>
        <color theme="1"/>
        <rFont val="Arial"/>
        <family val="2"/>
      </rPr>
      <t xml:space="preserve"> effectuer</t>
    </r>
    <r>
      <rPr>
        <sz val="12"/>
        <color theme="1"/>
        <rFont val="Arial"/>
        <family val="2"/>
      </rPr>
      <t xml:space="preserve"> la manutention.</t>
    </r>
  </si>
  <si>
    <r>
      <t>Appliquer</t>
    </r>
    <r>
      <rPr>
        <sz val="12"/>
        <color theme="1"/>
        <rFont val="Arial"/>
        <family val="2"/>
      </rPr>
      <t xml:space="preserve"> une procédure de contrôle.</t>
    </r>
  </si>
  <si>
    <r>
      <t>Choisir</t>
    </r>
    <r>
      <rPr>
        <sz val="12"/>
        <color theme="1"/>
        <rFont val="Arial"/>
        <family val="2"/>
      </rPr>
      <t xml:space="preserve"> les moyens de contrôle dimensionnel tout au long du processus.</t>
    </r>
  </si>
  <si>
    <r>
      <t xml:space="preserve">Configurer </t>
    </r>
    <r>
      <rPr>
        <sz val="12"/>
        <color theme="1"/>
        <rFont val="Arial"/>
        <family val="2"/>
      </rPr>
      <t>les moyens de contrôle.</t>
    </r>
  </si>
  <si>
    <r>
      <t>Contrôler</t>
    </r>
    <r>
      <rPr>
        <sz val="12"/>
        <color theme="1"/>
        <rFont val="Arial"/>
        <family val="2"/>
      </rPr>
      <t xml:space="preserve"> la conformité de l’ensemble chaudronné.</t>
    </r>
  </si>
  <si>
    <r>
      <t>Recenser</t>
    </r>
    <r>
      <rPr>
        <sz val="12"/>
        <color rgb="FF000000"/>
        <rFont val="Arial"/>
        <family val="2"/>
      </rPr>
      <t xml:space="preserve"> et </t>
    </r>
    <r>
      <rPr>
        <b/>
        <sz val="12"/>
        <color rgb="FF000000"/>
        <rFont val="Arial"/>
        <family val="2"/>
      </rPr>
      <t>analyser</t>
    </r>
    <r>
      <rPr>
        <sz val="12"/>
        <color rgb="FF000000"/>
        <rFont val="Arial"/>
        <family val="2"/>
      </rPr>
      <t xml:space="preserve"> les problèmes </t>
    </r>
    <r>
      <rPr>
        <sz val="12"/>
        <color theme="1"/>
        <rFont val="Arial"/>
        <family val="2"/>
      </rPr>
      <t>constatés.</t>
    </r>
  </si>
  <si>
    <r>
      <t xml:space="preserve">Exploiter </t>
    </r>
    <r>
      <rPr>
        <sz val="12"/>
        <color rgb="FF000000"/>
        <rFont val="Arial"/>
        <family val="2"/>
      </rPr>
      <t>les résultats.</t>
    </r>
  </si>
  <si>
    <r>
      <t>Assurer</t>
    </r>
    <r>
      <rPr>
        <sz val="12"/>
        <color rgb="FF000000"/>
        <rFont val="Arial"/>
        <family val="2"/>
      </rPr>
      <t xml:space="preserve"> la traçabilité.</t>
    </r>
  </si>
  <si>
    <t>S1</t>
  </si>
  <si>
    <t>Analyse fonctionnelle</t>
  </si>
  <si>
    <t>Analyse structurelle et solutions constructives</t>
  </si>
  <si>
    <t>Éléments de construction</t>
  </si>
  <si>
    <t>Règles et normes de représentation des ensembles chaudronnés</t>
  </si>
  <si>
    <t>Spécifications normatives et réglementaires</t>
  </si>
  <si>
    <t>S11.1</t>
  </si>
  <si>
    <t>S11.2</t>
  </si>
  <si>
    <t>S11.3</t>
  </si>
  <si>
    <t>S12.1</t>
  </si>
  <si>
    <t>S12.2</t>
  </si>
  <si>
    <t>Le modeleur volumique</t>
  </si>
  <si>
    <t>S12.3</t>
  </si>
  <si>
    <t>S13.1</t>
  </si>
  <si>
    <t>Les documents</t>
  </si>
  <si>
    <t>S14.1</t>
  </si>
  <si>
    <t>Les matériaux</t>
  </si>
  <si>
    <t>Les métaux d’apport</t>
  </si>
  <si>
    <t>S14.2</t>
  </si>
  <si>
    <t xml:space="preserve">Les gaz et les flux </t>
  </si>
  <si>
    <t>S14.3</t>
  </si>
  <si>
    <t>Statique</t>
  </si>
  <si>
    <t>S15.1</t>
  </si>
  <si>
    <t>Résistance des matériaux</t>
  </si>
  <si>
    <t>S15.2</t>
  </si>
  <si>
    <t>Les appareils à pression</t>
  </si>
  <si>
    <t>S15.3</t>
  </si>
  <si>
    <t>Contraintes de la fabrication</t>
  </si>
  <si>
    <t>Contraintes économiques</t>
  </si>
  <si>
    <t>Paramètres influençant les débits</t>
  </si>
  <si>
    <t>Calculs des débits</t>
  </si>
  <si>
    <t>Développements des volumes</t>
  </si>
  <si>
    <t>Les caractéristiques géométriques</t>
  </si>
  <si>
    <t>S21.1</t>
  </si>
  <si>
    <t>S21.2</t>
  </si>
  <si>
    <t>S22.1</t>
  </si>
  <si>
    <t>S22.2</t>
  </si>
  <si>
    <t>S23.1</t>
  </si>
  <si>
    <t>S23.2</t>
  </si>
  <si>
    <t>S2</t>
  </si>
  <si>
    <t xml:space="preserve">Le principe des procédés de découpe et incidences sur la matière </t>
  </si>
  <si>
    <t>Relation machine/support pièce/pièce</t>
  </si>
  <si>
    <t>Techniques de déformation plastique</t>
  </si>
  <si>
    <t>Performances et caractéristiques principales des machines (capabilité)</t>
  </si>
  <si>
    <t>Le soudage par fusion </t>
  </si>
  <si>
    <t>Procédé soudage à l’arc avec électrode enrobée (111)</t>
  </si>
  <si>
    <t>Procédés TIG (141)</t>
  </si>
  <si>
    <t>Procédés semi-automatiques (131, 135, 136, 138)</t>
  </si>
  <si>
    <t>Préparation des joints soudés et configuration opératoires</t>
  </si>
  <si>
    <t>Règles de fabrication, codes et normes</t>
  </si>
  <si>
    <t>Métallurgie et soudabilité</t>
  </si>
  <si>
    <t>Retraits, déformations et contraintes résiduelles des assemblages soudés</t>
  </si>
  <si>
    <t>Procédés de soudage par résistance</t>
  </si>
  <si>
    <t>Installations de soudage mécanisées, automatisés ou robotisées</t>
  </si>
  <si>
    <t>S33.1</t>
  </si>
  <si>
    <t>S33.2</t>
  </si>
  <si>
    <t>S33.3</t>
  </si>
  <si>
    <t>S33.4</t>
  </si>
  <si>
    <t>S33.5</t>
  </si>
  <si>
    <t>S31.1</t>
  </si>
  <si>
    <t>S31.2</t>
  </si>
  <si>
    <t>S32.1</t>
  </si>
  <si>
    <t>S32.2</t>
  </si>
  <si>
    <t>S33.6</t>
  </si>
  <si>
    <t>S33.7</t>
  </si>
  <si>
    <t>S33.8</t>
  </si>
  <si>
    <t>S33.9</t>
  </si>
  <si>
    <t>S33.10</t>
  </si>
  <si>
    <t>Techniques et règles de mise en œuvre</t>
  </si>
  <si>
    <t>Les montages d’assemblages</t>
  </si>
  <si>
    <t>Systèmes de manutention</t>
  </si>
  <si>
    <t>S34.1</t>
  </si>
  <si>
    <t>S34.2</t>
  </si>
  <si>
    <t>S35.1</t>
  </si>
  <si>
    <t>Identification de l’installation</t>
  </si>
  <si>
    <t>S41.1</t>
  </si>
  <si>
    <t>Les moyens spécifiques</t>
  </si>
  <si>
    <t>S42.1</t>
  </si>
  <si>
    <t>L’intervention</t>
  </si>
  <si>
    <t>S43.1</t>
  </si>
  <si>
    <t>Concept, définition et qualité</t>
  </si>
  <si>
    <t>Organisation de la qualité</t>
  </si>
  <si>
    <t>Organisation du contrôle en production</t>
  </si>
  <si>
    <t>Méthodes et contrôle</t>
  </si>
  <si>
    <t>Le contrôle de l’ouvrage</t>
  </si>
  <si>
    <t>Moyens et essais de contrôle non destructifs</t>
  </si>
  <si>
    <t>Moyens et essais de contrôle destructifs</t>
  </si>
  <si>
    <t>Les défauts</t>
  </si>
  <si>
    <t>Les déformations</t>
  </si>
  <si>
    <t>Objectif de la maintenance des moyens de production</t>
  </si>
  <si>
    <t>Techniques de maintenance préventive de premier niveau</t>
  </si>
  <si>
    <t>Gestion de la maintenance préventive de premier niveau</t>
  </si>
  <si>
    <t>S51.1</t>
  </si>
  <si>
    <t>S51.2</t>
  </si>
  <si>
    <t>S52.1</t>
  </si>
  <si>
    <t>S52.2</t>
  </si>
  <si>
    <t>S53.1</t>
  </si>
  <si>
    <t>S54.1</t>
  </si>
  <si>
    <t>S54.2</t>
  </si>
  <si>
    <t>S55.1</t>
  </si>
  <si>
    <t>S55.2</t>
  </si>
  <si>
    <t>S56.1</t>
  </si>
  <si>
    <t>S56.2</t>
  </si>
  <si>
    <t>S56.3</t>
  </si>
  <si>
    <t>Le cadre général</t>
  </si>
  <si>
    <t>La prévention des risques professionnels </t>
  </si>
  <si>
    <t>Les risques liés aux activités</t>
  </si>
  <si>
    <t>Analyse des risques</t>
  </si>
  <si>
    <t>Analyse des accidents</t>
  </si>
  <si>
    <t>Amélioration de la santé et de la sécurité au travail</t>
  </si>
  <si>
    <t>Prévention des Risques liés à l’Activité Physique.</t>
  </si>
  <si>
    <t>Conduite à tenir en cas d’accident (SST).</t>
  </si>
  <si>
    <t>Le développement durable, l’économie circulaire et concepts de transition </t>
  </si>
  <si>
    <t>La protection de l’environnement </t>
  </si>
  <si>
    <t>L’identification, le stockage, l’évacuation des déchets liés à l’activité professionnelle </t>
  </si>
  <si>
    <t>S61.1</t>
  </si>
  <si>
    <t>S61.2</t>
  </si>
  <si>
    <t>S61.3</t>
  </si>
  <si>
    <t>S62.1</t>
  </si>
  <si>
    <t>S62.2</t>
  </si>
  <si>
    <t>S62.3</t>
  </si>
  <si>
    <t>S62.4</t>
  </si>
  <si>
    <t>S62.5</t>
  </si>
  <si>
    <t>S63.1</t>
  </si>
  <si>
    <t>S63.2</t>
  </si>
  <si>
    <t>S63.3</t>
  </si>
  <si>
    <t>S3</t>
  </si>
  <si>
    <t>S4</t>
  </si>
  <si>
    <t>S5</t>
  </si>
  <si>
    <t>S6</t>
  </si>
  <si>
    <t>E2 Analyse et exploitation des données C1 C4 C5</t>
  </si>
  <si>
    <t>E32 Réhabilitation sur chantier d'un ensemble chaudronné C3 C9 C10 C11</t>
  </si>
  <si>
    <r>
      <t>E31 (A) Fabrication d'un ensemble chaudronné</t>
    </r>
    <r>
      <rPr>
        <sz val="16"/>
        <color rgb="FFFF0000"/>
        <rFont val="Arial Black"/>
        <family val="2"/>
      </rPr>
      <t xml:space="preserve"> C2</t>
    </r>
    <r>
      <rPr>
        <sz val="16"/>
        <color theme="1"/>
        <rFont val="Arial Black"/>
        <family val="2"/>
      </rPr>
      <t xml:space="preserve"> </t>
    </r>
    <r>
      <rPr>
        <sz val="16"/>
        <color rgb="FFFF0000"/>
        <rFont val="Arial Black"/>
        <family val="2"/>
      </rPr>
      <t xml:space="preserve"> C8 </t>
    </r>
  </si>
  <si>
    <r>
      <t>E31(B) Fabrication d'un ensemble chaudronné</t>
    </r>
    <r>
      <rPr>
        <b/>
        <sz val="16"/>
        <color rgb="FFFF0000"/>
        <rFont val="Arial Black"/>
        <family val="2"/>
      </rPr>
      <t xml:space="preserve"> </t>
    </r>
    <r>
      <rPr>
        <b/>
        <sz val="16"/>
        <color theme="1"/>
        <rFont val="Arial Black"/>
        <family val="2"/>
      </rPr>
      <t>C6 C7</t>
    </r>
    <r>
      <rPr>
        <b/>
        <sz val="16"/>
        <color rgb="FFFF0000"/>
        <rFont val="Arial Black"/>
        <family val="2"/>
      </rPr>
      <t xml:space="preserve"> </t>
    </r>
    <r>
      <rPr>
        <b/>
        <sz val="16"/>
        <color theme="1"/>
        <rFont val="Arial Black"/>
        <family val="2"/>
      </rPr>
      <t>C12 C13</t>
    </r>
  </si>
  <si>
    <r>
      <t>E31 Fabrication d'un ensemble chaudronné</t>
    </r>
    <r>
      <rPr>
        <sz val="16"/>
        <color rgb="FFFF0000"/>
        <rFont val="Arial Black"/>
        <family val="2"/>
      </rPr>
      <t xml:space="preserve"> C2</t>
    </r>
    <r>
      <rPr>
        <sz val="16"/>
        <color theme="1"/>
        <rFont val="Arial Black"/>
        <family val="2"/>
      </rPr>
      <t xml:space="preserve"> C6 C7</t>
    </r>
    <r>
      <rPr>
        <sz val="16"/>
        <color rgb="FFFF0000"/>
        <rFont val="Arial Black"/>
        <family val="2"/>
      </rPr>
      <t xml:space="preserve"> C8 </t>
    </r>
    <r>
      <rPr>
        <sz val="16"/>
        <color theme="1"/>
        <rFont val="Arial Black"/>
        <family val="2"/>
      </rPr>
      <t>C12 C13</t>
    </r>
  </si>
  <si>
    <t>SUIVI DE COMPETENCES EPREUVE E2</t>
  </si>
  <si>
    <t>Analyse</t>
  </si>
  <si>
    <t>Préparation</t>
  </si>
  <si>
    <t>Fabrication</t>
  </si>
  <si>
    <t>Réhabilitation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</si>
  <si>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</si>
  <si>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</si>
  <si>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</si>
  <si>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</si>
  <si>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</si>
  <si>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</si>
  <si>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</si>
  <si>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</si>
  <si>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</si>
  <si>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Total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</si>
  <si>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</si>
  <si>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</si>
  <si>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</si>
  <si>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</si>
  <si>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</si>
  <si>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</si>
  <si>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</si>
  <si>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</si>
  <si>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</si>
  <si>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</si>
  <si>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</si>
  <si>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</si>
  <si>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</si>
  <si>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</si>
  <si>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</si>
  <si>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</si>
  <si>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</si>
  <si>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</si>
  <si>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</si>
  <si>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</si>
  <si>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</si>
  <si>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</si>
  <si>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</si>
  <si>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</si>
  <si>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</si>
  <si>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</si>
  <si>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</si>
  <si>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</si>
  <si>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</si>
  <si>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</si>
  <si>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</si>
  <si>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G1</t>
  </si>
  <si>
    <t>G2</t>
  </si>
  <si>
    <t>G3</t>
  </si>
  <si>
    <t>G4</t>
  </si>
  <si>
    <t>G5</t>
  </si>
  <si>
    <t>G6</t>
  </si>
  <si>
    <t>G7</t>
  </si>
  <si>
    <t>G8</t>
  </si>
  <si>
    <t>Seconde</t>
  </si>
  <si>
    <t>Première</t>
  </si>
  <si>
    <t>Terminale</t>
  </si>
  <si>
    <t>S7</t>
  </si>
  <si>
    <t>S8</t>
  </si>
  <si>
    <t>S9</t>
  </si>
  <si>
    <t>Relicat</t>
  </si>
  <si>
    <t>Seconde TCI</t>
  </si>
  <si>
    <t>S10</t>
  </si>
  <si>
    <t>S11</t>
  </si>
  <si>
    <t>S12</t>
  </si>
  <si>
    <t>S13</t>
  </si>
  <si>
    <t>S14</t>
  </si>
  <si>
    <t>S15</t>
  </si>
  <si>
    <t>S16</t>
  </si>
  <si>
    <t>S17</t>
  </si>
  <si>
    <t>Première TCI</t>
  </si>
  <si>
    <t>S18</t>
  </si>
  <si>
    <t>S19</t>
  </si>
  <si>
    <t>S20</t>
  </si>
  <si>
    <t>S21</t>
  </si>
  <si>
    <t>S22</t>
  </si>
  <si>
    <t>S23</t>
  </si>
  <si>
    <t>S24</t>
  </si>
  <si>
    <t>Terminale TCI</t>
  </si>
  <si>
    <t>FORMATION</t>
  </si>
  <si>
    <t>Formation TCI</t>
  </si>
  <si>
    <t xml:space="preserve">                                       </t>
  </si>
  <si>
    <t>A10</t>
  </si>
  <si>
    <t>P10</t>
  </si>
  <si>
    <t>REPERE</t>
  </si>
  <si>
    <t>THEME</t>
  </si>
  <si>
    <t>Les notions de fabrication</t>
  </si>
  <si>
    <r>
      <t>La détermination des procédés de fabrication en fonction des contraintes économiques</t>
    </r>
    <r>
      <rPr>
        <sz val="11"/>
        <color theme="6" tint="-0.499984740745262"/>
        <rFont val="Calibri"/>
        <family val="2"/>
        <scheme val="minor"/>
      </rPr>
      <t xml:space="preserve"> </t>
    </r>
  </si>
  <si>
    <t xml:space="preserve">Le transfert et la simulation d’un programme vers les MOCN </t>
  </si>
  <si>
    <r>
      <t xml:space="preserve">La réalisation d’une implantation économique et  la gestion du stock matière </t>
    </r>
    <r>
      <rPr>
        <sz val="11"/>
        <color theme="6" tint="-0.499984740745262"/>
        <rFont val="Calibri"/>
        <family val="2"/>
        <scheme val="minor"/>
      </rPr>
      <t xml:space="preserve"> </t>
    </r>
  </si>
  <si>
    <t>La détermination de données à l’aide d’un abaque</t>
  </si>
  <si>
    <r>
      <t>La définition des données en vue d’un développement numérique</t>
    </r>
    <r>
      <rPr>
        <sz val="11"/>
        <color theme="6" tint="-0.499984740745262"/>
        <rFont val="Calibri"/>
        <family val="2"/>
        <scheme val="minor"/>
      </rPr>
      <t xml:space="preserve"> </t>
    </r>
  </si>
  <si>
    <r>
      <t xml:space="preserve">La détermination des antériorités dans le montage d’un ensemble ou sous ensemble </t>
    </r>
    <r>
      <rPr>
        <sz val="11"/>
        <color theme="6" tint="-0.499984740745262"/>
        <rFont val="Calibri"/>
        <family val="2"/>
        <scheme val="minor"/>
      </rPr>
      <t xml:space="preserve"> </t>
    </r>
  </si>
  <si>
    <t xml:space="preserve">L’élaboration d’un planning de phase, d’un contrat de phase , d’une feuille de contrôle </t>
  </si>
  <si>
    <r>
      <t>L’élaboration  d’un programme avec logiciel de FAO</t>
    </r>
    <r>
      <rPr>
        <sz val="11"/>
        <color theme="6" tint="-0.499984740745262"/>
        <rFont val="Calibri"/>
        <family val="2"/>
        <scheme val="minor"/>
      </rPr>
      <t xml:space="preserve"> </t>
    </r>
  </si>
  <si>
    <r>
      <t>L’apprentissage des moyens de protection individuels et collectifs</t>
    </r>
    <r>
      <rPr>
        <sz val="11"/>
        <color theme="5" tint="-0.499984740745262"/>
        <rFont val="Calibri"/>
        <family val="2"/>
        <scheme val="minor"/>
      </rPr>
      <t xml:space="preserve"> </t>
    </r>
  </si>
  <si>
    <r>
      <t>L’identification des moyens de production</t>
    </r>
    <r>
      <rPr>
        <sz val="11"/>
        <color theme="5" tint="-0.499984740745262"/>
        <rFont val="Calibri"/>
        <family val="2"/>
        <scheme val="minor"/>
      </rPr>
      <t xml:space="preserve"> </t>
    </r>
  </si>
  <si>
    <r>
      <t>La mise en œuvre des moyens de débits</t>
    </r>
    <r>
      <rPr>
        <sz val="11"/>
        <color theme="5" tint="-0.499984740745262"/>
        <rFont val="Calibri"/>
        <family val="2"/>
        <scheme val="minor"/>
      </rPr>
      <t xml:space="preserve"> </t>
    </r>
  </si>
  <si>
    <r>
      <t>La mise en œuvre des moyens d'assemblage  démontable</t>
    </r>
    <r>
      <rPr>
        <sz val="11"/>
        <color theme="5" tint="-0.499984740745262"/>
        <rFont val="Calibri"/>
        <family val="2"/>
        <scheme val="minor"/>
      </rPr>
      <t xml:space="preserve"> </t>
    </r>
  </si>
  <si>
    <r>
      <t>La mise en œuvre maintenance</t>
    </r>
    <r>
      <rPr>
        <sz val="11"/>
        <color theme="5" tint="-0.499984740745262"/>
        <rFont val="Calibri"/>
        <family val="2"/>
        <scheme val="minor"/>
      </rPr>
      <t xml:space="preserve"> </t>
    </r>
  </si>
  <si>
    <r>
      <t>La mise en œuvre des moyens de déformation plastique</t>
    </r>
    <r>
      <rPr>
        <sz val="11"/>
        <color theme="5" tint="-0.499984740745262"/>
        <rFont val="Calibri"/>
        <family val="2"/>
        <scheme val="minor"/>
      </rPr>
      <t xml:space="preserve"> </t>
    </r>
  </si>
  <si>
    <r>
      <t>La mise en œuvre des moyens d'assemblage non-démontable</t>
    </r>
    <r>
      <rPr>
        <sz val="11"/>
        <color theme="5" tint="-0.499984740745262"/>
        <rFont val="Calibri"/>
        <family val="2"/>
        <scheme val="minor"/>
      </rPr>
      <t xml:space="preserve"> </t>
    </r>
  </si>
  <si>
    <r>
      <t>Le traçage professionnel</t>
    </r>
    <r>
      <rPr>
        <sz val="11"/>
        <color theme="5" tint="-0.499984740745262"/>
        <rFont val="Calibri"/>
        <family val="2"/>
        <scheme val="minor"/>
      </rPr>
      <t xml:space="preserve"> </t>
    </r>
  </si>
  <si>
    <r>
      <t>La mise  en œuvre des moyens de contrôle</t>
    </r>
    <r>
      <rPr>
        <sz val="11"/>
        <color theme="5" tint="-0.499984740745262"/>
        <rFont val="Calibri"/>
        <family val="2"/>
        <scheme val="minor"/>
      </rPr>
      <t xml:space="preserve"> </t>
    </r>
  </si>
  <si>
    <r>
      <t>La mise en œuvre des montages</t>
    </r>
    <r>
      <rPr>
        <sz val="11"/>
        <color theme="5" tint="-0.499984740745262"/>
        <rFont val="Calibri"/>
        <family val="2"/>
        <scheme val="minor"/>
      </rPr>
      <t xml:space="preserve"> </t>
    </r>
  </si>
  <si>
    <r>
      <t xml:space="preserve">Les notions de Sécurité dans l’industrie </t>
    </r>
    <r>
      <rPr>
        <sz val="11"/>
        <color rgb="FF7030A0"/>
        <rFont val="Calibri"/>
        <family val="2"/>
        <scheme val="minor"/>
      </rPr>
      <t xml:space="preserve"> </t>
    </r>
  </si>
  <si>
    <r>
      <t>Le relevé de dimensions d'éléments</t>
    </r>
    <r>
      <rPr>
        <sz val="11"/>
        <color rgb="FF7030A0"/>
        <rFont val="Calibri"/>
        <family val="2"/>
        <scheme val="minor"/>
      </rPr>
      <t xml:space="preserve"> </t>
    </r>
  </si>
  <si>
    <r>
      <t>La fabrication d'un élément de métallerie</t>
    </r>
    <r>
      <rPr>
        <sz val="11"/>
        <color rgb="FF7030A0"/>
        <rFont val="Calibri"/>
        <family val="2"/>
        <scheme val="minor"/>
      </rPr>
      <t xml:space="preserve"> </t>
    </r>
  </si>
  <si>
    <r>
      <t>L’élaboration d’un bon de commande</t>
    </r>
    <r>
      <rPr>
        <sz val="11"/>
        <color rgb="FF7030A0"/>
        <rFont val="Calibri"/>
        <family val="2"/>
        <scheme val="minor"/>
      </rPr>
      <t xml:space="preserve"> </t>
    </r>
  </si>
  <si>
    <r>
      <t>Les règles d'assemblage en tuyauterie</t>
    </r>
    <r>
      <rPr>
        <sz val="11"/>
        <color rgb="FF7030A0"/>
        <rFont val="Calibri"/>
        <family val="2"/>
        <scheme val="minor"/>
      </rPr>
      <t xml:space="preserve"> </t>
    </r>
  </si>
  <si>
    <r>
      <t xml:space="preserve">Les définitions des nœuds de charpente </t>
    </r>
    <r>
      <rPr>
        <sz val="11"/>
        <color rgb="FF7030A0"/>
        <rFont val="Calibri"/>
        <family val="2"/>
        <scheme val="minor"/>
      </rPr>
      <t xml:space="preserve"> </t>
    </r>
  </si>
  <si>
    <t>Le plan de prévention</t>
  </si>
  <si>
    <t>L’arrêt technique</t>
  </si>
  <si>
    <r>
      <t xml:space="preserve">La modification d'un ouvrage existant </t>
    </r>
    <r>
      <rPr>
        <sz val="11"/>
        <color rgb="FF7030A0"/>
        <rFont val="Calibri"/>
        <family val="2"/>
        <scheme val="minor"/>
      </rPr>
      <t xml:space="preserve"> </t>
    </r>
  </si>
  <si>
    <r>
      <t xml:space="preserve">L’installation d'un élément neuf sur l‘existant </t>
    </r>
    <r>
      <rPr>
        <sz val="11"/>
        <color rgb="FF7030A0"/>
        <rFont val="Calibri"/>
        <family val="2"/>
        <scheme val="minor"/>
      </rPr>
      <t xml:space="preserve"> </t>
    </r>
  </si>
  <si>
    <r>
      <t>Le travail en milieu confiné</t>
    </r>
    <r>
      <rPr>
        <sz val="11"/>
        <color rgb="FF7030A0"/>
        <rFont val="Calibri"/>
        <family val="2"/>
        <scheme val="minor"/>
      </rPr>
      <t xml:space="preserve"> </t>
    </r>
  </si>
  <si>
    <r>
      <t>Une situation de réhabilitation sur site</t>
    </r>
    <r>
      <rPr>
        <sz val="11"/>
        <color rgb="FF7030A0"/>
        <rFont val="Calibri"/>
        <family val="2"/>
        <scheme val="minor"/>
      </rPr>
      <t xml:space="preserve"> </t>
    </r>
  </si>
  <si>
    <r>
      <t>L’organisation de l'entreprise (secteurs, documents de travail…)</t>
    </r>
    <r>
      <rPr>
        <sz val="11"/>
        <color theme="9" tint="-0.499984740745262"/>
        <rFont val="Calibri"/>
        <family val="2"/>
        <scheme val="minor"/>
      </rPr>
      <t xml:space="preserve"> </t>
    </r>
  </si>
  <si>
    <r>
      <t>L'implantation dans les ateliers, agencement et organisation d'un poste de fabrication</t>
    </r>
    <r>
      <rPr>
        <sz val="11"/>
        <color theme="9" tint="-0.499984740745262"/>
        <rFont val="Calibri"/>
        <family val="2"/>
        <scheme val="minor"/>
      </rPr>
      <t xml:space="preserve"> </t>
    </r>
  </si>
  <si>
    <r>
      <t>La notion de qualité dans l'industrie</t>
    </r>
    <r>
      <rPr>
        <sz val="11"/>
        <color theme="9" tint="-0.499984740745262"/>
        <rFont val="Calibri"/>
        <family val="2"/>
        <scheme val="minor"/>
      </rPr>
      <t xml:space="preserve"> </t>
    </r>
  </si>
  <si>
    <r>
      <t>Les notions de coût, Tps de fabrication</t>
    </r>
    <r>
      <rPr>
        <sz val="11"/>
        <color theme="9" tint="-0.499984740745262"/>
        <rFont val="Calibri"/>
        <family val="2"/>
        <scheme val="minor"/>
      </rPr>
      <t xml:space="preserve"> </t>
    </r>
  </si>
  <si>
    <r>
      <t>La gestion des stocks dans l'entreprise</t>
    </r>
    <r>
      <rPr>
        <sz val="11"/>
        <color theme="9" tint="-0.499984740745262"/>
        <rFont val="Calibri"/>
        <family val="2"/>
        <scheme val="minor"/>
      </rPr>
      <t xml:space="preserve"> </t>
    </r>
  </si>
  <si>
    <r>
      <t>L’ordonnancement (Pert,Gantt,MRP)</t>
    </r>
    <r>
      <rPr>
        <sz val="11"/>
        <color theme="9" tint="-0.499984740745262"/>
        <rFont val="Calibri"/>
        <family val="2"/>
        <scheme val="minor"/>
      </rPr>
      <t xml:space="preserve"> </t>
    </r>
  </si>
  <si>
    <r>
      <t>La gestion des déchets  l'industriels</t>
    </r>
    <r>
      <rPr>
        <sz val="11"/>
        <color theme="9" tint="-0.499984740745262"/>
        <rFont val="Calibri"/>
        <family val="2"/>
        <scheme val="minor"/>
      </rPr>
      <t xml:space="preserve"> </t>
    </r>
  </si>
  <si>
    <t xml:space="preserve">Technique de communication </t>
  </si>
  <si>
    <t>CLASSE</t>
  </si>
  <si>
    <t>HEURE</t>
  </si>
  <si>
    <t>SEMAINE</t>
  </si>
  <si>
    <t>SEQUENCE</t>
  </si>
  <si>
    <t>Période</t>
  </si>
  <si>
    <r>
      <t>Distinguer</t>
    </r>
    <r>
      <rPr>
        <sz val="12"/>
        <color theme="6" tint="-0.499984740745262"/>
        <rFont val="Calibri"/>
        <family val="2"/>
        <scheme val="minor"/>
      </rPr>
      <t xml:space="preserve"> les différents type de fabrication (unitaire, petite série, grande série)</t>
    </r>
  </si>
  <si>
    <r>
      <t>Enumérer</t>
    </r>
    <r>
      <rPr>
        <sz val="12"/>
        <color theme="6" tint="-0.499984740745262"/>
        <rFont val="Calibri"/>
        <family val="2"/>
        <scheme val="minor"/>
      </rPr>
      <t xml:space="preserve"> les différentes machines disponibles dans l’atelier ainsi que leur fonction</t>
    </r>
  </si>
  <si>
    <r>
      <t>Choisir</t>
    </r>
    <r>
      <rPr>
        <sz val="12"/>
        <color theme="6" tint="-0.499984740745262"/>
        <rFont val="Calibri"/>
        <family val="2"/>
        <scheme val="minor"/>
      </rPr>
      <t xml:space="preserve"> les machines en fonction de leurs caractéristiques  (traditionnel, commande numérique ou manuel) en rapport avec le type de fabrication demandé.</t>
    </r>
  </si>
  <si>
    <r>
      <t xml:space="preserve">Transférer </t>
    </r>
    <r>
      <rPr>
        <sz val="12"/>
        <color theme="6" tint="-0.499984740745262"/>
        <rFont val="Calibri"/>
        <family val="2"/>
        <scheme val="minor"/>
      </rPr>
      <t>un  programme préétabli</t>
    </r>
    <r>
      <rPr>
        <b/>
        <sz val="12"/>
        <color theme="6" tint="-0.499984740745262"/>
        <rFont val="Calibri"/>
        <family val="2"/>
        <scheme val="minor"/>
      </rPr>
      <t xml:space="preserve"> </t>
    </r>
    <r>
      <rPr>
        <sz val="12"/>
        <color theme="6" tint="-0.499984740745262"/>
        <rFont val="Calibri"/>
        <family val="2"/>
        <scheme val="minor"/>
      </rPr>
      <t xml:space="preserve"> sur machine CNC en suivant avec rigueur une procédure.</t>
    </r>
  </si>
  <si>
    <r>
      <t>Transférer</t>
    </r>
    <r>
      <rPr>
        <sz val="12"/>
        <color theme="6" tint="-0.499984740745262"/>
        <rFont val="Calibri"/>
        <family val="2"/>
        <scheme val="minor"/>
      </rPr>
      <t xml:space="preserve"> un programme de pièces multiples après avoir établi la mise en tôle de pièces prédéfinies sur progiciel type Top Solid</t>
    </r>
  </si>
  <si>
    <r>
      <t>Tracer</t>
    </r>
    <r>
      <rPr>
        <sz val="12"/>
        <color theme="6" tint="-0.499984740745262"/>
        <rFont val="Calibri"/>
        <family val="2"/>
        <scheme val="minor"/>
      </rPr>
      <t xml:space="preserve"> un plan de mise en tôle de pièce unique et une mise en barre après avoir </t>
    </r>
    <r>
      <rPr>
        <b/>
        <sz val="12"/>
        <color theme="6" tint="-0.499984740745262"/>
        <rFont val="Calibri"/>
        <family val="2"/>
        <scheme val="minor"/>
      </rPr>
      <t>établi</t>
    </r>
    <r>
      <rPr>
        <sz val="12"/>
        <color theme="6" tint="-0.499984740745262"/>
        <rFont val="Calibri"/>
        <family val="2"/>
        <scheme val="minor"/>
      </rPr>
      <t xml:space="preserve"> l’implantation économique par le calcul</t>
    </r>
  </si>
  <si>
    <r>
      <t>Tracer</t>
    </r>
    <r>
      <rPr>
        <sz val="12"/>
        <color theme="6" tint="-0.499984740745262"/>
        <rFont val="Calibri"/>
        <family val="2"/>
        <scheme val="minor"/>
      </rPr>
      <t xml:space="preserve"> un plan de mise en tôle de pièces multiples et une mise en barre après avoir </t>
    </r>
    <r>
      <rPr>
        <b/>
        <sz val="12"/>
        <color theme="6" tint="-0.499984740745262"/>
        <rFont val="Calibri"/>
        <family val="2"/>
        <scheme val="minor"/>
      </rPr>
      <t>établi</t>
    </r>
    <r>
      <rPr>
        <sz val="12"/>
        <color theme="6" tint="-0.499984740745262"/>
        <rFont val="Calibri"/>
        <family val="2"/>
        <scheme val="minor"/>
      </rPr>
      <t xml:space="preserve"> l’implantation économique par le calcul</t>
    </r>
  </si>
  <si>
    <r>
      <t>Rédiger</t>
    </r>
    <r>
      <rPr>
        <sz val="12"/>
        <color theme="6" tint="-0.499984740745262"/>
        <rFont val="Calibri"/>
        <family val="2"/>
        <scheme val="minor"/>
      </rPr>
      <t xml:space="preserve"> un bon de commande en fonction des disponibilités matière et matériel en </t>
    </r>
    <r>
      <rPr>
        <b/>
        <sz val="12"/>
        <color theme="6" tint="-0.499984740745262"/>
        <rFont val="Calibri"/>
        <family val="2"/>
        <scheme val="minor"/>
      </rPr>
      <t>respectant</t>
    </r>
    <r>
      <rPr>
        <sz val="12"/>
        <color theme="6" tint="-0.499984740745262"/>
        <rFont val="Calibri"/>
        <family val="2"/>
        <scheme val="minor"/>
      </rPr>
      <t xml:space="preserve"> les désignations normalisées</t>
    </r>
  </si>
  <si>
    <r>
      <t>Utiliser</t>
    </r>
    <r>
      <rPr>
        <sz val="12"/>
        <color theme="6" tint="-0.499984740745262"/>
        <rFont val="Calibri"/>
        <family val="2"/>
        <scheme val="minor"/>
      </rPr>
      <t xml:space="preserve"> un tableur afin de déterminer les implantations économiques et de gérer les disponibilités matière et matériel</t>
    </r>
  </si>
  <si>
    <r>
      <t>Renseigner</t>
    </r>
    <r>
      <rPr>
        <sz val="12"/>
        <color theme="6" tint="-0.499984740745262"/>
        <rFont val="Calibri"/>
        <family val="2"/>
        <scheme val="minor"/>
      </rPr>
      <t xml:space="preserve"> la fréquence de rotation d’une perceuse  et les caractéristiques minimum pour  l’exécution d’un pliage en l’air,  en lecture direct des abaques</t>
    </r>
  </si>
  <si>
    <r>
      <t>Renseigner</t>
    </r>
    <r>
      <rPr>
        <sz val="12"/>
        <color theme="6" tint="-0.499984740745262"/>
        <rFont val="Calibri"/>
        <family val="2"/>
        <scheme val="minor"/>
      </rPr>
      <t xml:space="preserve"> la fréquence de rotation d’une perceuse  et les caractéristiques minimum pour  l’exécution d’un pliage en l’air, en effectuant une règle de proportionnalité adaptée à la fabrication.</t>
    </r>
  </si>
  <si>
    <r>
      <t>Proposer</t>
    </r>
    <r>
      <rPr>
        <sz val="12"/>
        <color theme="6" tint="-0.499984740745262"/>
        <rFont val="Calibri"/>
        <family val="2"/>
        <scheme val="minor"/>
      </rPr>
      <t xml:space="preserve"> des caractéristiques dimensionnelles,  en fonction des matériels  et des matériaux en adéquation avec les abaques machines</t>
    </r>
  </si>
  <si>
    <r>
      <t>Réaliser</t>
    </r>
    <r>
      <rPr>
        <sz val="12"/>
        <color theme="6" tint="-0.499984740745262"/>
        <rFont val="Calibri"/>
        <family val="2"/>
        <scheme val="minor"/>
      </rPr>
      <t xml:space="preserve"> des essais sur machine  en </t>
    </r>
    <r>
      <rPr>
        <b/>
        <sz val="12"/>
        <color theme="6" tint="-0.499984740745262"/>
        <rFont val="Calibri"/>
        <family val="2"/>
        <scheme val="minor"/>
      </rPr>
      <t>relevant</t>
    </r>
    <r>
      <rPr>
        <sz val="12"/>
        <color theme="6" tint="-0.499984740745262"/>
        <rFont val="Calibri"/>
        <family val="2"/>
        <scheme val="minor"/>
      </rPr>
      <t xml:space="preserve"> les caractéristiques afin de d’établir un abaque  avec l’aide du professeur</t>
    </r>
  </si>
  <si>
    <r>
      <t>Renseigner</t>
    </r>
    <r>
      <rPr>
        <sz val="12"/>
        <color theme="6" tint="-0.499984740745262"/>
        <rFont val="Calibri"/>
        <family val="2"/>
        <scheme val="minor"/>
      </rPr>
      <t xml:space="preserve"> un progiciel de TAO en recherchant les données sur un plan de définition. (Les développés proposés sont exploitables en fabrication)</t>
    </r>
  </si>
  <si>
    <r>
      <t>Produire</t>
    </r>
    <r>
      <rPr>
        <sz val="12"/>
        <color theme="6" tint="-0.499984740745262"/>
        <rFont val="Calibri"/>
        <family val="2"/>
        <scheme val="minor"/>
      </rPr>
      <t xml:space="preserve"> des développements à partir de pièces volumiques préprogrammées sur progiciel de Fao en respectant une procédure fournie</t>
    </r>
  </si>
  <si>
    <r>
      <t>Programmer</t>
    </r>
    <r>
      <rPr>
        <sz val="12"/>
        <color theme="6" tint="-0.499984740745262"/>
        <rFont val="Calibri"/>
        <family val="2"/>
        <scheme val="minor"/>
      </rPr>
      <t xml:space="preserve"> un progiciel de FAO afin d’établir un développement d’une pièce simple (1 élément)</t>
    </r>
  </si>
  <si>
    <r>
      <t>Programmer</t>
    </r>
    <r>
      <rPr>
        <sz val="12"/>
        <color theme="6" tint="-0.499984740745262"/>
        <rFont val="Calibri"/>
        <family val="2"/>
        <scheme val="minor"/>
      </rPr>
      <t xml:space="preserve"> un progiciel de FAO l’intersection de 2 pièces préprogrammées dans une position non complexe (Axes parallèles ou perpendiculaires) afin d’obtenir des développements exploitables</t>
    </r>
  </si>
  <si>
    <r>
      <t>Produire</t>
    </r>
    <r>
      <rPr>
        <sz val="12"/>
        <color theme="6" tint="-0.499984740745262"/>
        <rFont val="Calibri"/>
        <family val="2"/>
        <scheme val="minor"/>
      </rPr>
      <t xml:space="preserve"> des développements à partir d’un progiciel de TAO nécessitants des calculs de données ou d’adaptation cognitive (pièce dans une autre position que celle proposée par le progiciel)</t>
    </r>
  </si>
  <si>
    <r>
      <t>Repérer et classer</t>
    </r>
    <r>
      <rPr>
        <sz val="12"/>
        <color theme="6" tint="-0.499984740745262"/>
        <rFont val="Calibri"/>
        <family val="2"/>
        <scheme val="minor"/>
      </rPr>
      <t xml:space="preserve"> par degrés d’exigence les contraintes dimensionnelles et géométriques imposées par le plan de définition</t>
    </r>
  </si>
  <si>
    <r>
      <t>Ordonnancer</t>
    </r>
    <r>
      <rPr>
        <sz val="12"/>
        <color theme="6" tint="-0.499984740745262"/>
        <rFont val="Calibri"/>
        <family val="2"/>
        <scheme val="minor"/>
      </rPr>
      <t xml:space="preserve"> le montage d’un sous ensemble en respectant les contraintes dimensionnelles et géométriques</t>
    </r>
  </si>
  <si>
    <r>
      <t>Ordonnancer</t>
    </r>
    <r>
      <rPr>
        <sz val="12"/>
        <color theme="6" tint="-0.499984740745262"/>
        <rFont val="Calibri"/>
        <family val="2"/>
        <scheme val="minor"/>
      </rPr>
      <t xml:space="preserve"> le montage d’un ensemble en respectant les contraintes dimensionnelles et géométriques</t>
    </r>
  </si>
  <si>
    <r>
      <t>Reconnaitre</t>
    </r>
    <r>
      <rPr>
        <sz val="12"/>
        <color theme="6" tint="-0.499984740745262"/>
        <rFont val="Calibri"/>
        <family val="2"/>
        <scheme val="minor"/>
      </rPr>
      <t xml:space="preserve"> à partir de proposition le chemin critique d’un ensemble simple sur un graphique de PERT</t>
    </r>
  </si>
  <si>
    <r>
      <t>Ordonnancer</t>
    </r>
    <r>
      <rPr>
        <sz val="12"/>
        <color theme="6" tint="-0.499984740745262"/>
        <rFont val="Calibri"/>
        <family val="2"/>
        <scheme val="minor"/>
      </rPr>
      <t xml:space="preserve"> le montage en rapport avec un graphique de Gantt d’un ensemble simple</t>
    </r>
  </si>
  <si>
    <r>
      <t>Repérer</t>
    </r>
    <r>
      <rPr>
        <sz val="12"/>
        <color theme="6" tint="-0.499984740745262"/>
        <rFont val="Calibri"/>
        <family val="2"/>
        <scheme val="minor"/>
      </rPr>
      <t xml:space="preserve"> sur une grille de phase les postes de travail sollicités pour la fabrication d’un ensemble simple</t>
    </r>
  </si>
  <si>
    <r>
      <t>Etablir</t>
    </r>
    <r>
      <rPr>
        <sz val="12"/>
        <color theme="6" tint="-0.499984740745262"/>
        <rFont val="Calibri"/>
        <family val="2"/>
        <scheme val="minor"/>
      </rPr>
      <t xml:space="preserve"> la chronologie des phases en choisissant les postes de travail pour la réalisation d’une pièce en tenant compte des contraintes dimensionnelles</t>
    </r>
  </si>
  <si>
    <r>
      <t>Rédiger</t>
    </r>
    <r>
      <rPr>
        <sz val="12"/>
        <color theme="6" tint="-0.499984740745262"/>
        <rFont val="Calibri"/>
        <family val="2"/>
        <scheme val="minor"/>
      </rPr>
      <t xml:space="preserve"> un contrat de phase d’un élément élémentaire sans contrainte dimensionnelle en indiquant l’ensemble des données nécessaires à la fabrication</t>
    </r>
  </si>
  <si>
    <r>
      <t>Rédiger</t>
    </r>
    <r>
      <rPr>
        <sz val="12"/>
        <color theme="6" tint="-0.499984740745262"/>
        <rFont val="Calibri"/>
        <family val="2"/>
        <scheme val="minor"/>
      </rPr>
      <t xml:space="preserve"> un contrat de phase d’un élément avec des contraintes dimensionnelles imposant des procédures rigoureuses et une chronologie des sous phases </t>
    </r>
  </si>
  <si>
    <r>
      <t>Analyser</t>
    </r>
    <r>
      <rPr>
        <sz val="12"/>
        <color theme="6" tint="-0.499984740745262"/>
        <rFont val="Calibri"/>
        <family val="2"/>
        <scheme val="minor"/>
      </rPr>
      <t xml:space="preserve"> des contrats de phases afin de </t>
    </r>
    <r>
      <rPr>
        <b/>
        <sz val="12"/>
        <color theme="6" tint="-0.499984740745262"/>
        <rFont val="Calibri"/>
        <family val="2"/>
        <scheme val="minor"/>
      </rPr>
      <t>choisir</t>
    </r>
    <r>
      <rPr>
        <sz val="12"/>
        <color theme="6" tint="-0.499984740745262"/>
        <rFont val="Calibri"/>
        <family val="2"/>
        <scheme val="minor"/>
      </rPr>
      <t xml:space="preserve"> le plus approprié à la fabrication demandée pour respecter les contraintes financiaires</t>
    </r>
  </si>
  <si>
    <r>
      <t>Rédiger</t>
    </r>
    <r>
      <rPr>
        <sz val="12"/>
        <color theme="6" tint="-0.499984740745262"/>
        <rFont val="Calibri"/>
        <family val="2"/>
        <scheme val="minor"/>
      </rPr>
      <t xml:space="preserve"> une procédure de contrôle pour une pièce simple ne nécessitant de matériel spécial</t>
    </r>
  </si>
  <si>
    <r>
      <t xml:space="preserve">Programmer </t>
    </r>
    <r>
      <rPr>
        <sz val="12"/>
        <color theme="6" tint="-0.499984740745262"/>
        <rFont val="Calibri"/>
        <family val="2"/>
        <scheme val="minor"/>
      </rPr>
      <t>une pièce simple plane sur un progiciel de FAO</t>
    </r>
    <r>
      <rPr>
        <b/>
        <sz val="12"/>
        <color theme="6" tint="-0.499984740745262"/>
        <rFont val="Calibri"/>
        <family val="2"/>
        <scheme val="minor"/>
      </rPr>
      <t xml:space="preserve"> </t>
    </r>
  </si>
  <si>
    <r>
      <t>Générer</t>
    </r>
    <r>
      <rPr>
        <sz val="12"/>
        <color theme="6" tint="-0.499984740745262"/>
        <rFont val="Calibri"/>
        <family val="2"/>
        <scheme val="minor"/>
      </rPr>
      <t xml:space="preserve"> le programme de découpage par une machine CNC,  grâce à un progiciel de FAO d’une pièce plane</t>
    </r>
  </si>
  <si>
    <r>
      <t>Programmer</t>
    </r>
    <r>
      <rPr>
        <sz val="12"/>
        <color theme="6" tint="-0.499984740745262"/>
        <rFont val="Calibri"/>
        <family val="2"/>
        <scheme val="minor"/>
      </rPr>
      <t xml:space="preserve"> une pièce volumique de la bibliothèque du progiciel de FAO afin  de </t>
    </r>
    <r>
      <rPr>
        <b/>
        <sz val="12"/>
        <color theme="6" tint="-0.499984740745262"/>
        <rFont val="Calibri"/>
        <family val="2"/>
        <scheme val="minor"/>
      </rPr>
      <t>générer</t>
    </r>
    <r>
      <rPr>
        <sz val="12"/>
        <color theme="6" tint="-0.499984740745262"/>
        <rFont val="Calibri"/>
        <family val="2"/>
        <scheme val="minor"/>
      </rPr>
      <t xml:space="preserve"> le programme de découpage.</t>
    </r>
  </si>
  <si>
    <r>
      <t xml:space="preserve">Prévoir et d'utiliser </t>
    </r>
    <r>
      <rPr>
        <sz val="12"/>
        <color theme="5" tint="-0.499984740745262"/>
        <rFont val="Calibri"/>
        <family val="2"/>
        <scheme val="minor"/>
      </rPr>
      <t>les moyens de protection individuel et collectif dans le cadre réglementaire de l'atelier lors de la mise en œuvre</t>
    </r>
  </si>
  <si>
    <r>
      <t xml:space="preserve">Identifier </t>
    </r>
    <r>
      <rPr>
        <sz val="12"/>
        <color theme="5" tint="-0.499984740745262"/>
        <rFont val="Calibri"/>
        <family val="2"/>
        <scheme val="minor"/>
      </rPr>
      <t>les différentes machines en fonction de leurs capacités</t>
    </r>
  </si>
  <si>
    <r>
      <t xml:space="preserve">Régler et Organiser </t>
    </r>
    <r>
      <rPr>
        <sz val="12"/>
        <color theme="5" tint="-0.499984740745262"/>
        <rFont val="Calibri"/>
        <family val="2"/>
        <scheme val="minor"/>
      </rPr>
      <t>un poste de débit en vue d'une fabrication unitaire ou sériel</t>
    </r>
  </si>
  <si>
    <r>
      <t xml:space="preserve">Régler et Mettre en Œuvre </t>
    </r>
    <r>
      <rPr>
        <sz val="12"/>
        <color theme="5" tint="-0.499984740745262"/>
        <rFont val="Calibri"/>
        <family val="2"/>
        <scheme val="minor"/>
      </rPr>
      <t>les moyens de débit en fonction des documents de fabrication (contrat de phase, données d'un logiciel métier, feuille de programmation)</t>
    </r>
  </si>
  <si>
    <r>
      <t xml:space="preserve">Mettre en eouvre  le poste de débit et  compléter </t>
    </r>
    <r>
      <rPr>
        <sz val="12"/>
        <color theme="5" tint="-0.499984740745262"/>
        <rFont val="Calibri"/>
        <family val="2"/>
        <scheme val="minor"/>
      </rPr>
      <t>une fiche de contrôleainsi que les  documents de suivi des stocks</t>
    </r>
  </si>
  <si>
    <r>
      <t xml:space="preserve"> Identifier </t>
    </r>
    <r>
      <rPr>
        <sz val="12"/>
        <color theme="5" tint="-0.499984740745262"/>
        <rFont val="Calibri"/>
        <family val="2"/>
        <scheme val="minor"/>
      </rPr>
      <t>les fournitures utilisées (visserie, …)</t>
    </r>
  </si>
  <si>
    <r>
      <t xml:space="preserve">Monter </t>
    </r>
    <r>
      <rPr>
        <sz val="12"/>
        <color theme="5" tint="-0.499984740745262"/>
        <rFont val="Calibri"/>
        <family val="2"/>
        <scheme val="minor"/>
      </rPr>
      <t>l’assemblage en respectant une  procédure</t>
    </r>
  </si>
  <si>
    <r>
      <t xml:space="preserve">Serrer </t>
    </r>
    <r>
      <rPr>
        <sz val="12"/>
        <color theme="5" tint="-0.499984740745262"/>
        <rFont val="Calibri"/>
        <family val="2"/>
        <scheme val="minor"/>
      </rPr>
      <t xml:space="preserve">les différents écrous en respectant les indications techniques (ordre, couples,…) </t>
    </r>
  </si>
  <si>
    <r>
      <t xml:space="preserve">Contrôler </t>
    </r>
    <r>
      <rPr>
        <sz val="12"/>
        <color theme="5" tint="-0.499984740745262"/>
        <rFont val="Calibri"/>
        <family val="2"/>
        <scheme val="minor"/>
      </rPr>
      <t>les spécificités dimensionnelles et géométriques de  l’assemblage</t>
    </r>
  </si>
  <si>
    <r>
      <t xml:space="preserve">Réaliser </t>
    </r>
    <r>
      <rPr>
        <sz val="12"/>
        <color theme="5" tint="-0.499984740745262"/>
        <rFont val="Calibri"/>
        <family val="2"/>
        <scheme val="minor"/>
      </rPr>
      <t xml:space="preserve">la maintenance de premier niveau adéquate (dépoussiérage, graissage, ajustement des niveaux, serrage, …) et </t>
    </r>
    <r>
      <rPr>
        <b/>
        <sz val="12"/>
        <color theme="5" tint="-0.499984740745262"/>
        <rFont val="Calibri"/>
        <family val="2"/>
        <scheme val="minor"/>
      </rPr>
      <t xml:space="preserve">mettre à jour </t>
    </r>
    <r>
      <rPr>
        <sz val="12"/>
        <color theme="5" tint="-0.499984740745262"/>
        <rFont val="Calibri"/>
        <family val="2"/>
        <scheme val="minor"/>
      </rPr>
      <t>les documents d’entretien (compléter les livrets d’entretien)</t>
    </r>
  </si>
  <si>
    <r>
      <t xml:space="preserve">Vérifier </t>
    </r>
    <r>
      <rPr>
        <sz val="12"/>
        <color theme="5" tint="-0.499984740745262"/>
        <rFont val="Calibri"/>
        <family val="2"/>
        <scheme val="minor"/>
      </rPr>
      <t xml:space="preserve">la périodicité de la maintenance de premier niveau préconisée par le constructeur et </t>
    </r>
    <r>
      <rPr>
        <b/>
        <sz val="12"/>
        <color theme="5" tint="-0.499984740745262"/>
        <rFont val="Calibri"/>
        <family val="2"/>
        <scheme val="minor"/>
      </rPr>
      <t>renseigner</t>
    </r>
    <r>
      <rPr>
        <sz val="12"/>
        <color theme="5" tint="-0.499984740745262"/>
        <rFont val="Calibri"/>
        <family val="2"/>
        <scheme val="minor"/>
      </rPr>
      <t xml:space="preserve"> les documents relatifs aux dysfonctionnements  (compléter les demandes d’interventions)  .</t>
    </r>
  </si>
  <si>
    <r>
      <t xml:space="preserve">Organiser et utiliser </t>
    </r>
    <r>
      <rPr>
        <sz val="12"/>
        <color theme="5" tint="-0.499984740745262"/>
        <rFont val="Calibri"/>
        <family val="2"/>
        <scheme val="minor"/>
      </rPr>
      <t xml:space="preserve">un poste de déformation plastique en vue d'une fabrication unitaire ou sérielle </t>
    </r>
  </si>
  <si>
    <r>
      <t>Mettre en eouvre en vérifiant</t>
    </r>
    <r>
      <rPr>
        <sz val="12"/>
        <color theme="5" tint="-0.499984740745262"/>
        <rFont val="Calibri"/>
        <family val="2"/>
        <scheme val="minor"/>
      </rPr>
      <t xml:space="preserve"> la compatibilité des outils avec la fiche contrat</t>
    </r>
  </si>
  <si>
    <r>
      <t xml:space="preserve">Mettre en eouvre en définissant </t>
    </r>
    <r>
      <rPr>
        <sz val="12"/>
        <color theme="5" tint="-0.499984740745262"/>
        <rFont val="Calibri"/>
        <family val="2"/>
        <scheme val="minor"/>
      </rPr>
      <t xml:space="preserve"> les outils compatibles avec la fiche contrat</t>
    </r>
  </si>
  <si>
    <r>
      <t xml:space="preserve">Mettre en eouvre en utilisant  </t>
    </r>
    <r>
      <rPr>
        <sz val="12"/>
        <color theme="5" tint="-0.499984740745262"/>
        <rFont val="Calibri"/>
        <family val="2"/>
        <scheme val="minor"/>
      </rPr>
      <t>des outils spéciaux définis dans la fiche contrat</t>
    </r>
  </si>
  <si>
    <r>
      <rPr>
        <b/>
        <sz val="12"/>
        <color theme="5" tint="-0.499984740745262"/>
        <rFont val="Calibri"/>
        <family val="2"/>
        <scheme val="minor"/>
      </rPr>
      <t xml:space="preserve">Mettre en œuvre  </t>
    </r>
    <r>
      <rPr>
        <sz val="12"/>
        <color theme="5" tint="-0.499984740745262"/>
        <rFont val="Calibri"/>
        <family val="2"/>
        <scheme val="minor"/>
      </rPr>
      <t>et programmer en toute autonomie afin de respecter  la fiche de phase</t>
    </r>
  </si>
  <si>
    <r>
      <t xml:space="preserve">Fabriquer </t>
    </r>
    <r>
      <rPr>
        <sz val="12"/>
        <color theme="5" tint="-0.499984740745262"/>
        <rFont val="Calibri"/>
        <family val="2"/>
        <scheme val="minor"/>
      </rPr>
      <t>en toute autonomie un profil complexe</t>
    </r>
  </si>
  <si>
    <r>
      <t xml:space="preserve">Préparer </t>
    </r>
    <r>
      <rPr>
        <sz val="12"/>
        <color theme="5" tint="-0.499984740745262"/>
        <rFont val="Calibri"/>
        <family val="2"/>
        <scheme val="minor"/>
      </rPr>
      <t>le poste de travail, les moyens techniques d'assemblage,  le poste d’assemblage et les moyens de protection.</t>
    </r>
  </si>
  <si>
    <r>
      <t xml:space="preserve">Mettre en œuvre </t>
    </r>
    <r>
      <rPr>
        <sz val="12"/>
        <color theme="5" tint="-0.499984740745262"/>
        <rFont val="Calibri"/>
        <family val="2"/>
        <scheme val="minor"/>
      </rPr>
      <t>les procédés d’assemblage non démontable en respectant une procédure</t>
    </r>
  </si>
  <si>
    <r>
      <t xml:space="preserve">Mettre en œuvre </t>
    </r>
    <r>
      <rPr>
        <sz val="12"/>
        <color theme="5" tint="-0.499984740745262"/>
        <rFont val="Calibri"/>
        <family val="2"/>
        <scheme val="minor"/>
      </rPr>
      <t>les procédés d’assemblage non démontable</t>
    </r>
  </si>
  <si>
    <r>
      <t xml:space="preserve">Assembler en préparant  </t>
    </r>
    <r>
      <rPr>
        <sz val="12"/>
        <color theme="5" tint="-0.499984740745262"/>
        <rFont val="Calibri"/>
        <family val="2"/>
        <scheme val="minor"/>
      </rPr>
      <t>le poste de travail, les moyens techniques d'assemblage,  le poste d’assemblage et les moyens de protection</t>
    </r>
  </si>
  <si>
    <r>
      <t xml:space="preserve">Interpréter </t>
    </r>
    <r>
      <rPr>
        <sz val="12"/>
        <color theme="5" tint="-0.499984740745262"/>
        <rFont val="Calibri"/>
        <family val="2"/>
        <scheme val="minor"/>
      </rPr>
      <t xml:space="preserve">les documents relatifs aux activités d’assemblage (plans, graphes, Dmos…) afin de </t>
    </r>
    <r>
      <rPr>
        <b/>
        <sz val="12"/>
        <color theme="5" tint="-0.499984740745262"/>
        <rFont val="Calibri"/>
        <family val="2"/>
        <scheme val="minor"/>
      </rPr>
      <t>réaliser</t>
    </r>
    <r>
      <rPr>
        <sz val="12"/>
        <color theme="5" tint="-0.499984740745262"/>
        <rFont val="Calibri"/>
        <family val="2"/>
        <scheme val="minor"/>
      </rPr>
      <t xml:space="preserve"> les assemblages</t>
    </r>
  </si>
  <si>
    <r>
      <t>Effectuer</t>
    </r>
    <r>
      <rPr>
        <sz val="12"/>
        <color theme="5" tint="-0.499984740745262"/>
        <rFont val="Calibri"/>
        <family val="2"/>
        <scheme val="minor"/>
      </rPr>
      <t xml:space="preserve"> des réglages  et les </t>
    </r>
    <r>
      <rPr>
        <b/>
        <sz val="12"/>
        <color theme="5" tint="-0.499984740745262"/>
        <rFont val="Calibri"/>
        <family val="2"/>
        <scheme val="minor"/>
      </rPr>
      <t>valider</t>
    </r>
    <r>
      <rPr>
        <sz val="12"/>
        <color theme="5" tint="-0.499984740745262"/>
        <rFont val="Calibri"/>
        <family val="2"/>
        <scheme val="minor"/>
      </rPr>
      <t xml:space="preserve"> par essais en respectant les documents techniques (cahier de soudage, plan de fabrication,…)</t>
    </r>
  </si>
  <si>
    <r>
      <t xml:space="preserve">Tracer </t>
    </r>
    <r>
      <rPr>
        <sz val="12"/>
        <color theme="5" tint="-0.499984740745262"/>
        <rFont val="Calibri"/>
        <family val="2"/>
        <scheme val="minor"/>
      </rPr>
      <t>des pièces simples en utilisant les différents instruments de base du traçage</t>
    </r>
  </si>
  <si>
    <r>
      <t xml:space="preserve">Tracer </t>
    </r>
    <r>
      <rPr>
        <sz val="12"/>
        <color theme="5" tint="-0.499984740745262"/>
        <rFont val="Calibri"/>
        <family val="2"/>
        <scheme val="minor"/>
      </rPr>
      <t>des développements en utilisant une sortie logiciel</t>
    </r>
  </si>
  <si>
    <r>
      <rPr>
        <b/>
        <sz val="12"/>
        <color theme="5" tint="-0.499984740745262"/>
        <rFont val="Calibri"/>
        <family val="2"/>
        <scheme val="minor"/>
      </rPr>
      <t>Reproduire</t>
    </r>
    <r>
      <rPr>
        <sz val="12"/>
        <color theme="5" tint="-0.499984740745262"/>
        <rFont val="Calibri"/>
        <family val="2"/>
        <scheme val="minor"/>
      </rPr>
      <t xml:space="preserve"> des développements en </t>
    </r>
    <r>
      <rPr>
        <b/>
        <sz val="12"/>
        <color theme="5" tint="-0.499984740745262"/>
        <rFont val="Calibri"/>
        <family val="2"/>
        <scheme val="minor"/>
      </rPr>
      <t xml:space="preserve">vérifiant </t>
    </r>
    <r>
      <rPr>
        <sz val="12"/>
        <color theme="5" tint="-0.499984740745262"/>
        <rFont val="Calibri"/>
        <family val="2"/>
        <scheme val="minor"/>
      </rPr>
      <t>les caractéristiques dimensionnelles et géométriques  fournies</t>
    </r>
  </si>
  <si>
    <r>
      <rPr>
        <b/>
        <sz val="12"/>
        <color theme="5" tint="-0.499984740745262"/>
        <rFont val="Calibri"/>
        <family val="2"/>
        <scheme val="minor"/>
      </rPr>
      <t>Tracer</t>
    </r>
    <r>
      <rPr>
        <sz val="12"/>
        <color theme="5" tint="-0.499984740745262"/>
        <rFont val="Calibri"/>
        <family val="2"/>
        <scheme val="minor"/>
      </rPr>
      <t xml:space="preserve"> des développements après avoir </t>
    </r>
    <r>
      <rPr>
        <b/>
        <sz val="12"/>
        <color theme="5" tint="-0.499984740745262"/>
        <rFont val="Calibri"/>
        <family val="2"/>
        <scheme val="minor"/>
      </rPr>
      <t>renseigner</t>
    </r>
    <r>
      <rPr>
        <sz val="12"/>
        <color theme="5" tint="-0.499984740745262"/>
        <rFont val="Calibri"/>
        <family val="2"/>
        <scheme val="minor"/>
      </rPr>
      <t xml:space="preserve"> un logiciel de TAO pour des pièces de la bibliothéque</t>
    </r>
  </si>
  <si>
    <r>
      <rPr>
        <b/>
        <sz val="12"/>
        <color theme="5" tint="-0.499984740745262"/>
        <rFont val="Calibri"/>
        <family val="2"/>
        <scheme val="minor"/>
      </rPr>
      <t>Tracer</t>
    </r>
    <r>
      <rPr>
        <sz val="12"/>
        <color theme="5" tint="-0.499984740745262"/>
        <rFont val="Calibri"/>
        <family val="2"/>
        <scheme val="minor"/>
      </rPr>
      <t xml:space="preserve"> des développements après avoir </t>
    </r>
    <r>
      <rPr>
        <b/>
        <sz val="12"/>
        <color theme="5" tint="-0.499984740745262"/>
        <rFont val="Calibri"/>
        <family val="2"/>
        <scheme val="minor"/>
      </rPr>
      <t>renseigner</t>
    </r>
    <r>
      <rPr>
        <sz val="12"/>
        <color theme="5" tint="-0.499984740745262"/>
        <rFont val="Calibri"/>
        <family val="2"/>
        <scheme val="minor"/>
      </rPr>
      <t xml:space="preserve"> un logiciel de FAO pour des pièces de la bibliothéque</t>
    </r>
  </si>
  <si>
    <r>
      <rPr>
        <b/>
        <sz val="12"/>
        <color theme="5" tint="-0.499984740745262"/>
        <rFont val="Calibri"/>
        <family val="2"/>
        <scheme val="minor"/>
      </rPr>
      <t xml:space="preserve">Tracer </t>
    </r>
    <r>
      <rPr>
        <sz val="12"/>
        <color theme="5" tint="-0.499984740745262"/>
        <rFont val="Calibri"/>
        <family val="2"/>
        <scheme val="minor"/>
      </rPr>
      <t xml:space="preserve"> des produits manufacturés afin de définir leurs axes et de les </t>
    </r>
    <r>
      <rPr>
        <b/>
        <sz val="12"/>
        <color theme="5" tint="-0.499984740745262"/>
        <rFont val="Calibri"/>
        <family val="2"/>
        <scheme val="minor"/>
      </rPr>
      <t>monter</t>
    </r>
  </si>
  <si>
    <r>
      <rPr>
        <b/>
        <sz val="12"/>
        <color theme="5" tint="-0.499984740745262"/>
        <rFont val="Calibri"/>
        <family val="2"/>
        <scheme val="minor"/>
      </rPr>
      <t xml:space="preserve">Tracer </t>
    </r>
    <r>
      <rPr>
        <sz val="12"/>
        <color theme="5" tint="-0.499984740745262"/>
        <rFont val="Calibri"/>
        <family val="2"/>
        <scheme val="minor"/>
      </rPr>
      <t xml:space="preserve">des produits manufacturés afin de positionner différents éléments et de les </t>
    </r>
    <r>
      <rPr>
        <b/>
        <sz val="12"/>
        <color theme="5" tint="-0.499984740745262"/>
        <rFont val="Calibri"/>
        <family val="2"/>
        <scheme val="minor"/>
      </rPr>
      <t>monter</t>
    </r>
  </si>
  <si>
    <r>
      <rPr>
        <b/>
        <sz val="12"/>
        <color theme="5" tint="-0.499984740745262"/>
        <rFont val="Calibri"/>
        <family val="2"/>
        <scheme val="minor"/>
      </rPr>
      <t>Utiliser</t>
    </r>
    <r>
      <rPr>
        <sz val="12"/>
        <color theme="5" tint="-0.499984740745262"/>
        <rFont val="Calibri"/>
        <family val="2"/>
        <scheme val="minor"/>
      </rPr>
      <t xml:space="preserve"> les différentes techniques de traçage en l'air</t>
    </r>
  </si>
  <si>
    <r>
      <rPr>
        <b/>
        <sz val="12"/>
        <color theme="5" tint="-0.499984740745262"/>
        <rFont val="Calibri"/>
        <family val="2"/>
        <scheme val="minor"/>
      </rPr>
      <t>Tracer</t>
    </r>
    <r>
      <rPr>
        <sz val="12"/>
        <color theme="5" tint="-0.499984740745262"/>
        <rFont val="Calibri"/>
        <family val="2"/>
        <scheme val="minor"/>
      </rPr>
      <t xml:space="preserve"> de pièces sur éléments formés</t>
    </r>
  </si>
  <si>
    <r>
      <t xml:space="preserve">Préparer </t>
    </r>
    <r>
      <rPr>
        <sz val="12"/>
        <color theme="5" tint="-0.499984740745262"/>
        <rFont val="Calibri"/>
        <family val="2"/>
        <scheme val="minor"/>
      </rPr>
      <t>le poste de contrôle (besoin matériel, pièce, document, …).</t>
    </r>
  </si>
  <si>
    <r>
      <t xml:space="preserve">Effectuer </t>
    </r>
    <r>
      <rPr>
        <sz val="12"/>
        <color theme="5" tint="-0.499984740745262"/>
        <rFont val="Calibri"/>
        <family val="2"/>
        <scheme val="minor"/>
      </rPr>
      <t>le contrôle en utilisant les outils adaptés à l’action.</t>
    </r>
  </si>
  <si>
    <r>
      <rPr>
        <b/>
        <sz val="12"/>
        <color theme="5" tint="-0.499984740745262"/>
        <rFont val="Calibri"/>
        <family val="2"/>
        <scheme val="minor"/>
      </rPr>
      <t>Valider</t>
    </r>
    <r>
      <rPr>
        <sz val="12"/>
        <color theme="5" tint="-0.499984740745262"/>
        <rFont val="Calibri"/>
        <family val="2"/>
        <scheme val="minor"/>
      </rPr>
      <t xml:space="preserve"> la conformité de la pièce et prendre des décisions adaptées.</t>
    </r>
  </si>
  <si>
    <r>
      <rPr>
        <b/>
        <sz val="12"/>
        <color theme="5" tint="-0.499984740745262"/>
        <rFont val="Calibri"/>
        <family val="2"/>
        <scheme val="minor"/>
      </rPr>
      <t>Assembler</t>
    </r>
    <r>
      <rPr>
        <sz val="12"/>
        <color theme="5" tint="-0.499984740745262"/>
        <rFont val="Calibri"/>
        <family val="2"/>
        <scheme val="minor"/>
      </rPr>
      <t xml:space="preserve"> différentes pièces en utilisant un mannequin et en respectant le protocole de montage</t>
    </r>
  </si>
  <si>
    <r>
      <rPr>
        <b/>
        <sz val="12"/>
        <color theme="5" tint="-0.499984740745262"/>
        <rFont val="Calibri"/>
        <family val="2"/>
        <scheme val="minor"/>
      </rPr>
      <t>Assembler</t>
    </r>
    <r>
      <rPr>
        <sz val="12"/>
        <color theme="5" tint="-0.499984740745262"/>
        <rFont val="Calibri"/>
        <family val="2"/>
        <scheme val="minor"/>
      </rPr>
      <t xml:space="preserve"> différentes pièces en utilisant un mannequin en repérant les différents plans de références liés à la cotation fonctionnelle</t>
    </r>
  </si>
  <si>
    <r>
      <rPr>
        <b/>
        <sz val="12"/>
        <color theme="5" tint="-0.499984740745262"/>
        <rFont val="Calibri"/>
        <family val="2"/>
        <scheme val="minor"/>
      </rPr>
      <t>Réaliser</t>
    </r>
    <r>
      <rPr>
        <sz val="12"/>
        <color theme="5" tint="-0.499984740745262"/>
        <rFont val="Calibri"/>
        <family val="2"/>
        <scheme val="minor"/>
      </rPr>
      <t xml:space="preserve"> un mannequin d'assemblage d'une pièce plane à partir d'un plan</t>
    </r>
  </si>
  <si>
    <r>
      <rPr>
        <b/>
        <sz val="12"/>
        <color theme="5" tint="-0.499984740745262"/>
        <rFont val="Calibri"/>
        <family val="2"/>
        <scheme val="minor"/>
      </rPr>
      <t>Réaliser</t>
    </r>
    <r>
      <rPr>
        <sz val="12"/>
        <color theme="5" tint="-0.499984740745262"/>
        <rFont val="Calibri"/>
        <family val="2"/>
        <scheme val="minor"/>
      </rPr>
      <t xml:space="preserve"> un mannequin d'assemblage d'une pièce plane en toute autonomie</t>
    </r>
  </si>
  <si>
    <r>
      <rPr>
        <b/>
        <sz val="12"/>
        <color theme="5" tint="-0.499984740745262"/>
        <rFont val="Calibri"/>
        <family val="2"/>
        <scheme val="minor"/>
      </rPr>
      <t>Assembler</t>
    </r>
    <r>
      <rPr>
        <sz val="12"/>
        <color theme="5" tint="-0.499984740745262"/>
        <rFont val="Calibri"/>
        <family val="2"/>
        <scheme val="minor"/>
      </rPr>
      <t xml:space="preserve"> un ensemble en utilisant des aditifs afin de respecter les contraintes dimensionnelles et géométriques</t>
    </r>
  </si>
  <si>
    <r>
      <rPr>
        <b/>
        <sz val="12"/>
        <color rgb="FF7030A0"/>
        <rFont val="Calibri"/>
        <family val="2"/>
        <scheme val="minor"/>
      </rPr>
      <t>S’équiper</t>
    </r>
    <r>
      <rPr>
        <sz val="12"/>
        <color rgb="FF7030A0"/>
        <rFont val="Calibri"/>
        <family val="2"/>
        <scheme val="minor"/>
      </rPr>
      <t xml:space="preserve"> pour une intervention sur site en ayant respecté toutes les instructions signalées</t>
    </r>
  </si>
  <si>
    <r>
      <rPr>
        <b/>
        <sz val="12"/>
        <color rgb="FF7030A0"/>
        <rFont val="Calibri"/>
        <family val="2"/>
        <scheme val="minor"/>
      </rPr>
      <t xml:space="preserve">Utiliser </t>
    </r>
    <r>
      <rPr>
        <sz val="12"/>
        <color rgb="FF7030A0"/>
        <rFont val="Calibri"/>
        <family val="2"/>
        <scheme val="minor"/>
      </rPr>
      <t>les instruments de mesure (Décamètre, télémètre, etc….) afin de relever des dimensions d'éléments</t>
    </r>
  </si>
  <si>
    <r>
      <rPr>
        <b/>
        <sz val="12"/>
        <color rgb="FF7030A0"/>
        <rFont val="Calibri"/>
        <family val="2"/>
        <scheme val="minor"/>
      </rPr>
      <t>Relever</t>
    </r>
    <r>
      <rPr>
        <sz val="12"/>
        <color rgb="FF7030A0"/>
        <rFont val="Calibri"/>
        <family val="2"/>
        <scheme val="minor"/>
      </rPr>
      <t xml:space="preserve"> les dimensions et </t>
    </r>
    <r>
      <rPr>
        <b/>
        <sz val="12"/>
        <color rgb="FF7030A0"/>
        <rFont val="Calibri"/>
        <family val="2"/>
        <scheme val="minor"/>
      </rPr>
      <t>donner</t>
    </r>
    <r>
      <rPr>
        <sz val="12"/>
        <color rgb="FF7030A0"/>
        <rFont val="Calibri"/>
        <family val="2"/>
        <scheme val="minor"/>
      </rPr>
      <t xml:space="preserve"> la désignation normalisée des profilés</t>
    </r>
  </si>
  <si>
    <r>
      <rPr>
        <b/>
        <sz val="12"/>
        <color rgb="FF7030A0"/>
        <rFont val="Calibri"/>
        <family val="2"/>
        <scheme val="minor"/>
      </rPr>
      <t xml:space="preserve"> Faire</t>
    </r>
    <r>
      <rPr>
        <sz val="12"/>
        <color rgb="FF7030A0"/>
        <rFont val="Calibri"/>
        <family val="2"/>
        <scheme val="minor"/>
      </rPr>
      <t xml:space="preserve"> un relevé tridimensionnel,  </t>
    </r>
    <r>
      <rPr>
        <b/>
        <sz val="12"/>
        <color rgb="FF7030A0"/>
        <rFont val="Calibri"/>
        <family val="2"/>
        <scheme val="minor"/>
      </rPr>
      <t>renseigner</t>
    </r>
    <r>
      <rPr>
        <sz val="12"/>
        <color rgb="FF7030A0"/>
        <rFont val="Calibri"/>
        <family val="2"/>
        <scheme val="minor"/>
      </rPr>
      <t xml:space="preserve"> correctement les différentes cotes du schéma isométrique et de </t>
    </r>
    <r>
      <rPr>
        <b/>
        <sz val="12"/>
        <color rgb="FF7030A0"/>
        <rFont val="Calibri"/>
        <family val="2"/>
        <scheme val="minor"/>
      </rPr>
      <t>définir</t>
    </r>
    <r>
      <rPr>
        <sz val="12"/>
        <color rgb="FF7030A0"/>
        <rFont val="Calibri"/>
        <family val="2"/>
        <scheme val="minor"/>
      </rPr>
      <t xml:space="preserve"> convenablement la désignation du ou des profilés</t>
    </r>
  </si>
  <si>
    <r>
      <rPr>
        <b/>
        <sz val="12"/>
        <color rgb="FF7030A0"/>
        <rFont val="Calibri"/>
        <family val="2"/>
        <scheme val="minor"/>
      </rPr>
      <t>Fabriquer</t>
    </r>
    <r>
      <rPr>
        <sz val="12"/>
        <color rgb="FF7030A0"/>
        <rFont val="Calibri"/>
        <family val="2"/>
        <scheme val="minor"/>
      </rPr>
      <t xml:space="preserve"> un élément de métallerie en respectant la normalisation en vigueur et en utilisant le matériel de chantier</t>
    </r>
  </si>
  <si>
    <r>
      <rPr>
        <b/>
        <sz val="12"/>
        <color rgb="FF7030A0"/>
        <rFont val="Calibri"/>
        <family val="2"/>
        <scheme val="minor"/>
      </rPr>
      <t>Fabriquer</t>
    </r>
    <r>
      <rPr>
        <sz val="12"/>
        <color rgb="FF7030A0"/>
        <rFont val="Calibri"/>
        <family val="2"/>
        <scheme val="minor"/>
      </rPr>
      <t xml:space="preserve"> un élément de métallerie en respectant les spécificités du travail sur un site en production</t>
    </r>
  </si>
  <si>
    <r>
      <rPr>
        <b/>
        <sz val="12"/>
        <color rgb="FF7030A0"/>
        <rFont val="Calibri"/>
        <family val="2"/>
        <scheme val="minor"/>
      </rPr>
      <t>Rédiger</t>
    </r>
    <r>
      <rPr>
        <sz val="12"/>
        <color rgb="FF7030A0"/>
        <rFont val="Calibri"/>
        <family val="2"/>
        <scheme val="minor"/>
      </rPr>
      <t xml:space="preserve"> un bon de commande en utilisant l’outil numérique, dans le cadre d'une intervention sur un site de production extérieur</t>
    </r>
  </si>
  <si>
    <r>
      <rPr>
        <b/>
        <sz val="12"/>
        <color rgb="FF7030A0"/>
        <rFont val="Calibri"/>
        <family val="2"/>
        <scheme val="minor"/>
      </rPr>
      <t xml:space="preserve">Assembler </t>
    </r>
    <r>
      <rPr>
        <sz val="12"/>
        <color rgb="FF7030A0"/>
        <rFont val="Calibri"/>
        <family val="2"/>
        <scheme val="minor"/>
      </rPr>
      <t>une ligne de tuyauterie en montant  différents produits manufacturés afin de respecter une représentation isométrique et d'utiliser les matériels de chantier</t>
    </r>
  </si>
  <si>
    <r>
      <rPr>
        <b/>
        <sz val="12"/>
        <color rgb="FF7030A0"/>
        <rFont val="Calibri"/>
        <family val="2"/>
        <scheme val="minor"/>
      </rPr>
      <t>Fabriquer et poser</t>
    </r>
    <r>
      <rPr>
        <sz val="12"/>
        <color rgb="FF7030A0"/>
        <rFont val="Calibri"/>
        <family val="2"/>
        <scheme val="minor"/>
      </rPr>
      <t xml:space="preserve"> un élément de tuyauterie en respectant les spécificités du travail sur un site de production et en respectant la réglementation des appareils à pression </t>
    </r>
  </si>
  <si>
    <r>
      <rPr>
        <b/>
        <sz val="12"/>
        <color rgb="FF7030A0"/>
        <rFont val="Calibri"/>
        <family val="2"/>
        <scheme val="minor"/>
      </rPr>
      <t>Monter</t>
    </r>
    <r>
      <rPr>
        <sz val="12"/>
        <color rgb="FF7030A0"/>
        <rFont val="Calibri"/>
        <family val="2"/>
        <scheme val="minor"/>
      </rPr>
      <t xml:space="preserve"> un platelage boulonné en vérifiant que les éléments réceptionnés respectent les directives imposées par l’Eurocode 3</t>
    </r>
  </si>
  <si>
    <r>
      <rPr>
        <b/>
        <sz val="12"/>
        <color rgb="FF7030A0"/>
        <rFont val="Calibri"/>
        <family val="2"/>
        <scheme val="minor"/>
      </rPr>
      <t>Lire</t>
    </r>
    <r>
      <rPr>
        <sz val="12"/>
        <color rgb="FF7030A0"/>
        <rFont val="Calibri"/>
        <family val="2"/>
        <scheme val="minor"/>
      </rPr>
      <t xml:space="preserve"> et </t>
    </r>
    <r>
      <rPr>
        <b/>
        <sz val="12"/>
        <color rgb="FF7030A0"/>
        <rFont val="Calibri"/>
        <family val="2"/>
        <scheme val="minor"/>
      </rPr>
      <t>commenter</t>
    </r>
    <r>
      <rPr>
        <sz val="12"/>
        <color rgb="FF7030A0"/>
        <rFont val="Calibri"/>
        <family val="2"/>
        <scheme val="minor"/>
      </rPr>
      <t xml:space="preserve"> un plan de prévention</t>
    </r>
  </si>
  <si>
    <r>
      <rPr>
        <b/>
        <sz val="12"/>
        <color rgb="FF7030A0"/>
        <rFont val="Calibri"/>
        <family val="2"/>
        <scheme val="minor"/>
      </rPr>
      <t>Compléter</t>
    </r>
    <r>
      <rPr>
        <sz val="12"/>
        <color rgb="FF7030A0"/>
        <rFont val="Calibri"/>
        <family val="2"/>
        <scheme val="minor"/>
      </rPr>
      <t xml:space="preserve"> la fiche d’intervention et  </t>
    </r>
    <r>
      <rPr>
        <b/>
        <sz val="12"/>
        <color rgb="FF7030A0"/>
        <rFont val="Calibri"/>
        <family val="2"/>
        <scheme val="minor"/>
      </rPr>
      <t>rédiger</t>
    </r>
    <r>
      <rPr>
        <sz val="12"/>
        <color rgb="FF7030A0"/>
        <rFont val="Calibri"/>
        <family val="2"/>
        <scheme val="minor"/>
      </rPr>
      <t xml:space="preserve">  en respectant les règles de sécurité et de manutention, la fiche de préparation de tâche pour petit chantier.</t>
    </r>
  </si>
  <si>
    <r>
      <rPr>
        <b/>
        <sz val="12"/>
        <color rgb="FF7030A0"/>
        <rFont val="Calibri"/>
        <family val="2"/>
        <scheme val="minor"/>
      </rPr>
      <t>Ordonnancer</t>
    </r>
    <r>
      <rPr>
        <sz val="12"/>
        <color rgb="FF7030A0"/>
        <rFont val="Calibri"/>
        <family val="2"/>
        <scheme val="minor"/>
      </rPr>
      <t xml:space="preserve"> et </t>
    </r>
    <r>
      <rPr>
        <b/>
        <sz val="12"/>
        <color rgb="FF7030A0"/>
        <rFont val="Calibri"/>
        <family val="2"/>
        <scheme val="minor"/>
      </rPr>
      <t>quantifier</t>
    </r>
    <r>
      <rPr>
        <sz val="12"/>
        <color rgb="FF7030A0"/>
        <rFont val="Calibri"/>
        <family val="2"/>
        <scheme val="minor"/>
      </rPr>
      <t xml:space="preserve"> les différentes tâches à effectuer, d’analyser les risques pour chaque tâche, d’</t>
    </r>
    <r>
      <rPr>
        <b/>
        <sz val="12"/>
        <color rgb="FF7030A0"/>
        <rFont val="Calibri"/>
        <family val="2"/>
        <scheme val="minor"/>
      </rPr>
      <t>inventorier</t>
    </r>
    <r>
      <rPr>
        <sz val="12"/>
        <color rgb="FF7030A0"/>
        <rFont val="Calibri"/>
        <family val="2"/>
        <scheme val="minor"/>
      </rPr>
      <t xml:space="preserve"> l’outillage nécessaire et  l’ensemble des consommables liés aux tâches</t>
    </r>
  </si>
  <si>
    <r>
      <rPr>
        <b/>
        <sz val="12"/>
        <color rgb="FF7030A0"/>
        <rFont val="Calibri"/>
        <family val="2"/>
        <scheme val="minor"/>
      </rPr>
      <t>Réaliser</t>
    </r>
    <r>
      <rPr>
        <sz val="12"/>
        <color rgb="FF7030A0"/>
        <rFont val="Calibri"/>
        <family val="2"/>
        <scheme val="minor"/>
      </rPr>
      <t xml:space="preserve"> une transformation d'élément en toute sécurité sur un site de production</t>
    </r>
  </si>
  <si>
    <r>
      <rPr>
        <b/>
        <sz val="12"/>
        <color rgb="FF7030A0"/>
        <rFont val="Calibri"/>
        <family val="2"/>
        <scheme val="minor"/>
      </rPr>
      <t>Positionner</t>
    </r>
    <r>
      <rPr>
        <sz val="12"/>
        <color rgb="FF7030A0"/>
        <rFont val="Calibri"/>
        <family val="2"/>
        <scheme val="minor"/>
      </rPr>
      <t xml:space="preserve"> et </t>
    </r>
    <r>
      <rPr>
        <b/>
        <sz val="12"/>
        <color rgb="FF7030A0"/>
        <rFont val="Calibri"/>
        <family val="2"/>
        <scheme val="minor"/>
      </rPr>
      <t>monter</t>
    </r>
    <r>
      <rPr>
        <sz val="12"/>
        <color rgb="FF7030A0"/>
        <rFont val="Calibri"/>
        <family val="2"/>
        <scheme val="minor"/>
      </rPr>
      <t xml:space="preserve"> un élément neuf conformément  aux spécifications</t>
    </r>
  </si>
  <si>
    <r>
      <rPr>
        <b/>
        <sz val="12"/>
        <color rgb="FF7030A0"/>
        <rFont val="Calibri"/>
        <family val="2"/>
        <scheme val="minor"/>
      </rPr>
      <t>Fabriquer</t>
    </r>
    <r>
      <rPr>
        <sz val="12"/>
        <color rgb="FF7030A0"/>
        <rFont val="Calibri"/>
        <family val="2"/>
        <scheme val="minor"/>
      </rPr>
      <t xml:space="preserve"> en utilisant le matéreil de chantier un élément, en respectant les régles de sécurité du site de production</t>
    </r>
  </si>
  <si>
    <r>
      <rPr>
        <b/>
        <sz val="12"/>
        <color rgb="FF7030A0"/>
        <rFont val="Calibri"/>
        <family val="2"/>
        <scheme val="minor"/>
      </rPr>
      <t>Fabriquer</t>
    </r>
    <r>
      <rPr>
        <sz val="12"/>
        <color rgb="FF7030A0"/>
        <rFont val="Calibri"/>
        <family val="2"/>
        <scheme val="minor"/>
      </rPr>
      <t xml:space="preserve"> et  poser un élément de tuyauterie en respectant les spécificités du travail sur un site de production et en respectant la réglementation des appareils à pression</t>
    </r>
  </si>
  <si>
    <r>
      <rPr>
        <b/>
        <sz val="12"/>
        <color rgb="FF7030A0"/>
        <rFont val="Calibri"/>
        <family val="2"/>
        <scheme val="minor"/>
      </rPr>
      <t>Remplacer</t>
    </r>
    <r>
      <rPr>
        <sz val="12"/>
        <color rgb="FF7030A0"/>
        <rFont val="Calibri"/>
        <family val="2"/>
        <scheme val="minor"/>
      </rPr>
      <t xml:space="preserve"> un élément en respectant les spécificités du travail sur un site de production , en respectant la réglementation des appareils à pression et le respect des procédures de consignation d’un ouvrage</t>
    </r>
  </si>
  <si>
    <r>
      <rPr>
        <b/>
        <sz val="12"/>
        <color rgb="FF7030A0"/>
        <rFont val="Calibri"/>
        <family val="2"/>
        <scheme val="minor"/>
      </rPr>
      <t>Réaliser</t>
    </r>
    <r>
      <rPr>
        <sz val="12"/>
        <color rgb="FF7030A0"/>
        <rFont val="Calibri"/>
        <family val="2"/>
        <scheme val="minor"/>
      </rPr>
      <t xml:space="preserve"> une intervention de maintenance en toute autnomie sur un site de production</t>
    </r>
  </si>
  <si>
    <r>
      <rPr>
        <b/>
        <sz val="12"/>
        <color theme="9" tint="-0.499984740745262"/>
        <rFont val="Calibri"/>
        <family val="2"/>
        <scheme val="minor"/>
      </rPr>
      <t>Assurer</t>
    </r>
    <r>
      <rPr>
        <sz val="12"/>
        <color theme="9" tint="-0.499984740745262"/>
        <rFont val="Calibri"/>
        <family val="2"/>
        <scheme val="minor"/>
      </rPr>
      <t xml:space="preserve"> le suivi qualité d'une pièce</t>
    </r>
  </si>
  <si>
    <r>
      <rPr>
        <b/>
        <sz val="12"/>
        <color theme="9" tint="-0.499984740745262"/>
        <rFont val="Calibri"/>
        <family val="2"/>
        <scheme val="minor"/>
      </rPr>
      <t>Repérer</t>
    </r>
    <r>
      <rPr>
        <sz val="12"/>
        <color theme="9" tint="-0.499984740745262"/>
        <rFont val="Calibri"/>
        <family val="2"/>
        <scheme val="minor"/>
      </rPr>
      <t xml:space="preserve"> les différents facteurs influant sur le coût de la production</t>
    </r>
  </si>
  <si>
    <r>
      <t xml:space="preserve">Déterminer </t>
    </r>
    <r>
      <rPr>
        <sz val="12"/>
        <color theme="9" tint="-0.499984740745262"/>
        <rFont val="Calibri"/>
        <family val="2"/>
        <scheme val="minor"/>
      </rPr>
      <t>le</t>
    </r>
    <r>
      <rPr>
        <b/>
        <sz val="12"/>
        <color theme="9" tint="-0.499984740745262"/>
        <rFont val="Calibri"/>
        <family val="2"/>
        <scheme val="minor"/>
      </rPr>
      <t xml:space="preserve"> c</t>
    </r>
    <r>
      <rPr>
        <sz val="12"/>
        <color theme="9" tint="-0.499984740745262"/>
        <rFont val="Calibri"/>
        <family val="2"/>
        <scheme val="minor"/>
      </rPr>
      <t>oût de production d’une pièce simple unitaire</t>
    </r>
  </si>
  <si>
    <r>
      <t xml:space="preserve">Déterminer </t>
    </r>
    <r>
      <rPr>
        <sz val="12"/>
        <color theme="9" tint="-0.499984740745262"/>
        <rFont val="Calibri"/>
        <family val="2"/>
        <scheme val="minor"/>
      </rPr>
      <t>le</t>
    </r>
    <r>
      <rPr>
        <b/>
        <sz val="12"/>
        <color theme="9" tint="-0.499984740745262"/>
        <rFont val="Calibri"/>
        <family val="2"/>
        <scheme val="minor"/>
      </rPr>
      <t xml:space="preserve"> c</t>
    </r>
    <r>
      <rPr>
        <sz val="12"/>
        <color theme="9" tint="-0.499984740745262"/>
        <rFont val="Calibri"/>
        <family val="2"/>
        <scheme val="minor"/>
      </rPr>
      <t>oût de production d’une pièce simple série</t>
    </r>
  </si>
  <si>
    <r>
      <t xml:space="preserve">Gérer </t>
    </r>
    <r>
      <rPr>
        <sz val="12"/>
        <color theme="9" tint="-0.499984740745262"/>
        <rFont val="Calibri"/>
        <family val="2"/>
        <scheme val="minor"/>
      </rPr>
      <t>l'ensemble de la chaîne d'approvisionnement</t>
    </r>
  </si>
  <si>
    <r>
      <rPr>
        <b/>
        <sz val="12"/>
        <color theme="9" tint="-0.499984740745262"/>
        <rFont val="Calibri"/>
        <family val="2"/>
        <scheme val="minor"/>
      </rPr>
      <t>Interpréter</t>
    </r>
    <r>
      <rPr>
        <sz val="12"/>
        <color theme="9" tint="-0.499984740745262"/>
        <rFont val="Calibri"/>
        <family val="2"/>
        <scheme val="minor"/>
      </rPr>
      <t xml:space="preserve"> des documents de fabrication (gamme de fab, fiche de phase...) et d’assemblage (schéma râteau …)  </t>
    </r>
  </si>
  <si>
    <r>
      <t xml:space="preserve">Identifier </t>
    </r>
    <r>
      <rPr>
        <sz val="12"/>
        <color theme="9" tint="-0.499984740745262"/>
        <rFont val="Calibri"/>
        <family val="2"/>
        <scheme val="minor"/>
      </rPr>
      <t xml:space="preserve"> sur un planning d’intervention (pert et Gantt) les étapes de fabrication, la chronologie, la durée des tâches, et les différents intervenants pour exécuter les tâches</t>
    </r>
  </si>
  <si>
    <r>
      <t xml:space="preserve"> Elaborer</t>
    </r>
    <r>
      <rPr>
        <sz val="12"/>
        <color theme="9" tint="-0.499984740745262"/>
        <rFont val="Calibri"/>
        <family val="2"/>
        <scheme val="minor"/>
      </rPr>
      <t xml:space="preserve"> sur un planning d’intervention pour un </t>
    </r>
    <r>
      <rPr>
        <b/>
        <u/>
        <sz val="12"/>
        <color theme="9" tint="-0.499984740745262"/>
        <rFont val="Calibri"/>
        <family val="2"/>
        <scheme val="minor"/>
      </rPr>
      <t>projet simple</t>
    </r>
  </si>
  <si>
    <r>
      <t>Identifier</t>
    </r>
    <r>
      <rPr>
        <sz val="12"/>
        <color theme="9" tint="-0.499984740745262"/>
        <rFont val="Calibri"/>
        <family val="2"/>
        <scheme val="minor"/>
      </rPr>
      <t xml:space="preserve">  les différents déchets industriels</t>
    </r>
  </si>
  <si>
    <r>
      <t>Orienter</t>
    </r>
    <r>
      <rPr>
        <sz val="12"/>
        <color theme="9" tint="-0.499984740745262"/>
        <rFont val="Calibri"/>
        <family val="2"/>
        <scheme val="minor"/>
      </rPr>
      <t xml:space="preserve"> les différents déchets industriels</t>
    </r>
  </si>
  <si>
    <r>
      <rPr>
        <b/>
        <sz val="12"/>
        <color theme="9" tint="-0.499984740745262"/>
        <rFont val="Calibri"/>
        <family val="2"/>
        <scheme val="minor"/>
      </rPr>
      <t>Construire</t>
    </r>
    <r>
      <rPr>
        <sz val="12"/>
        <color theme="9" tint="-0.499984740745262"/>
        <rFont val="Calibri"/>
        <family val="2"/>
        <scheme val="minor"/>
      </rPr>
      <t xml:space="preserve"> un rapport à l'aide d'un logiciel de traitement de texte en utilisant les différentes fonctions</t>
    </r>
  </si>
  <si>
    <r>
      <rPr>
        <b/>
        <sz val="12"/>
        <color theme="9" tint="-0.499984740745262"/>
        <rFont val="Calibri"/>
        <family val="2"/>
        <scheme val="minor"/>
      </rPr>
      <t>Construire</t>
    </r>
    <r>
      <rPr>
        <sz val="12"/>
        <color theme="9" tint="-0.499984740745262"/>
        <rFont val="Calibri"/>
        <family val="2"/>
        <scheme val="minor"/>
      </rPr>
      <t xml:space="preserve"> un diaporama PowerPoint en utilisant les différentes fonctions du logiciel</t>
    </r>
  </si>
  <si>
    <t>Dec.</t>
  </si>
  <si>
    <t>App. Fond.</t>
  </si>
  <si>
    <t>Prof.</t>
  </si>
  <si>
    <t>Appro.</t>
  </si>
  <si>
    <t>Synt.</t>
  </si>
  <si>
    <r>
      <rPr>
        <b/>
        <sz val="12"/>
        <color theme="5" tint="-0.499984740745262"/>
        <rFont val="Calibri"/>
        <family val="2"/>
        <scheme val="minor"/>
      </rPr>
      <t>Réaliser</t>
    </r>
    <r>
      <rPr>
        <sz val="12"/>
        <color theme="5" tint="-0.499984740745262"/>
        <rFont val="Calibri"/>
        <family val="2"/>
        <scheme val="minor"/>
      </rPr>
      <t xml:space="preserve"> un mannequin d'assemblage d'une pièce </t>
    </r>
    <r>
      <rPr>
        <b/>
        <u/>
        <sz val="12"/>
        <color theme="5" tint="-0.499984740745262"/>
        <rFont val="Calibri"/>
        <family val="2"/>
        <scheme val="minor"/>
      </rPr>
      <t>3D</t>
    </r>
    <r>
      <rPr>
        <b/>
        <sz val="12"/>
        <color theme="5" tint="-0.499984740745262"/>
        <rFont val="Calibri"/>
        <family val="2"/>
        <scheme val="minor"/>
      </rPr>
      <t xml:space="preserve"> </t>
    </r>
    <r>
      <rPr>
        <b/>
        <u/>
        <sz val="12"/>
        <color theme="5" tint="-0.499984740745262"/>
        <rFont val="Calibri"/>
        <family val="2"/>
        <scheme val="minor"/>
      </rPr>
      <t>simple</t>
    </r>
  </si>
  <si>
    <r>
      <t xml:space="preserve">Proposer  </t>
    </r>
    <r>
      <rPr>
        <sz val="12"/>
        <color theme="6" tint="-0.499984740745262"/>
        <rFont val="Calibri"/>
        <family val="2"/>
        <scheme val="minor"/>
      </rPr>
      <t>des axes d’amélioration</t>
    </r>
    <r>
      <rPr>
        <b/>
        <sz val="12"/>
        <color theme="6" tint="-0.499984740745262"/>
        <rFont val="Calibri"/>
        <family val="2"/>
        <scheme val="minor"/>
      </rPr>
      <t xml:space="preserve"> </t>
    </r>
    <r>
      <rPr>
        <sz val="12"/>
        <color theme="6" tint="-0.499984740745262"/>
        <rFont val="Calibri"/>
        <family val="2"/>
        <scheme val="minor"/>
      </rPr>
      <t>d’un poste de fabrication en relation avec l'objectif proposé.</t>
    </r>
  </si>
  <si>
    <r>
      <rPr>
        <b/>
        <sz val="12"/>
        <color theme="5" tint="-0.499984740745262"/>
        <rFont val="Calibri"/>
        <family val="2"/>
        <scheme val="minor"/>
      </rPr>
      <t>Différencier</t>
    </r>
    <r>
      <rPr>
        <sz val="12"/>
        <color theme="5" tint="-0.499984740745262"/>
        <rFont val="Calibri"/>
        <family val="2"/>
        <scheme val="minor"/>
      </rPr>
      <t xml:space="preserve"> les certifications nécessaires à la validation d'une fabrication (habilitation, normes…)</t>
    </r>
  </si>
  <si>
    <r>
      <t xml:space="preserve">Déterminer </t>
    </r>
    <r>
      <rPr>
        <sz val="12"/>
        <color rgb="FF7030A0"/>
        <rFont val="Calibri"/>
        <family val="2"/>
        <scheme val="minor"/>
      </rPr>
      <t>les facteurs de la qualité  d’une  intervention sur site de production</t>
    </r>
  </si>
  <si>
    <t>PREPARATION</t>
  </si>
  <si>
    <t>ANALYSE</t>
  </si>
  <si>
    <t>FABRICATION</t>
  </si>
  <si>
    <t>REHABILITATION</t>
  </si>
  <si>
    <t>ETABLISSEMENT SCOLAIRE</t>
  </si>
  <si>
    <t>PFMP</t>
  </si>
  <si>
    <t>OBJECTIFS</t>
  </si>
  <si>
    <t>SYNTHESE</t>
  </si>
  <si>
    <t xml:space="preserve"> APPROFONDISSEMENT </t>
  </si>
  <si>
    <t>4 heures, 4heures</t>
  </si>
  <si>
    <r>
      <rPr>
        <b/>
        <sz val="11"/>
        <color rgb="FF7030A0"/>
        <rFont val="Calibri"/>
        <family val="2"/>
        <scheme val="minor"/>
      </rPr>
      <t xml:space="preserve">C9-1,C9-2,C9-3,C-9,4,C9-6   </t>
    </r>
    <r>
      <rPr>
        <b/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</t>
    </r>
    <r>
      <rPr>
        <b/>
        <sz val="11"/>
        <color rgb="FFFF0000"/>
        <rFont val="Calibri"/>
        <family val="2"/>
        <scheme val="minor"/>
      </rPr>
      <t xml:space="preserve">  C7,C8 </t>
    </r>
    <r>
      <rPr>
        <b/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</t>
    </r>
    <r>
      <rPr>
        <b/>
        <sz val="11"/>
        <color theme="9" tint="-0.249977111117893"/>
        <rFont val="Calibri"/>
        <family val="2"/>
        <scheme val="minor"/>
      </rPr>
      <t xml:space="preserve">  </t>
    </r>
  </si>
  <si>
    <r>
      <t xml:space="preserve">C9-1,C9-6                                                </t>
    </r>
    <r>
      <rPr>
        <b/>
        <sz val="11"/>
        <color rgb="FF00B050"/>
        <rFont val="Calibri"/>
        <family val="2"/>
        <scheme val="minor"/>
      </rPr>
      <t>???????????????</t>
    </r>
    <r>
      <rPr>
        <b/>
        <sz val="11"/>
        <color rgb="FF7030A0"/>
        <rFont val="Calibri"/>
        <family val="2"/>
        <scheme val="minor"/>
      </rPr>
      <t xml:space="preserve">                                             </t>
    </r>
    <r>
      <rPr>
        <b/>
        <sz val="11"/>
        <color rgb="FFFF0000"/>
        <rFont val="Calibri"/>
        <family val="2"/>
        <scheme val="minor"/>
      </rPr>
      <t xml:space="preserve"> C8</t>
    </r>
  </si>
  <si>
    <t>EV. FORMATIVE</t>
  </si>
  <si>
    <r>
      <t xml:space="preserve">?????????????                                                   </t>
    </r>
    <r>
      <rPr>
        <b/>
        <sz val="11"/>
        <color rgb="FFFF0000"/>
        <rFont val="Calibri"/>
        <family val="2"/>
        <scheme val="minor"/>
      </rPr>
      <t xml:space="preserve"> C6-1,C6-2,C6-4</t>
    </r>
    <r>
      <rPr>
        <b/>
        <sz val="11"/>
        <color rgb="FF00B050"/>
        <rFont val="Calibri"/>
        <family val="2"/>
        <scheme val="minor"/>
      </rPr>
      <t xml:space="preserve">                                          </t>
    </r>
  </si>
  <si>
    <r>
      <rPr>
        <b/>
        <sz val="11"/>
        <color rgb="FF7030A0"/>
        <rFont val="Calibri"/>
        <family val="2"/>
        <scheme val="minor"/>
      </rPr>
      <t>C9-1,C9-3,C9-6</t>
    </r>
    <r>
      <rPr>
        <b/>
        <sz val="11"/>
        <rFont val="Calibri"/>
        <family val="2"/>
        <scheme val="minor"/>
      </rPr>
      <t xml:space="preserve">                                                      </t>
    </r>
    <r>
      <rPr>
        <b/>
        <sz val="11"/>
        <color rgb="FF00B050"/>
        <rFont val="Calibri"/>
        <family val="2"/>
        <scheme val="minor"/>
      </rPr>
      <t xml:space="preserve"> ????????????</t>
    </r>
  </si>
  <si>
    <t>??????????????????</t>
  </si>
  <si>
    <r>
      <rPr>
        <b/>
        <sz val="11"/>
        <color rgb="FF7030A0"/>
        <rFont val="Calibri"/>
        <family val="2"/>
        <scheme val="minor"/>
      </rPr>
      <t>R11-R12</t>
    </r>
    <r>
      <rPr>
        <b/>
        <sz val="11"/>
        <color rgb="FFFF0000"/>
        <rFont val="Calibri"/>
        <family val="2"/>
        <scheme val="minor"/>
      </rPr>
      <t>-F7-F8-F10</t>
    </r>
  </si>
  <si>
    <r>
      <t>R8-R9-</t>
    </r>
    <r>
      <rPr>
        <b/>
        <sz val="11"/>
        <color rgb="FF00B050"/>
        <rFont val="Calibri"/>
        <family val="2"/>
        <scheme val="minor"/>
      </rPr>
      <t>P7</t>
    </r>
    <r>
      <rPr>
        <b/>
        <sz val="11"/>
        <color rgb="FF7030A0"/>
        <rFont val="Calibri"/>
        <family val="2"/>
        <scheme val="minor"/>
      </rPr>
      <t>-</t>
    </r>
    <r>
      <rPr>
        <b/>
        <sz val="11"/>
        <color rgb="FFFF0000"/>
        <rFont val="Calibri"/>
        <family val="2"/>
        <scheme val="minor"/>
      </rPr>
      <t>F9</t>
    </r>
  </si>
  <si>
    <t>C2 C8</t>
  </si>
  <si>
    <r>
      <t>P6-</t>
    </r>
    <r>
      <rPr>
        <b/>
        <sz val="11"/>
        <color rgb="FFFF0000"/>
        <rFont val="Calibri"/>
        <family val="2"/>
        <scheme val="minor"/>
      </rPr>
      <t>F6</t>
    </r>
  </si>
  <si>
    <r>
      <rPr>
        <b/>
        <sz val="11"/>
        <color rgb="FF7030A0"/>
        <rFont val="Calibri"/>
        <family val="2"/>
        <scheme val="minor"/>
      </rPr>
      <t>R7-R10</t>
    </r>
    <r>
      <rPr>
        <b/>
        <sz val="11"/>
        <color theme="0"/>
        <rFont val="Calibri"/>
        <family val="2"/>
        <scheme val="minor"/>
      </rPr>
      <t>-</t>
    </r>
    <r>
      <rPr>
        <b/>
        <sz val="11"/>
        <color rgb="FF00B050"/>
        <rFont val="Calibri"/>
        <family val="2"/>
        <scheme val="minor"/>
      </rPr>
      <t>P8</t>
    </r>
  </si>
  <si>
    <t>PROJET E31B</t>
  </si>
  <si>
    <t>E31 A</t>
  </si>
  <si>
    <t>PFMP 6</t>
  </si>
  <si>
    <t>PFMP 5</t>
  </si>
  <si>
    <t>T TCI</t>
  </si>
  <si>
    <t>APPROFONDISSEMENT</t>
  </si>
  <si>
    <t xml:space="preserve">NALISATION </t>
  </si>
  <si>
    <t>PROFESSIO</t>
  </si>
  <si>
    <t xml:space="preserve">PROFESSIONALISATION </t>
  </si>
  <si>
    <t>6H</t>
  </si>
  <si>
    <r>
      <rPr>
        <b/>
        <sz val="11"/>
        <color rgb="FF00B050"/>
        <rFont val="Calibri"/>
        <family val="2"/>
        <scheme val="minor"/>
      </rPr>
      <t>4H</t>
    </r>
    <r>
      <rPr>
        <b/>
        <sz val="11"/>
        <color theme="9" tint="-0.249977111117893"/>
        <rFont val="Calibri"/>
        <family val="2"/>
        <scheme val="minor"/>
      </rPr>
      <t>,</t>
    </r>
    <r>
      <rPr>
        <b/>
        <sz val="11"/>
        <color rgb="FFFF0000"/>
        <rFont val="Calibri"/>
        <family val="2"/>
        <scheme val="minor"/>
      </rPr>
      <t xml:space="preserve"> ?</t>
    </r>
    <r>
      <rPr>
        <b/>
        <sz val="11"/>
        <color theme="9" tint="-0.249977111117893"/>
        <rFont val="Calibri"/>
        <family val="2"/>
        <scheme val="minor"/>
      </rPr>
      <t xml:space="preserve">, </t>
    </r>
    <r>
      <rPr>
        <b/>
        <sz val="11"/>
        <color rgb="FFFF0000"/>
        <rFont val="Calibri"/>
        <family val="2"/>
        <scheme val="minor"/>
      </rPr>
      <t>1H</t>
    </r>
  </si>
  <si>
    <r>
      <rPr>
        <b/>
        <sz val="11"/>
        <color rgb="FF7030A0"/>
        <rFont val="Calibri"/>
        <family val="2"/>
        <scheme val="minor"/>
      </rPr>
      <t>4H</t>
    </r>
    <r>
      <rPr>
        <b/>
        <sz val="11"/>
        <color rgb="FF00B050"/>
        <rFont val="Calibri"/>
        <family val="2"/>
        <scheme val="minor"/>
      </rPr>
      <t>, 2H</t>
    </r>
  </si>
  <si>
    <t>2H</t>
  </si>
  <si>
    <t>C9-1,C9-4,C9-5</t>
  </si>
  <si>
    <r>
      <rPr>
        <b/>
        <sz val="11"/>
        <color rgb="FF00B050"/>
        <rFont val="Calibri"/>
        <family val="2"/>
        <scheme val="minor"/>
      </rPr>
      <t>C5-2</t>
    </r>
    <r>
      <rPr>
        <b/>
        <sz val="11"/>
        <color rgb="FF92D050"/>
        <rFont val="Calibri"/>
        <family val="2"/>
        <scheme val="minor"/>
      </rPr>
      <t xml:space="preserve"> </t>
    </r>
    <r>
      <rPr>
        <b/>
        <sz val="11"/>
        <color theme="9" tint="-0.249977111117893"/>
        <rFont val="Calibri"/>
        <family val="2"/>
        <scheme val="minor"/>
      </rPr>
      <t xml:space="preserve">                                                                                            </t>
    </r>
    <r>
      <rPr>
        <b/>
        <sz val="11"/>
        <color rgb="FFFF0000"/>
        <rFont val="Calibri"/>
        <family val="2"/>
        <scheme val="minor"/>
      </rPr>
      <t xml:space="preserve">????????????                                                        C11-1,C11-2,C11-3,C11,4      </t>
    </r>
    <r>
      <rPr>
        <b/>
        <sz val="11"/>
        <color theme="9" tint="-0.249977111117893"/>
        <rFont val="Calibri"/>
        <family val="2"/>
        <scheme val="minor"/>
      </rPr>
      <t xml:space="preserve">                                                             </t>
    </r>
  </si>
  <si>
    <r>
      <rPr>
        <b/>
        <sz val="11"/>
        <color rgb="FF7030A0"/>
        <rFont val="Calibri"/>
        <family val="2"/>
        <scheme val="minor"/>
      </rPr>
      <t>C9-1,C9-3,C9-6</t>
    </r>
    <r>
      <rPr>
        <b/>
        <sz val="11"/>
        <color rgb="FF00B050"/>
        <rFont val="Calibri"/>
        <family val="2"/>
        <scheme val="minor"/>
      </rPr>
      <t xml:space="preserve">      C4-1</t>
    </r>
  </si>
  <si>
    <t>C9-1,C9-2</t>
  </si>
  <si>
    <t>R6-</t>
  </si>
  <si>
    <r>
      <rPr>
        <b/>
        <sz val="11"/>
        <color rgb="FF00B050"/>
        <rFont val="Calibri"/>
        <family val="2"/>
        <scheme val="minor"/>
      </rPr>
      <t>P5</t>
    </r>
    <r>
      <rPr>
        <b/>
        <sz val="11"/>
        <color theme="9" tint="-0.249977111117893"/>
        <rFont val="Calibri"/>
        <family val="2"/>
        <scheme val="minor"/>
      </rPr>
      <t>-</t>
    </r>
    <r>
      <rPr>
        <b/>
        <sz val="11"/>
        <color rgb="FFFF0000"/>
        <rFont val="Calibri"/>
        <family val="2"/>
        <scheme val="minor"/>
      </rPr>
      <t>F4-F5</t>
    </r>
  </si>
  <si>
    <r>
      <t>R5-</t>
    </r>
    <r>
      <rPr>
        <b/>
        <sz val="11"/>
        <color rgb="FF00B050"/>
        <rFont val="Calibri"/>
        <family val="2"/>
        <scheme val="minor"/>
      </rPr>
      <t>P4</t>
    </r>
  </si>
  <si>
    <t>PROJET EP2</t>
  </si>
  <si>
    <t>PFMP 4</t>
  </si>
  <si>
    <t>PFMP 3</t>
  </si>
  <si>
    <t>1 TCI</t>
  </si>
  <si>
    <t>FONDAMENTAUX</t>
  </si>
  <si>
    <t>DES</t>
  </si>
  <si>
    <t>APPRENTISSAGE</t>
  </si>
  <si>
    <t>DECOUVERTE</t>
  </si>
  <si>
    <t>2H, 4H</t>
  </si>
  <si>
    <t>3H</t>
  </si>
  <si>
    <r>
      <rPr>
        <b/>
        <sz val="11"/>
        <color rgb="FF7030A0"/>
        <rFont val="Calibri"/>
        <family val="2"/>
        <scheme val="minor"/>
      </rPr>
      <t>3H</t>
    </r>
    <r>
      <rPr>
        <b/>
        <sz val="11"/>
        <color rgb="FF00B050"/>
        <rFont val="Calibri"/>
        <family val="2"/>
        <scheme val="minor"/>
      </rPr>
      <t>, 2H</t>
    </r>
  </si>
  <si>
    <r>
      <rPr>
        <b/>
        <sz val="11"/>
        <color rgb="FF00B050"/>
        <rFont val="Calibri"/>
        <family val="2"/>
        <scheme val="minor"/>
      </rPr>
      <t>2 H</t>
    </r>
    <r>
      <rPr>
        <b/>
        <sz val="11"/>
        <color theme="1"/>
        <rFont val="Calibri"/>
        <family val="2"/>
        <scheme val="minor"/>
      </rPr>
      <t xml:space="preserve">, </t>
    </r>
    <r>
      <rPr>
        <b/>
        <sz val="11"/>
        <color rgb="FFFF0000"/>
        <rFont val="Calibri"/>
        <family val="2"/>
        <scheme val="minor"/>
      </rPr>
      <t>3H</t>
    </r>
    <r>
      <rPr>
        <b/>
        <sz val="11"/>
        <color theme="1"/>
        <rFont val="Calibri"/>
        <family val="2"/>
        <scheme val="minor"/>
      </rPr>
      <t xml:space="preserve">, </t>
    </r>
    <r>
      <rPr>
        <b/>
        <sz val="11"/>
        <color rgb="FFFF0000"/>
        <rFont val="Calibri"/>
        <family val="2"/>
        <scheme val="minor"/>
      </rPr>
      <t>2H</t>
    </r>
  </si>
  <si>
    <t>C9-1,C9-3,C9-4,                   C9-5,C9-6</t>
  </si>
  <si>
    <t>????????????</t>
  </si>
  <si>
    <t>C4-1,C4-2,C4-3</t>
  </si>
  <si>
    <r>
      <t xml:space="preserve"> </t>
    </r>
    <r>
      <rPr>
        <b/>
        <sz val="11"/>
        <color rgb="FF7030A0"/>
        <rFont val="Calibri"/>
        <family val="2"/>
        <scheme val="minor"/>
      </rPr>
      <t>C9-1,C9-4,C9-5</t>
    </r>
    <r>
      <rPr>
        <b/>
        <sz val="11"/>
        <color rgb="FF00B050"/>
        <rFont val="Calibri"/>
        <family val="2"/>
        <scheme val="minor"/>
      </rPr>
      <t xml:space="preserve">                  C4-1,C4-2,C4-3</t>
    </r>
  </si>
  <si>
    <r>
      <rPr>
        <b/>
        <sz val="11"/>
        <color rgb="FF00B050"/>
        <rFont val="Calibri"/>
        <family val="2"/>
        <scheme val="minor"/>
      </rPr>
      <t xml:space="preserve">C4-1,C4-2,C4-3 </t>
    </r>
    <r>
      <rPr>
        <b/>
        <sz val="11"/>
        <color theme="1"/>
        <rFont val="Calibri"/>
        <family val="2"/>
        <scheme val="minor"/>
      </rPr>
      <t xml:space="preserve">  </t>
    </r>
    <r>
      <rPr>
        <b/>
        <sz val="11"/>
        <color rgb="FFFF0000"/>
        <rFont val="Calibri"/>
        <family val="2"/>
        <scheme val="minor"/>
      </rPr>
      <t>C6-1,C6-2,C6-3</t>
    </r>
  </si>
  <si>
    <t>R2-R3</t>
  </si>
  <si>
    <r>
      <t>R1-</t>
    </r>
    <r>
      <rPr>
        <b/>
        <sz val="11"/>
        <color rgb="FF00B050"/>
        <rFont val="Calibri"/>
        <family val="2"/>
        <scheme val="minor"/>
      </rPr>
      <t>P3</t>
    </r>
  </si>
  <si>
    <r>
      <rPr>
        <b/>
        <sz val="11"/>
        <color rgb="FF00B050"/>
        <rFont val="Calibri"/>
        <family val="2"/>
        <scheme val="minor"/>
      </rPr>
      <t>P1-</t>
    </r>
    <r>
      <rPr>
        <b/>
        <sz val="11"/>
        <color rgb="FFFF0000"/>
        <rFont val="Calibri"/>
        <family val="2"/>
        <scheme val="minor"/>
      </rPr>
      <t>F1-F2</t>
    </r>
  </si>
  <si>
    <t>PFMP2</t>
  </si>
  <si>
    <t>02/04 AU 18/04</t>
  </si>
  <si>
    <t>06/02 AU 22/02</t>
  </si>
  <si>
    <t>19/12 AU 4/01</t>
  </si>
  <si>
    <t>17/10 AU 2/11</t>
  </si>
  <si>
    <t>2 TCI</t>
  </si>
  <si>
    <t>JUIN</t>
  </si>
  <si>
    <t>MAI</t>
  </si>
  <si>
    <t>AVRIL</t>
  </si>
  <si>
    <t>MARS</t>
  </si>
  <si>
    <t>FEVRIER</t>
  </si>
  <si>
    <t>JANVIER</t>
  </si>
  <si>
    <t>DECEMBRE</t>
  </si>
  <si>
    <t>NOVEMBRE</t>
  </si>
  <si>
    <t>OCTOBRE</t>
  </si>
  <si>
    <t>SEPTEMBRE</t>
  </si>
  <si>
    <t xml:space="preserve">ANNEE SCOLAIRE </t>
  </si>
</sst>
</file>

<file path=xl/styles.xml><?xml version="1.0" encoding="utf-8"?>
<styleSheet xmlns="http://schemas.openxmlformats.org/spreadsheetml/2006/main">
  <fonts count="58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Black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1"/>
      <color theme="1"/>
      <name val="Arial Black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vertAlign val="superscript"/>
      <sz val="12"/>
      <color rgb="FF000000"/>
      <name val="Arial"/>
      <family val="2"/>
    </font>
    <font>
      <sz val="16"/>
      <color theme="1"/>
      <name val="Arial Black"/>
      <family val="2"/>
    </font>
    <font>
      <sz val="18"/>
      <color theme="1"/>
      <name val="Arial Black"/>
      <family val="2"/>
    </font>
    <font>
      <sz val="16"/>
      <color rgb="FFFF0000"/>
      <name val="Arial Black"/>
      <family val="2"/>
    </font>
    <font>
      <b/>
      <sz val="11"/>
      <color rgb="FFFF0000"/>
      <name val="Calibri"/>
      <family val="2"/>
      <scheme val="minor"/>
    </font>
    <font>
      <b/>
      <sz val="16"/>
      <color theme="1"/>
      <name val="Arial Black"/>
      <family val="2"/>
    </font>
    <font>
      <b/>
      <sz val="16"/>
      <color rgb="FFFF0000"/>
      <name val="Arial Black"/>
      <family val="2"/>
    </font>
    <font>
      <b/>
      <sz val="12"/>
      <color rgb="FF00B0F0"/>
      <name val="Arial"/>
      <family val="2"/>
    </font>
    <font>
      <b/>
      <sz val="12"/>
      <color rgb="FFFF0000"/>
      <name val="Arial"/>
      <family val="2"/>
    </font>
    <font>
      <sz val="20"/>
      <color theme="1"/>
      <name val="Arial Black"/>
      <family val="2"/>
    </font>
    <font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9"/>
      <color rgb="FF000000"/>
      <name val="Calibri"/>
      <family val="2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name val="Calibri"/>
      <family val="2"/>
    </font>
    <font>
      <sz val="9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6" tint="-0.499984740745262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b/>
      <sz val="11"/>
      <color theme="7" tint="-0.499984740745262"/>
      <name val="Calibri"/>
      <family val="2"/>
      <scheme val="minor"/>
    </font>
    <font>
      <b/>
      <sz val="12"/>
      <color theme="6" tint="-0.499984740745262"/>
      <name val="Calibri"/>
      <family val="2"/>
      <scheme val="minor"/>
    </font>
    <font>
      <sz val="12"/>
      <color theme="6" tint="-0.499984740745262"/>
      <name val="Calibri"/>
      <family val="2"/>
      <scheme val="minor"/>
    </font>
    <font>
      <b/>
      <sz val="12"/>
      <color theme="5" tint="-0.499984740745262"/>
      <name val="Calibri"/>
      <family val="2"/>
      <scheme val="minor"/>
    </font>
    <font>
      <sz val="12"/>
      <color theme="5" tint="-0.499984740745262"/>
      <name val="Calibri"/>
      <family val="2"/>
      <scheme val="minor"/>
    </font>
    <font>
      <sz val="12"/>
      <color rgb="FF7030A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theme="9" tint="-0.499984740745262"/>
      <name val="Calibri"/>
      <family val="2"/>
      <scheme val="minor"/>
    </font>
    <font>
      <sz val="12"/>
      <color theme="9" tint="-0.499984740745262"/>
      <name val="Calibri"/>
      <family val="2"/>
      <scheme val="minor"/>
    </font>
    <font>
      <b/>
      <u/>
      <sz val="12"/>
      <color theme="9" tint="-0.499984740745262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u/>
      <sz val="12"/>
      <color theme="5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4"/>
      <color theme="0"/>
      <name val="Arial Black"/>
      <family val="2"/>
    </font>
    <font>
      <b/>
      <sz val="11"/>
      <color theme="9" tint="-0.249977111117893"/>
      <name val="Calibri"/>
      <family val="2"/>
      <scheme val="minor"/>
    </font>
    <font>
      <b/>
      <sz val="11"/>
      <color rgb="FF92D050"/>
      <name val="Calibri"/>
      <family val="2"/>
      <scheme val="minor"/>
    </font>
    <font>
      <b/>
      <sz val="28"/>
      <color theme="1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D9979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lightTrellis">
        <fgColor theme="0"/>
        <bgColor theme="2" tint="-0.749961851863155"/>
      </patternFill>
    </fill>
    <fill>
      <patternFill patternType="gray0625">
        <fgColor theme="0"/>
        <bgColor theme="8" tint="0.39991454817346722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CCC1DA"/>
        <bgColor indexed="64"/>
      </patternFill>
    </fill>
    <fill>
      <patternFill patternType="solid">
        <fgColor rgb="FFFDEADA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FCD5B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D4DC6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AF4D0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AC09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46D0A"/>
        <bgColor indexed="64"/>
      </patternFill>
    </fill>
    <fill>
      <patternFill patternType="solid">
        <fgColor rgb="FF97480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-0.249977111117893"/>
        <bgColor indexed="64"/>
      </patternFill>
    </fill>
  </fills>
  <borders count="1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rgb="FF000000"/>
      </right>
      <top style="thick">
        <color indexed="64"/>
      </top>
      <bottom style="thin">
        <color indexed="64"/>
      </bottom>
      <diagonal/>
    </border>
    <border>
      <left style="thick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000000"/>
      </right>
      <top style="thin">
        <color indexed="64"/>
      </top>
      <bottom style="thin">
        <color indexed="64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rgb="FF000000"/>
      </right>
      <top style="thin">
        <color indexed="64"/>
      </top>
      <bottom style="thick">
        <color indexed="64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rgb="FF000000"/>
      </right>
      <top style="thick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indexed="64"/>
      </right>
      <top style="thick">
        <color rgb="FF000000"/>
      </top>
      <bottom style="thin">
        <color rgb="FF000000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indexed="64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ck">
        <color indexed="64"/>
      </right>
      <top style="thin">
        <color rgb="FF000000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ck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</borders>
  <cellStyleXfs count="2">
    <xf numFmtId="0" fontId="0" fillId="0" borderId="0"/>
    <xf numFmtId="9" fontId="47" fillId="0" borderId="0" applyFont="0" applyFill="0" applyBorder="0" applyAlignment="0" applyProtection="0"/>
  </cellStyleXfs>
  <cellXfs count="507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0" fillId="0" borderId="0" xfId="0" applyAlignment="1">
      <alignment horizontal="center"/>
    </xf>
    <xf numFmtId="0" fontId="16" fillId="0" borderId="0" xfId="0" applyFont="1"/>
    <xf numFmtId="0" fontId="17" fillId="0" borderId="0" xfId="0" applyFont="1"/>
    <xf numFmtId="0" fontId="10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8" borderId="8" xfId="0" applyFill="1" applyBorder="1" applyAlignment="1"/>
    <xf numFmtId="0" fontId="13" fillId="2" borderId="18" xfId="0" applyFont="1" applyFill="1" applyBorder="1" applyAlignment="1"/>
    <xf numFmtId="0" fontId="19" fillId="3" borderId="19" xfId="0" applyFont="1" applyFill="1" applyBorder="1" applyAlignment="1">
      <alignment horizontal="center" vertical="center" wrapText="1" readingOrder="1"/>
    </xf>
    <xf numFmtId="0" fontId="0" fillId="5" borderId="6" xfId="0" applyFill="1" applyBorder="1" applyAlignment="1">
      <alignment horizontal="center"/>
    </xf>
    <xf numFmtId="0" fontId="0" fillId="0" borderId="0" xfId="0" applyFill="1" applyBorder="1" applyAlignment="1"/>
    <xf numFmtId="0" fontId="0" fillId="2" borderId="20" xfId="0" applyFill="1" applyBorder="1" applyAlignment="1">
      <alignment horizontal="center"/>
    </xf>
    <xf numFmtId="0" fontId="13" fillId="2" borderId="23" xfId="0" applyFont="1" applyFill="1" applyBorder="1" applyAlignment="1"/>
    <xf numFmtId="0" fontId="19" fillId="3" borderId="24" xfId="0" applyFont="1" applyFill="1" applyBorder="1" applyAlignment="1">
      <alignment horizontal="center" vertical="center" wrapText="1" readingOrder="1"/>
    </xf>
    <xf numFmtId="0" fontId="0" fillId="5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20" fillId="3" borderId="30" xfId="0" applyFont="1" applyFill="1" applyBorder="1" applyAlignment="1">
      <alignment horizontal="center" vertical="center" wrapText="1" readingOrder="1"/>
    </xf>
    <xf numFmtId="0" fontId="1" fillId="5" borderId="10" xfId="0" applyFont="1" applyFill="1" applyBorder="1" applyAlignment="1">
      <alignment horizontal="center"/>
    </xf>
    <xf numFmtId="0" fontId="0" fillId="14" borderId="33" xfId="0" applyFill="1" applyBorder="1" applyAlignment="1">
      <alignment horizontal="center" vertical="center"/>
    </xf>
    <xf numFmtId="0" fontId="0" fillId="14" borderId="16" xfId="0" applyFill="1" applyBorder="1" applyAlignment="1">
      <alignment horizontal="center" vertical="center"/>
    </xf>
    <xf numFmtId="0" fontId="0" fillId="14" borderId="34" xfId="0" applyFill="1" applyBorder="1" applyAlignment="1">
      <alignment horizontal="center" vertical="center"/>
    </xf>
    <xf numFmtId="0" fontId="0" fillId="14" borderId="35" xfId="0" applyFill="1" applyBorder="1"/>
    <xf numFmtId="0" fontId="0" fillId="14" borderId="16" xfId="0" applyFill="1" applyBorder="1"/>
    <xf numFmtId="0" fontId="13" fillId="15" borderId="36" xfId="0" applyFont="1" applyFill="1" applyBorder="1"/>
    <xf numFmtId="0" fontId="19" fillId="14" borderId="37" xfId="0" applyFont="1" applyFill="1" applyBorder="1" applyAlignment="1">
      <alignment horizontal="center" vertical="center" wrapText="1" readingOrder="1"/>
    </xf>
    <xf numFmtId="0" fontId="19" fillId="14" borderId="38" xfId="0" applyFont="1" applyFill="1" applyBorder="1" applyAlignment="1">
      <alignment horizontal="center" vertical="center" wrapText="1" readingOrder="1"/>
    </xf>
    <xf numFmtId="0" fontId="21" fillId="14" borderId="39" xfId="0" applyFont="1" applyFill="1" applyBorder="1" applyAlignment="1">
      <alignment horizontal="center" vertical="center" wrapText="1" readingOrder="1"/>
    </xf>
    <xf numFmtId="0" fontId="21" fillId="14" borderId="40" xfId="0" applyFont="1" applyFill="1" applyBorder="1" applyAlignment="1">
      <alignment horizontal="center" vertical="center" wrapText="1" readingOrder="1"/>
    </xf>
    <xf numFmtId="0" fontId="0" fillId="14" borderId="8" xfId="0" applyFont="1" applyFill="1" applyBorder="1"/>
    <xf numFmtId="0" fontId="0" fillId="14" borderId="6" xfId="0" applyFont="1" applyFill="1" applyBorder="1"/>
    <xf numFmtId="0" fontId="0" fillId="14" borderId="7" xfId="0" applyFont="1" applyFill="1" applyBorder="1"/>
    <xf numFmtId="0" fontId="22" fillId="0" borderId="0" xfId="0" applyFont="1"/>
    <xf numFmtId="0" fontId="13" fillId="0" borderId="0" xfId="0" applyFont="1"/>
    <xf numFmtId="0" fontId="0" fillId="14" borderId="20" xfId="0" applyFill="1" applyBorder="1" applyAlignment="1">
      <alignment horizontal="center" vertical="center"/>
    </xf>
    <xf numFmtId="0" fontId="0" fillId="14" borderId="1" xfId="0" applyFill="1" applyBorder="1" applyAlignment="1">
      <alignment horizontal="center" vertical="center"/>
    </xf>
    <xf numFmtId="0" fontId="0" fillId="14" borderId="21" xfId="0" applyFill="1" applyBorder="1" applyAlignment="1">
      <alignment horizontal="center" vertical="center"/>
    </xf>
    <xf numFmtId="0" fontId="0" fillId="14" borderId="42" xfId="0" applyFill="1" applyBorder="1"/>
    <xf numFmtId="0" fontId="0" fillId="14" borderId="1" xfId="0" applyFill="1" applyBorder="1"/>
    <xf numFmtId="0" fontId="0" fillId="15" borderId="33" xfId="0" applyFill="1" applyBorder="1"/>
    <xf numFmtId="0" fontId="13" fillId="15" borderId="43" xfId="0" applyFont="1" applyFill="1" applyBorder="1"/>
    <xf numFmtId="0" fontId="19" fillId="14" borderId="44" xfId="0" applyFont="1" applyFill="1" applyBorder="1" applyAlignment="1">
      <alignment horizontal="center" vertical="center" wrapText="1" readingOrder="1"/>
    </xf>
    <xf numFmtId="0" fontId="19" fillId="14" borderId="25" xfId="0" applyFont="1" applyFill="1" applyBorder="1" applyAlignment="1">
      <alignment horizontal="center" vertical="center" wrapText="1" readingOrder="1"/>
    </xf>
    <xf numFmtId="0" fontId="21" fillId="14" borderId="25" xfId="0" applyFont="1" applyFill="1" applyBorder="1" applyAlignment="1">
      <alignment horizontal="center" vertical="center" wrapText="1" readingOrder="1"/>
    </xf>
    <xf numFmtId="0" fontId="21" fillId="14" borderId="45" xfId="0" applyFont="1" applyFill="1" applyBorder="1" applyAlignment="1">
      <alignment horizontal="center" vertical="center" wrapText="1" readingOrder="1"/>
    </xf>
    <xf numFmtId="0" fontId="0" fillId="14" borderId="20" xfId="0" applyFont="1" applyFill="1" applyBorder="1"/>
    <xf numFmtId="0" fontId="0" fillId="14" borderId="1" xfId="0" applyFont="1" applyFill="1" applyBorder="1"/>
    <xf numFmtId="0" fontId="0" fillId="14" borderId="21" xfId="0" applyFont="1" applyFill="1" applyBorder="1"/>
    <xf numFmtId="0" fontId="1" fillId="0" borderId="0" xfId="0" applyFont="1" applyFill="1" applyBorder="1" applyAlignment="1">
      <alignment horizontal="center"/>
    </xf>
    <xf numFmtId="0" fontId="0" fillId="0" borderId="31" xfId="0" applyFill="1" applyBorder="1" applyAlignment="1">
      <alignment vertical="center" textRotation="90"/>
    </xf>
    <xf numFmtId="0" fontId="0" fillId="6" borderId="20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0" fontId="0" fillId="6" borderId="42" xfId="0" applyFill="1" applyBorder="1"/>
    <xf numFmtId="0" fontId="0" fillId="6" borderId="1" xfId="0" applyFill="1" applyBorder="1"/>
    <xf numFmtId="0" fontId="23" fillId="6" borderId="1" xfId="0" applyFont="1" applyFill="1" applyBorder="1"/>
    <xf numFmtId="0" fontId="19" fillId="6" borderId="44" xfId="0" applyFont="1" applyFill="1" applyBorder="1" applyAlignment="1">
      <alignment horizontal="center" vertical="center" wrapText="1" readingOrder="1"/>
    </xf>
    <xf numFmtId="0" fontId="19" fillId="6" borderId="25" xfId="0" applyFont="1" applyFill="1" applyBorder="1" applyAlignment="1">
      <alignment horizontal="center" vertical="center" wrapText="1" readingOrder="1"/>
    </xf>
    <xf numFmtId="0" fontId="21" fillId="6" borderId="25" xfId="0" applyFont="1" applyFill="1" applyBorder="1" applyAlignment="1">
      <alignment horizontal="center" vertical="center" wrapText="1" readingOrder="1"/>
    </xf>
    <xf numFmtId="0" fontId="21" fillId="6" borderId="45" xfId="0" applyFont="1" applyFill="1" applyBorder="1" applyAlignment="1">
      <alignment horizontal="center" vertical="center" wrapText="1" readingOrder="1"/>
    </xf>
    <xf numFmtId="0" fontId="0" fillId="6" borderId="20" xfId="0" applyFont="1" applyFill="1" applyBorder="1"/>
    <xf numFmtId="0" fontId="0" fillId="6" borderId="1" xfId="0" applyFont="1" applyFill="1" applyBorder="1"/>
    <xf numFmtId="0" fontId="0" fillId="6" borderId="21" xfId="0" applyFont="1" applyFill="1" applyBorder="1"/>
    <xf numFmtId="0" fontId="0" fillId="6" borderId="14" xfId="0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0" fontId="0" fillId="6" borderId="47" xfId="0" applyFill="1" applyBorder="1" applyAlignment="1">
      <alignment horizontal="center" vertical="center"/>
    </xf>
    <xf numFmtId="0" fontId="0" fillId="6" borderId="48" xfId="0" applyFill="1" applyBorder="1"/>
    <xf numFmtId="0" fontId="0" fillId="6" borderId="15" xfId="0" applyFill="1" applyBorder="1"/>
    <xf numFmtId="0" fontId="19" fillId="6" borderId="49" xfId="0" applyFont="1" applyFill="1" applyBorder="1" applyAlignment="1">
      <alignment horizontal="center" vertical="center" wrapText="1" readingOrder="1"/>
    </xf>
    <xf numFmtId="0" fontId="19" fillId="6" borderId="50" xfId="0" applyFont="1" applyFill="1" applyBorder="1" applyAlignment="1">
      <alignment horizontal="center" vertical="center" wrapText="1" readingOrder="1"/>
    </xf>
    <xf numFmtId="0" fontId="21" fillId="6" borderId="50" xfId="0" applyFont="1" applyFill="1" applyBorder="1" applyAlignment="1">
      <alignment horizontal="center" vertical="center" wrapText="1" readingOrder="1"/>
    </xf>
    <xf numFmtId="0" fontId="21" fillId="6" borderId="51" xfId="0" applyFont="1" applyFill="1" applyBorder="1" applyAlignment="1">
      <alignment horizontal="center" vertical="center" wrapText="1" readingOrder="1"/>
    </xf>
    <xf numFmtId="0" fontId="0" fillId="6" borderId="15" xfId="0" applyFont="1" applyFill="1" applyBorder="1"/>
    <xf numFmtId="0" fontId="0" fillId="6" borderId="47" xfId="0" applyFont="1" applyFill="1" applyBorder="1"/>
    <xf numFmtId="0" fontId="13" fillId="15" borderId="13" xfId="0" applyFont="1" applyFill="1" applyBorder="1"/>
    <xf numFmtId="0" fontId="13" fillId="3" borderId="9" xfId="0" applyFont="1" applyFill="1" applyBorder="1"/>
    <xf numFmtId="0" fontId="13" fillId="3" borderId="10" xfId="0" applyFont="1" applyFill="1" applyBorder="1"/>
    <xf numFmtId="0" fontId="13" fillId="4" borderId="10" xfId="0" applyFont="1" applyFill="1" applyBorder="1"/>
    <xf numFmtId="0" fontId="13" fillId="4" borderId="12" xfId="0" applyFont="1" applyFill="1" applyBorder="1"/>
    <xf numFmtId="0" fontId="13" fillId="5" borderId="9" xfId="0" applyFont="1" applyFill="1" applyBorder="1"/>
    <xf numFmtId="0" fontId="13" fillId="5" borderId="10" xfId="0" applyFont="1" applyFill="1" applyBorder="1"/>
    <xf numFmtId="0" fontId="13" fillId="5" borderId="12" xfId="0" applyFont="1" applyFill="1" applyBorder="1"/>
    <xf numFmtId="0" fontId="0" fillId="16" borderId="0" xfId="0" applyFill="1"/>
    <xf numFmtId="0" fontId="0" fillId="17" borderId="55" xfId="0" applyFill="1" applyBorder="1" applyAlignment="1">
      <alignment horizontal="center" vertical="center"/>
    </xf>
    <xf numFmtId="0" fontId="0" fillId="17" borderId="56" xfId="0" applyFill="1" applyBorder="1" applyAlignment="1">
      <alignment horizontal="center" vertical="center"/>
    </xf>
    <xf numFmtId="0" fontId="0" fillId="17" borderId="57" xfId="0" applyFill="1" applyBorder="1" applyAlignment="1">
      <alignment horizontal="center" vertical="center"/>
    </xf>
    <xf numFmtId="0" fontId="0" fillId="17" borderId="5" xfId="0" applyFill="1" applyBorder="1"/>
    <xf numFmtId="0" fontId="0" fillId="17" borderId="6" xfId="0" applyFill="1" applyBorder="1"/>
    <xf numFmtId="0" fontId="19" fillId="17" borderId="58" xfId="0" applyFont="1" applyFill="1" applyBorder="1" applyAlignment="1">
      <alignment horizontal="center" vertical="center" wrapText="1" readingOrder="1"/>
    </xf>
    <xf numFmtId="0" fontId="19" fillId="17" borderId="59" xfId="0" applyFont="1" applyFill="1" applyBorder="1" applyAlignment="1">
      <alignment horizontal="center" vertical="center" wrapText="1" readingOrder="1"/>
    </xf>
    <xf numFmtId="0" fontId="21" fillId="17" borderId="59" xfId="0" applyFont="1" applyFill="1" applyBorder="1" applyAlignment="1">
      <alignment horizontal="center" vertical="center" wrapText="1" readingOrder="1"/>
    </xf>
    <xf numFmtId="0" fontId="21" fillId="17" borderId="60" xfId="0" applyFont="1" applyFill="1" applyBorder="1" applyAlignment="1">
      <alignment horizontal="center" vertical="center" wrapText="1" readingOrder="1"/>
    </xf>
    <xf numFmtId="0" fontId="21" fillId="17" borderId="58" xfId="0" applyFont="1" applyFill="1" applyBorder="1" applyAlignment="1">
      <alignment horizontal="center" vertical="center" wrapText="1" readingOrder="1"/>
    </xf>
    <xf numFmtId="0" fontId="0" fillId="17" borderId="63" xfId="0" applyFill="1" applyBorder="1" applyAlignment="1">
      <alignment horizontal="center" vertical="center"/>
    </xf>
    <xf numFmtId="0" fontId="0" fillId="17" borderId="64" xfId="0" applyFill="1" applyBorder="1" applyAlignment="1">
      <alignment horizontal="center" vertical="center"/>
    </xf>
    <xf numFmtId="0" fontId="0" fillId="17" borderId="65" xfId="0" applyFill="1" applyBorder="1" applyAlignment="1">
      <alignment horizontal="center" vertical="center"/>
    </xf>
    <xf numFmtId="0" fontId="0" fillId="17" borderId="42" xfId="0" applyFill="1" applyBorder="1"/>
    <xf numFmtId="0" fontId="0" fillId="17" borderId="1" xfId="0" applyFill="1" applyBorder="1"/>
    <xf numFmtId="0" fontId="19" fillId="17" borderId="44" xfId="0" applyFont="1" applyFill="1" applyBorder="1" applyAlignment="1">
      <alignment horizontal="center" vertical="center" wrapText="1" readingOrder="1"/>
    </xf>
    <xf numFmtId="0" fontId="19" fillId="17" borderId="25" xfId="0" applyFont="1" applyFill="1" applyBorder="1" applyAlignment="1">
      <alignment horizontal="center" vertical="center" wrapText="1" readingOrder="1"/>
    </xf>
    <xf numFmtId="0" fontId="21" fillId="17" borderId="44" xfId="0" applyFont="1" applyFill="1" applyBorder="1" applyAlignment="1">
      <alignment horizontal="center" vertical="center" wrapText="1" readingOrder="1"/>
    </xf>
    <xf numFmtId="0" fontId="21" fillId="17" borderId="25" xfId="0" applyFont="1" applyFill="1" applyBorder="1" applyAlignment="1">
      <alignment horizontal="center" vertical="center" wrapText="1" readingOrder="1"/>
    </xf>
    <xf numFmtId="0" fontId="21" fillId="17" borderId="45" xfId="0" applyFont="1" applyFill="1" applyBorder="1" applyAlignment="1">
      <alignment horizontal="center" vertical="center" wrapText="1" readingOrder="1"/>
    </xf>
    <xf numFmtId="0" fontId="0" fillId="18" borderId="63" xfId="0" applyFill="1" applyBorder="1" applyAlignment="1">
      <alignment horizontal="center" vertical="center"/>
    </xf>
    <xf numFmtId="0" fontId="0" fillId="18" borderId="64" xfId="0" applyFill="1" applyBorder="1" applyAlignment="1">
      <alignment horizontal="center" vertical="center"/>
    </xf>
    <xf numFmtId="0" fontId="0" fillId="18" borderId="65" xfId="0" applyFill="1" applyBorder="1" applyAlignment="1">
      <alignment horizontal="center" vertical="center"/>
    </xf>
    <xf numFmtId="0" fontId="0" fillId="18" borderId="42" xfId="0" applyFill="1" applyBorder="1"/>
    <xf numFmtId="0" fontId="0" fillId="18" borderId="1" xfId="0" applyFill="1" applyBorder="1"/>
    <xf numFmtId="0" fontId="19" fillId="18" borderId="44" xfId="0" applyFont="1" applyFill="1" applyBorder="1" applyAlignment="1">
      <alignment horizontal="center" vertical="center" wrapText="1" readingOrder="1"/>
    </xf>
    <xf numFmtId="0" fontId="19" fillId="18" borderId="25" xfId="0" applyFont="1" applyFill="1" applyBorder="1" applyAlignment="1">
      <alignment horizontal="center" vertical="center" wrapText="1" readingOrder="1"/>
    </xf>
    <xf numFmtId="0" fontId="21" fillId="18" borderId="44" xfId="0" applyFont="1" applyFill="1" applyBorder="1" applyAlignment="1">
      <alignment horizontal="center" vertical="center" wrapText="1" readingOrder="1"/>
    </xf>
    <xf numFmtId="0" fontId="21" fillId="18" borderId="25" xfId="0" applyFont="1" applyFill="1" applyBorder="1" applyAlignment="1">
      <alignment horizontal="center" vertical="center" wrapText="1" readingOrder="1"/>
    </xf>
    <xf numFmtId="0" fontId="21" fillId="18" borderId="45" xfId="0" applyFont="1" applyFill="1" applyBorder="1" applyAlignment="1">
      <alignment horizontal="center" vertical="center" wrapText="1" readingOrder="1"/>
    </xf>
    <xf numFmtId="0" fontId="24" fillId="18" borderId="25" xfId="0" applyFont="1" applyFill="1" applyBorder="1" applyAlignment="1">
      <alignment horizontal="center" vertical="center" wrapText="1" readingOrder="1"/>
    </xf>
    <xf numFmtId="0" fontId="0" fillId="18" borderId="48" xfId="0" applyFill="1" applyBorder="1"/>
    <xf numFmtId="0" fontId="0" fillId="18" borderId="15" xfId="0" applyFill="1" applyBorder="1"/>
    <xf numFmtId="0" fontId="0" fillId="18" borderId="8" xfId="0" applyFill="1" applyBorder="1" applyAlignment="1">
      <alignment horizontal="center" vertical="center"/>
    </xf>
    <xf numFmtId="0" fontId="0" fillId="18" borderId="6" xfId="0" applyFill="1" applyBorder="1" applyAlignment="1">
      <alignment horizontal="center" vertical="center"/>
    </xf>
    <xf numFmtId="0" fontId="0" fillId="18" borderId="7" xfId="0" applyFill="1" applyBorder="1" applyAlignment="1">
      <alignment horizontal="center" vertical="center"/>
    </xf>
    <xf numFmtId="0" fontId="0" fillId="18" borderId="5" xfId="0" applyFill="1" applyBorder="1"/>
    <xf numFmtId="0" fontId="0" fillId="18" borderId="6" xfId="0" applyFill="1" applyBorder="1"/>
    <xf numFmtId="0" fontId="19" fillId="18" borderId="58" xfId="0" applyFont="1" applyFill="1" applyBorder="1" applyAlignment="1">
      <alignment horizontal="center" vertical="center" wrapText="1" readingOrder="1"/>
    </xf>
    <xf numFmtId="0" fontId="19" fillId="18" borderId="59" xfId="0" applyFont="1" applyFill="1" applyBorder="1" applyAlignment="1">
      <alignment horizontal="center" vertical="center" wrapText="1" readingOrder="1"/>
    </xf>
    <xf numFmtId="0" fontId="19" fillId="18" borderId="60" xfId="0" applyFont="1" applyFill="1" applyBorder="1" applyAlignment="1">
      <alignment horizontal="center" vertical="center" wrapText="1" readingOrder="1"/>
    </xf>
    <xf numFmtId="0" fontId="0" fillId="0" borderId="2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19" borderId="42" xfId="0" applyFill="1" applyBorder="1"/>
    <xf numFmtId="0" fontId="0" fillId="19" borderId="1" xfId="0" applyFill="1" applyBorder="1"/>
    <xf numFmtId="0" fontId="19" fillId="19" borderId="44" xfId="0" applyFont="1" applyFill="1" applyBorder="1" applyAlignment="1">
      <alignment horizontal="center" vertical="center" wrapText="1" readingOrder="1"/>
    </xf>
    <xf numFmtId="0" fontId="19" fillId="19" borderId="25" xfId="0" applyFont="1" applyFill="1" applyBorder="1" applyAlignment="1">
      <alignment horizontal="center" vertical="center" wrapText="1" readingOrder="1"/>
    </xf>
    <xf numFmtId="0" fontId="19" fillId="19" borderId="45" xfId="0" applyFont="1" applyFill="1" applyBorder="1" applyAlignment="1">
      <alignment horizontal="center" vertical="center" wrapText="1" readingOrder="1"/>
    </xf>
    <xf numFmtId="0" fontId="13" fillId="15" borderId="69" xfId="0" applyFont="1" applyFill="1" applyBorder="1"/>
    <xf numFmtId="0" fontId="25" fillId="0" borderId="0" xfId="0" applyFont="1" applyAlignment="1">
      <alignment horizontal="center" vertical="center"/>
    </xf>
    <xf numFmtId="0" fontId="25" fillId="0" borderId="0" xfId="0" applyFont="1"/>
    <xf numFmtId="0" fontId="23" fillId="0" borderId="0" xfId="0" applyFont="1"/>
    <xf numFmtId="0" fontId="0" fillId="8" borderId="1" xfId="0" applyFill="1" applyBorder="1"/>
    <xf numFmtId="0" fontId="13" fillId="0" borderId="1" xfId="0" applyFont="1" applyBorder="1"/>
    <xf numFmtId="0" fontId="25" fillId="8" borderId="1" xfId="0" applyFont="1" applyFill="1" applyBorder="1"/>
    <xf numFmtId="0" fontId="1" fillId="0" borderId="1" xfId="0" applyFont="1" applyBorder="1"/>
    <xf numFmtId="0" fontId="0" fillId="0" borderId="0" xfId="0" applyBorder="1"/>
    <xf numFmtId="0" fontId="0" fillId="3" borderId="1" xfId="0" applyFill="1" applyBorder="1" applyAlignment="1">
      <alignment horizontal="center"/>
    </xf>
    <xf numFmtId="0" fontId="26" fillId="0" borderId="0" xfId="0" applyFont="1" applyAlignment="1">
      <alignment horizontal="center" vertical="center"/>
    </xf>
    <xf numFmtId="0" fontId="0" fillId="14" borderId="22" xfId="0" applyFill="1" applyBorder="1"/>
    <xf numFmtId="0" fontId="0" fillId="6" borderId="22" xfId="0" applyFill="1" applyBorder="1"/>
    <xf numFmtId="0" fontId="0" fillId="6" borderId="71" xfId="0" applyFill="1" applyBorder="1"/>
    <xf numFmtId="0" fontId="0" fillId="17" borderId="17" xfId="0" applyFill="1" applyBorder="1"/>
    <xf numFmtId="0" fontId="0" fillId="17" borderId="22" xfId="0" applyFill="1" applyBorder="1"/>
    <xf numFmtId="0" fontId="0" fillId="18" borderId="22" xfId="0" applyFill="1" applyBorder="1"/>
    <xf numFmtId="0" fontId="0" fillId="18" borderId="71" xfId="0" applyFill="1" applyBorder="1"/>
    <xf numFmtId="0" fontId="0" fillId="18" borderId="17" xfId="0" applyFill="1" applyBorder="1"/>
    <xf numFmtId="0" fontId="0" fillId="19" borderId="22" xfId="0" applyFill="1" applyBorder="1"/>
    <xf numFmtId="0" fontId="0" fillId="14" borderId="72" xfId="0" applyFill="1" applyBorder="1"/>
    <xf numFmtId="0" fontId="0" fillId="15" borderId="5" xfId="0" applyFill="1" applyBorder="1"/>
    <xf numFmtId="0" fontId="0" fillId="15" borderId="35" xfId="0" applyFill="1" applyBorder="1"/>
    <xf numFmtId="0" fontId="13" fillId="15" borderId="27" xfId="0" applyFont="1" applyFill="1" applyBorder="1"/>
    <xf numFmtId="0" fontId="0" fillId="15" borderId="70" xfId="0" applyFill="1" applyBorder="1"/>
    <xf numFmtId="0" fontId="0" fillId="3" borderId="11" xfId="0" applyFill="1" applyBorder="1" applyAlignment="1">
      <alignment horizontal="center"/>
    </xf>
    <xf numFmtId="0" fontId="19" fillId="14" borderId="74" xfId="0" applyFont="1" applyFill="1" applyBorder="1" applyAlignment="1">
      <alignment horizontal="center" vertical="center" wrapText="1" readingOrder="1"/>
    </xf>
    <xf numFmtId="0" fontId="19" fillId="14" borderId="73" xfId="0" applyFont="1" applyFill="1" applyBorder="1" applyAlignment="1">
      <alignment horizontal="center" vertical="center" wrapText="1" readingOrder="1"/>
    </xf>
    <xf numFmtId="0" fontId="19" fillId="6" borderId="73" xfId="0" applyFont="1" applyFill="1" applyBorder="1" applyAlignment="1">
      <alignment horizontal="center" vertical="center" wrapText="1" readingOrder="1"/>
    </xf>
    <xf numFmtId="0" fontId="19" fillId="6" borderId="75" xfId="0" applyFont="1" applyFill="1" applyBorder="1" applyAlignment="1">
      <alignment horizontal="center" vertical="center" wrapText="1" readingOrder="1"/>
    </xf>
    <xf numFmtId="0" fontId="13" fillId="3" borderId="11" xfId="0" applyFont="1" applyFill="1" applyBorder="1"/>
    <xf numFmtId="0" fontId="19" fillId="17" borderId="76" xfId="0" applyFont="1" applyFill="1" applyBorder="1" applyAlignment="1">
      <alignment horizontal="center" vertical="center" wrapText="1" readingOrder="1"/>
    </xf>
    <xf numFmtId="0" fontId="19" fillId="17" borderId="73" xfId="0" applyFont="1" applyFill="1" applyBorder="1" applyAlignment="1">
      <alignment horizontal="center" vertical="center" wrapText="1" readingOrder="1"/>
    </xf>
    <xf numFmtId="0" fontId="19" fillId="18" borderId="73" xfId="0" applyFont="1" applyFill="1" applyBorder="1" applyAlignment="1">
      <alignment horizontal="center" vertical="center" wrapText="1" readingOrder="1"/>
    </xf>
    <xf numFmtId="0" fontId="19" fillId="18" borderId="76" xfId="0" applyFont="1" applyFill="1" applyBorder="1" applyAlignment="1">
      <alignment horizontal="center" vertical="center" wrapText="1" readingOrder="1"/>
    </xf>
    <xf numFmtId="0" fontId="19" fillId="19" borderId="73" xfId="0" applyFont="1" applyFill="1" applyBorder="1" applyAlignment="1">
      <alignment horizontal="center" vertical="center" wrapText="1" readingOrder="1"/>
    </xf>
    <xf numFmtId="0" fontId="0" fillId="4" borderId="48" xfId="0" applyFill="1" applyBorder="1" applyAlignment="1">
      <alignment horizontal="center"/>
    </xf>
    <xf numFmtId="0" fontId="19" fillId="9" borderId="77" xfId="0" applyFont="1" applyFill="1" applyBorder="1" applyAlignment="1">
      <alignment horizontal="center" vertical="center" wrapText="1" readingOrder="1"/>
    </xf>
    <xf numFmtId="0" fontId="19" fillId="9" borderId="66" xfId="0" applyFont="1" applyFill="1" applyBorder="1" applyAlignment="1">
      <alignment horizontal="center" vertical="center" wrapText="1" readingOrder="1"/>
    </xf>
    <xf numFmtId="0" fontId="20" fillId="9" borderId="78" xfId="0" applyFont="1" applyFill="1" applyBorder="1" applyAlignment="1">
      <alignment horizontal="center" vertical="center" wrapText="1" readingOrder="1"/>
    </xf>
    <xf numFmtId="0" fontId="21" fillId="14" borderId="79" xfId="0" applyFont="1" applyFill="1" applyBorder="1" applyAlignment="1">
      <alignment horizontal="center" vertical="center" wrapText="1" readingOrder="1"/>
    </xf>
    <xf numFmtId="0" fontId="21" fillId="14" borderId="66" xfId="0" applyFont="1" applyFill="1" applyBorder="1" applyAlignment="1">
      <alignment horizontal="center" vertical="center" wrapText="1" readingOrder="1"/>
    </xf>
    <xf numFmtId="0" fontId="21" fillId="6" borderId="66" xfId="0" applyFont="1" applyFill="1" applyBorder="1" applyAlignment="1">
      <alignment horizontal="center" vertical="center" wrapText="1" readingOrder="1"/>
    </xf>
    <xf numFmtId="0" fontId="21" fillId="6" borderId="80" xfId="0" applyFont="1" applyFill="1" applyBorder="1" applyAlignment="1">
      <alignment horizontal="center" vertical="center" wrapText="1" readingOrder="1"/>
    </xf>
    <xf numFmtId="0" fontId="13" fillId="4" borderId="13" xfId="0" applyFont="1" applyFill="1" applyBorder="1"/>
    <xf numFmtId="0" fontId="0" fillId="17" borderId="0" xfId="0" applyFont="1" applyFill="1" applyBorder="1"/>
    <xf numFmtId="0" fontId="21" fillId="17" borderId="66" xfId="0" applyFont="1" applyFill="1" applyBorder="1" applyAlignment="1">
      <alignment horizontal="center" vertical="center" wrapText="1" readingOrder="1"/>
    </xf>
    <xf numFmtId="0" fontId="21" fillId="18" borderId="66" xfId="0" applyFont="1" applyFill="1" applyBorder="1" applyAlignment="1">
      <alignment horizontal="center" vertical="center" wrapText="1" readingOrder="1"/>
    </xf>
    <xf numFmtId="0" fontId="19" fillId="18" borderId="61" xfId="0" applyFont="1" applyFill="1" applyBorder="1" applyAlignment="1">
      <alignment horizontal="center" vertical="center" wrapText="1" readingOrder="1"/>
    </xf>
    <xf numFmtId="0" fontId="19" fillId="19" borderId="66" xfId="0" applyFont="1" applyFill="1" applyBorder="1" applyAlignment="1">
      <alignment horizontal="center" vertical="center" wrapText="1" readingOrder="1"/>
    </xf>
    <xf numFmtId="0" fontId="19" fillId="14" borderId="1" xfId="0" applyFont="1" applyFill="1" applyBorder="1" applyAlignment="1">
      <alignment horizontal="center" vertical="center" wrapText="1" readingOrder="1"/>
    </xf>
    <xf numFmtId="0" fontId="19" fillId="6" borderId="1" xfId="0" applyFont="1" applyFill="1" applyBorder="1" applyAlignment="1">
      <alignment horizontal="center" vertical="center" wrapText="1" readingOrder="1"/>
    </xf>
    <xf numFmtId="0" fontId="19" fillId="17" borderId="1" xfId="0" applyFont="1" applyFill="1" applyBorder="1" applyAlignment="1">
      <alignment horizontal="center" vertical="center" wrapText="1" readingOrder="1"/>
    </xf>
    <xf numFmtId="0" fontId="19" fillId="18" borderId="1" xfId="0" applyFont="1" applyFill="1" applyBorder="1" applyAlignment="1">
      <alignment horizontal="center" vertical="center" wrapText="1" readingOrder="1"/>
    </xf>
    <xf numFmtId="0" fontId="19" fillId="19" borderId="1" xfId="0" applyFont="1" applyFill="1" applyBorder="1" applyAlignment="1">
      <alignment horizontal="center" vertical="center" wrapText="1" readingOrder="1"/>
    </xf>
    <xf numFmtId="0" fontId="0" fillId="0" borderId="1" xfId="0" applyBorder="1"/>
    <xf numFmtId="0" fontId="0" fillId="20" borderId="1" xfId="0" applyFill="1" applyBorder="1" applyAlignment="1">
      <alignment horizontal="center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30" fillId="0" borderId="0" xfId="0" applyFont="1"/>
    <xf numFmtId="0" fontId="31" fillId="0" borderId="0" xfId="0" applyFont="1"/>
    <xf numFmtId="0" fontId="31" fillId="0" borderId="0" xfId="0" applyFont="1" applyAlignment="1">
      <alignment horizontal="left" vertical="center" readingOrder="1"/>
    </xf>
    <xf numFmtId="0" fontId="31" fillId="0" borderId="0" xfId="0" applyFont="1" applyAlignment="1">
      <alignment horizontal="left" readingOrder="1"/>
    </xf>
    <xf numFmtId="0" fontId="32" fillId="0" borderId="0" xfId="0" applyFont="1" applyAlignment="1">
      <alignment horizontal="left" readingOrder="1"/>
    </xf>
    <xf numFmtId="0" fontId="33" fillId="0" borderId="0" xfId="0" applyFont="1" applyAlignment="1">
      <alignment horizontal="left" readingOrder="1"/>
    </xf>
    <xf numFmtId="0" fontId="34" fillId="0" borderId="0" xfId="0" applyFont="1" applyAlignment="1">
      <alignment horizontal="left" readingOrder="1"/>
    </xf>
    <xf numFmtId="0" fontId="34" fillId="0" borderId="0" xfId="0" applyFont="1"/>
    <xf numFmtId="0" fontId="27" fillId="0" borderId="0" xfId="0" applyFont="1"/>
    <xf numFmtId="0" fontId="28" fillId="0" borderId="0" xfId="0" applyFont="1"/>
    <xf numFmtId="0" fontId="29" fillId="0" borderId="0" xfId="0" applyFont="1"/>
    <xf numFmtId="0" fontId="0" fillId="20" borderId="81" xfId="0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31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36" fillId="0" borderId="0" xfId="0" applyFont="1"/>
    <xf numFmtId="0" fontId="38" fillId="0" borderId="0" xfId="0" applyFont="1"/>
    <xf numFmtId="0" fontId="38" fillId="0" borderId="0" xfId="0" applyFont="1" applyAlignment="1">
      <alignment horizontal="left"/>
    </xf>
    <xf numFmtId="0" fontId="39" fillId="0" borderId="0" xfId="0" applyFont="1"/>
    <xf numFmtId="0" fontId="40" fillId="0" borderId="0" xfId="0" applyFont="1"/>
    <xf numFmtId="0" fontId="42" fillId="0" borderId="0" xfId="0" applyFont="1"/>
    <xf numFmtId="0" fontId="43" fillId="0" borderId="0" xfId="0" applyFont="1"/>
    <xf numFmtId="0" fontId="45" fillId="0" borderId="0" xfId="0" applyFont="1"/>
    <xf numFmtId="0" fontId="41" fillId="0" borderId="0" xfId="0" applyFont="1"/>
    <xf numFmtId="0" fontId="48" fillId="6" borderId="20" xfId="0" applyFont="1" applyFill="1" applyBorder="1"/>
    <xf numFmtId="0" fontId="48" fillId="6" borderId="1" xfId="0" applyFont="1" applyFill="1" applyBorder="1"/>
    <xf numFmtId="0" fontId="48" fillId="6" borderId="14" xfId="0" applyFont="1" applyFill="1" applyBorder="1"/>
    <xf numFmtId="0" fontId="48" fillId="6" borderId="15" xfId="0" applyFont="1" applyFill="1" applyBorder="1"/>
    <xf numFmtId="0" fontId="49" fillId="6" borderId="15" xfId="0" applyFont="1" applyFill="1" applyBorder="1"/>
    <xf numFmtId="0" fontId="24" fillId="17" borderId="25" xfId="0" applyFont="1" applyFill="1" applyBorder="1" applyAlignment="1">
      <alignment horizontal="center" vertical="center" wrapText="1" readingOrder="1"/>
    </xf>
    <xf numFmtId="0" fontId="48" fillId="17" borderId="1" xfId="0" applyFont="1" applyFill="1" applyBorder="1"/>
    <xf numFmtId="0" fontId="48" fillId="18" borderId="1" xfId="0" applyFont="1" applyFill="1" applyBorder="1"/>
    <xf numFmtId="0" fontId="50" fillId="18" borderId="59" xfId="0" applyFont="1" applyFill="1" applyBorder="1" applyAlignment="1">
      <alignment horizontal="center" vertical="center" wrapText="1" readingOrder="1"/>
    </xf>
    <xf numFmtId="0" fontId="50" fillId="18" borderId="60" xfId="0" applyFont="1" applyFill="1" applyBorder="1" applyAlignment="1">
      <alignment horizontal="center" vertical="center" wrapText="1" readingOrder="1"/>
    </xf>
    <xf numFmtId="0" fontId="50" fillId="19" borderId="25" xfId="0" applyFont="1" applyFill="1" applyBorder="1" applyAlignment="1">
      <alignment horizontal="center" vertical="center" wrapText="1" readingOrder="1"/>
    </xf>
    <xf numFmtId="0" fontId="24" fillId="19" borderId="25" xfId="0" applyFont="1" applyFill="1" applyBorder="1" applyAlignment="1">
      <alignment horizontal="center" vertical="center" wrapText="1" readingOrder="1"/>
    </xf>
    <xf numFmtId="0" fontId="50" fillId="19" borderId="45" xfId="0" applyFont="1" applyFill="1" applyBorder="1" applyAlignment="1">
      <alignment horizontal="center" vertical="center" wrapText="1" readingOrder="1"/>
    </xf>
    <xf numFmtId="0" fontId="48" fillId="19" borderId="1" xfId="0" applyFont="1" applyFill="1" applyBorder="1"/>
    <xf numFmtId="9" fontId="0" fillId="0" borderId="0" xfId="1" applyFont="1"/>
    <xf numFmtId="9" fontId="0" fillId="0" borderId="0" xfId="0" applyNumberForma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0" borderId="31" xfId="0" applyFill="1" applyBorder="1" applyAlignment="1">
      <alignment horizontal="center" vertical="center" textRotation="90"/>
    </xf>
    <xf numFmtId="0" fontId="0" fillId="7" borderId="32" xfId="0" applyFill="1" applyBorder="1" applyAlignment="1">
      <alignment horizontal="center" vertical="center" textRotation="90"/>
    </xf>
    <xf numFmtId="0" fontId="0" fillId="7" borderId="41" xfId="0" applyFill="1" applyBorder="1" applyAlignment="1">
      <alignment horizontal="center" vertical="center" textRotation="90"/>
    </xf>
    <xf numFmtId="0" fontId="0" fillId="7" borderId="46" xfId="0" applyFill="1" applyBorder="1" applyAlignment="1">
      <alignment horizontal="center" vertical="center" textRotation="90"/>
    </xf>
    <xf numFmtId="0" fontId="0" fillId="7" borderId="52" xfId="0" applyFill="1" applyBorder="1" applyAlignment="1">
      <alignment horizontal="center" vertical="center" textRotation="90"/>
    </xf>
    <xf numFmtId="0" fontId="0" fillId="15" borderId="26" xfId="0" applyFill="1" applyBorder="1" applyAlignment="1">
      <alignment horizontal="center" vertical="center"/>
    </xf>
    <xf numFmtId="0" fontId="0" fillId="15" borderId="27" xfId="0" applyFill="1" applyBorder="1" applyAlignment="1">
      <alignment horizontal="center" vertical="center"/>
    </xf>
    <xf numFmtId="0" fontId="0" fillId="15" borderId="28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2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10" borderId="20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0" borderId="21" xfId="0" applyFill="1" applyBorder="1" applyAlignment="1">
      <alignment horizontal="center"/>
    </xf>
    <xf numFmtId="0" fontId="0" fillId="11" borderId="20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11" borderId="21" xfId="0" applyFill="1" applyBorder="1" applyAlignment="1">
      <alignment horizontal="center"/>
    </xf>
    <xf numFmtId="0" fontId="0" fillId="12" borderId="26" xfId="0" applyFill="1" applyBorder="1" applyAlignment="1">
      <alignment horizontal="center"/>
    </xf>
    <xf numFmtId="0" fontId="0" fillId="12" borderId="27" xfId="0" applyFill="1" applyBorder="1" applyAlignment="1">
      <alignment horizontal="center"/>
    </xf>
    <xf numFmtId="0" fontId="0" fillId="12" borderId="28" xfId="0" applyFill="1" applyBorder="1" applyAlignment="1">
      <alignment horizontal="center"/>
    </xf>
    <xf numFmtId="0" fontId="1" fillId="13" borderId="9" xfId="0" applyFont="1" applyFill="1" applyBorder="1" applyAlignment="1">
      <alignment horizontal="center"/>
    </xf>
    <xf numFmtId="0" fontId="1" fillId="13" borderId="29" xfId="0" applyFont="1" applyFill="1" applyBorder="1" applyAlignment="1">
      <alignment horizontal="center"/>
    </xf>
    <xf numFmtId="0" fontId="13" fillId="16" borderId="0" xfId="0" applyFont="1" applyFill="1" applyAlignment="1">
      <alignment horizontal="center"/>
    </xf>
    <xf numFmtId="0" fontId="0" fillId="10" borderId="54" xfId="0" applyFill="1" applyBorder="1" applyAlignment="1">
      <alignment horizontal="center" vertical="center" textRotation="90"/>
    </xf>
    <xf numFmtId="0" fontId="0" fillId="10" borderId="62" xfId="0" applyFill="1" applyBorder="1" applyAlignment="1">
      <alignment horizontal="center" vertical="center" textRotation="90"/>
    </xf>
    <xf numFmtId="0" fontId="0" fillId="10" borderId="53" xfId="0" applyFill="1" applyBorder="1" applyAlignment="1">
      <alignment horizontal="center" vertical="center" textRotation="90"/>
    </xf>
    <xf numFmtId="0" fontId="0" fillId="10" borderId="26" xfId="0" applyFill="1" applyBorder="1" applyAlignment="1">
      <alignment horizontal="center" vertical="center" textRotation="90"/>
    </xf>
    <xf numFmtId="0" fontId="0" fillId="15" borderId="67" xfId="0" applyFill="1" applyBorder="1" applyAlignment="1">
      <alignment horizontal="center" vertical="center"/>
    </xf>
    <xf numFmtId="0" fontId="0" fillId="15" borderId="68" xfId="0" applyFill="1" applyBorder="1" applyAlignment="1">
      <alignment horizontal="center" vertical="center"/>
    </xf>
    <xf numFmtId="0" fontId="0" fillId="15" borderId="69" xfId="0" applyFill="1" applyBorder="1" applyAlignment="1">
      <alignment horizontal="center" vertical="center"/>
    </xf>
    <xf numFmtId="0" fontId="0" fillId="11" borderId="32" xfId="0" applyFill="1" applyBorder="1" applyAlignment="1">
      <alignment horizontal="center" vertical="center" textRotation="90"/>
    </xf>
    <xf numFmtId="0" fontId="0" fillId="11" borderId="41" xfId="0" applyFill="1" applyBorder="1" applyAlignment="1">
      <alignment horizontal="center" vertical="center" textRotation="90"/>
    </xf>
    <xf numFmtId="0" fontId="0" fillId="11" borderId="52" xfId="0" applyFill="1" applyBorder="1" applyAlignment="1">
      <alignment horizontal="center" vertical="center" textRotation="90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6" borderId="0" xfId="0" applyFill="1" applyAlignment="1">
      <alignment horizontal="center"/>
    </xf>
    <xf numFmtId="0" fontId="0" fillId="0" borderId="0" xfId="0" applyAlignment="1">
      <alignment horizontal="center"/>
    </xf>
    <xf numFmtId="0" fontId="51" fillId="22" borderId="83" xfId="0" applyFont="1" applyFill="1" applyBorder="1" applyAlignment="1">
      <alignment horizontal="center" vertical="center" wrapText="1"/>
    </xf>
    <xf numFmtId="0" fontId="51" fillId="22" borderId="84" xfId="0" applyFont="1" applyFill="1" applyBorder="1" applyAlignment="1">
      <alignment horizontal="center" vertical="center" wrapText="1"/>
    </xf>
    <xf numFmtId="0" fontId="51" fillId="22" borderId="82" xfId="0" applyFont="1" applyFill="1" applyBorder="1" applyAlignment="1">
      <alignment horizontal="center" vertical="center" wrapText="1"/>
    </xf>
    <xf numFmtId="0" fontId="2" fillId="23" borderId="83" xfId="0" applyFont="1" applyFill="1" applyBorder="1" applyAlignment="1">
      <alignment horizontal="center" vertical="center" wrapText="1"/>
    </xf>
    <xf numFmtId="0" fontId="2" fillId="23" borderId="82" xfId="0" applyFont="1" applyFill="1" applyBorder="1" applyAlignment="1">
      <alignment horizontal="center" vertical="center" wrapText="1"/>
    </xf>
    <xf numFmtId="0" fontId="2" fillId="24" borderId="83" xfId="0" applyFont="1" applyFill="1" applyBorder="1" applyAlignment="1">
      <alignment horizontal="center" vertical="center" wrapText="1"/>
    </xf>
    <xf numFmtId="0" fontId="2" fillId="24" borderId="84" xfId="0" applyFont="1" applyFill="1" applyBorder="1" applyAlignment="1">
      <alignment horizontal="center" vertical="center" wrapText="1"/>
    </xf>
    <xf numFmtId="0" fontId="2" fillId="24" borderId="82" xfId="0" applyFont="1" applyFill="1" applyBorder="1" applyAlignment="1">
      <alignment horizontal="center" vertical="center" wrapText="1"/>
    </xf>
    <xf numFmtId="0" fontId="54" fillId="25" borderId="85" xfId="0" applyFont="1" applyFill="1" applyBorder="1" applyAlignment="1">
      <alignment horizontal="center" vertical="center" textRotation="255" wrapText="1"/>
    </xf>
    <xf numFmtId="0" fontId="54" fillId="25" borderId="86" xfId="0" applyFont="1" applyFill="1" applyBorder="1" applyAlignment="1">
      <alignment horizontal="center" vertical="center" textRotation="255" wrapText="1"/>
    </xf>
    <xf numFmtId="0" fontId="2" fillId="26" borderId="83" xfId="0" applyFont="1" applyFill="1" applyBorder="1" applyAlignment="1">
      <alignment horizontal="center" vertical="center" wrapText="1"/>
    </xf>
    <xf numFmtId="0" fontId="2" fillId="26" borderId="84" xfId="0" applyFont="1" applyFill="1" applyBorder="1" applyAlignment="1">
      <alignment horizontal="center" vertical="center" wrapText="1"/>
    </xf>
    <xf numFmtId="0" fontId="2" fillId="26" borderId="82" xfId="0" applyFont="1" applyFill="1" applyBorder="1" applyAlignment="1">
      <alignment horizontal="center" vertical="center" wrapText="1"/>
    </xf>
    <xf numFmtId="0" fontId="2" fillId="4" borderId="88" xfId="0" applyFont="1" applyFill="1" applyBorder="1" applyAlignment="1">
      <alignment vertical="center" wrapText="1"/>
    </xf>
    <xf numFmtId="0" fontId="2" fillId="0" borderId="89" xfId="0" applyFont="1" applyBorder="1" applyAlignment="1">
      <alignment vertical="center" wrapText="1"/>
    </xf>
    <xf numFmtId="0" fontId="2" fillId="27" borderId="0" xfId="0" applyFont="1" applyFill="1" applyBorder="1" applyAlignment="1">
      <alignment vertical="center" wrapText="1"/>
    </xf>
    <xf numFmtId="0" fontId="2" fillId="27" borderId="83" xfId="0" applyFont="1" applyFill="1" applyBorder="1" applyAlignment="1">
      <alignment vertical="center" wrapText="1"/>
    </xf>
    <xf numFmtId="0" fontId="2" fillId="27" borderId="84" xfId="0" applyFont="1" applyFill="1" applyBorder="1" applyAlignment="1">
      <alignment vertical="center" wrapText="1"/>
    </xf>
    <xf numFmtId="0" fontId="2" fillId="27" borderId="84" xfId="0" applyFont="1" applyFill="1" applyBorder="1" applyAlignment="1">
      <alignment horizontal="center" vertical="center" wrapText="1"/>
    </xf>
    <xf numFmtId="0" fontId="2" fillId="27" borderId="82" xfId="0" applyFont="1" applyFill="1" applyBorder="1" applyAlignment="1">
      <alignment horizontal="center" vertical="center" wrapText="1"/>
    </xf>
    <xf numFmtId="0" fontId="2" fillId="27" borderId="83" xfId="0" applyFont="1" applyFill="1" applyBorder="1" applyAlignment="1">
      <alignment horizontal="center" vertical="center" wrapText="1"/>
    </xf>
    <xf numFmtId="0" fontId="54" fillId="25" borderId="89" xfId="0" applyFont="1" applyFill="1" applyBorder="1" applyAlignment="1">
      <alignment horizontal="center" vertical="center" textRotation="255" wrapText="1"/>
    </xf>
    <xf numFmtId="0" fontId="54" fillId="25" borderId="90" xfId="0" applyFont="1" applyFill="1" applyBorder="1" applyAlignment="1">
      <alignment horizontal="center" vertical="center" textRotation="255" wrapText="1"/>
    </xf>
    <xf numFmtId="0" fontId="49" fillId="0" borderId="82" xfId="0" applyFont="1" applyFill="1" applyBorder="1" applyAlignment="1">
      <alignment horizontal="center" vertical="center" wrapText="1"/>
    </xf>
    <xf numFmtId="0" fontId="13" fillId="28" borderId="83" xfId="0" applyFont="1" applyFill="1" applyBorder="1" applyAlignment="1">
      <alignment horizontal="center" vertical="center" wrapText="1"/>
    </xf>
    <xf numFmtId="0" fontId="13" fillId="28" borderId="84" xfId="0" applyFont="1" applyFill="1" applyBorder="1" applyAlignment="1">
      <alignment horizontal="center" vertical="center" wrapText="1"/>
    </xf>
    <xf numFmtId="0" fontId="13" fillId="28" borderId="82" xfId="0" applyFont="1" applyFill="1" applyBorder="1" applyAlignment="1">
      <alignment horizontal="center" vertical="center" wrapText="1"/>
    </xf>
    <xf numFmtId="0" fontId="51" fillId="27" borderId="91" xfId="0" applyFont="1" applyFill="1" applyBorder="1" applyAlignment="1">
      <alignment horizontal="center" vertical="center" wrapText="1"/>
    </xf>
    <xf numFmtId="0" fontId="3" fillId="29" borderId="87" xfId="0" applyFont="1" applyFill="1" applyBorder="1" applyAlignment="1">
      <alignment horizontal="center" vertical="center" wrapText="1"/>
    </xf>
    <xf numFmtId="0" fontId="53" fillId="21" borderId="83" xfId="0" applyFont="1" applyFill="1" applyBorder="1" applyAlignment="1">
      <alignment horizontal="center" vertical="center" wrapText="1"/>
    </xf>
    <xf numFmtId="0" fontId="53" fillId="21" borderId="84" xfId="0" applyFont="1" applyFill="1" applyBorder="1" applyAlignment="1">
      <alignment horizontal="center" vertical="center" wrapText="1"/>
    </xf>
    <xf numFmtId="0" fontId="51" fillId="21" borderId="84" xfId="0" applyFont="1" applyFill="1" applyBorder="1" applyAlignment="1">
      <alignment horizontal="center" vertical="center" wrapText="1"/>
    </xf>
    <xf numFmtId="0" fontId="51" fillId="21" borderId="82" xfId="0" applyFont="1" applyFill="1" applyBorder="1" applyAlignment="1">
      <alignment horizontal="center" vertical="center" wrapText="1"/>
    </xf>
    <xf numFmtId="0" fontId="2" fillId="29" borderId="83" xfId="0" applyFont="1" applyFill="1" applyBorder="1" applyAlignment="1">
      <alignment horizontal="center" vertical="center" wrapText="1"/>
    </xf>
    <xf numFmtId="0" fontId="2" fillId="29" borderId="84" xfId="0" applyFont="1" applyFill="1" applyBorder="1" applyAlignment="1">
      <alignment horizontal="center" vertical="center" wrapText="1"/>
    </xf>
    <xf numFmtId="0" fontId="53" fillId="21" borderId="82" xfId="0" applyFont="1" applyFill="1" applyBorder="1" applyAlignment="1">
      <alignment horizontal="center" vertical="center" wrapText="1"/>
    </xf>
    <xf numFmtId="0" fontId="2" fillId="4" borderId="92" xfId="0" applyFont="1" applyFill="1" applyBorder="1" applyAlignment="1">
      <alignment vertical="center" wrapText="1"/>
    </xf>
    <xf numFmtId="0" fontId="2" fillId="27" borderId="83" xfId="0" applyFont="1" applyFill="1" applyBorder="1" applyAlignment="1">
      <alignment horizontal="center" vertical="center" wrapText="1"/>
    </xf>
    <xf numFmtId="0" fontId="2" fillId="27" borderId="84" xfId="0" applyFont="1" applyFill="1" applyBorder="1" applyAlignment="1">
      <alignment horizontal="center" vertical="center" wrapText="1"/>
    </xf>
    <xf numFmtId="0" fontId="2" fillId="27" borderId="82" xfId="0" applyFont="1" applyFill="1" applyBorder="1" applyAlignment="1">
      <alignment horizontal="center" vertical="center" wrapText="1"/>
    </xf>
    <xf numFmtId="0" fontId="2" fillId="27" borderId="93" xfId="0" applyFont="1" applyFill="1" applyBorder="1" applyAlignment="1">
      <alignment horizontal="center" vertical="center" wrapText="1"/>
    </xf>
    <xf numFmtId="0" fontId="2" fillId="27" borderId="94" xfId="0" applyFont="1" applyFill="1" applyBorder="1" applyAlignment="1">
      <alignment horizontal="center" vertical="center" wrapText="1"/>
    </xf>
    <xf numFmtId="0" fontId="33" fillId="21" borderId="83" xfId="0" applyFont="1" applyFill="1" applyBorder="1" applyAlignment="1">
      <alignment horizontal="center" vertical="center" wrapText="1"/>
    </xf>
    <xf numFmtId="0" fontId="33" fillId="21" borderId="84" xfId="0" applyFont="1" applyFill="1" applyBorder="1" applyAlignment="1">
      <alignment horizontal="center" vertical="center" wrapText="1"/>
    </xf>
    <xf numFmtId="0" fontId="33" fillId="21" borderId="82" xfId="0" applyFont="1" applyFill="1" applyBorder="1" applyAlignment="1">
      <alignment horizontal="center" vertical="center" wrapText="1"/>
    </xf>
    <xf numFmtId="0" fontId="49" fillId="21" borderId="83" xfId="0" applyFont="1" applyFill="1" applyBorder="1" applyAlignment="1">
      <alignment horizontal="center" vertical="center" wrapText="1"/>
    </xf>
    <xf numFmtId="0" fontId="49" fillId="21" borderId="84" xfId="0" applyFont="1" applyFill="1" applyBorder="1" applyAlignment="1">
      <alignment horizontal="center" vertical="center" wrapText="1"/>
    </xf>
    <xf numFmtId="0" fontId="49" fillId="21" borderId="82" xfId="0" applyFont="1" applyFill="1" applyBorder="1" applyAlignment="1">
      <alignment horizontal="center" vertical="center" wrapText="1"/>
    </xf>
    <xf numFmtId="0" fontId="13" fillId="27" borderId="83" xfId="0" applyFont="1" applyFill="1" applyBorder="1" applyAlignment="1">
      <alignment horizontal="center" vertical="center" wrapText="1"/>
    </xf>
    <xf numFmtId="0" fontId="13" fillId="27" borderId="84" xfId="0" applyFont="1" applyFill="1" applyBorder="1" applyAlignment="1">
      <alignment horizontal="center" vertical="center" wrapText="1"/>
    </xf>
    <xf numFmtId="0" fontId="13" fillId="27" borderId="82" xfId="0" applyFont="1" applyFill="1" applyBorder="1" applyAlignment="1">
      <alignment horizontal="center" vertical="center" wrapText="1"/>
    </xf>
    <xf numFmtId="0" fontId="51" fillId="27" borderId="82" xfId="0" applyFont="1" applyFill="1" applyBorder="1" applyAlignment="1">
      <alignment horizontal="center" vertical="center" wrapText="1"/>
    </xf>
    <xf numFmtId="0" fontId="2" fillId="29" borderId="83" xfId="0" applyFont="1" applyFill="1" applyBorder="1" applyAlignment="1">
      <alignment horizontal="center" vertical="center" wrapText="1"/>
    </xf>
    <xf numFmtId="0" fontId="2" fillId="29" borderId="84" xfId="0" applyFont="1" applyFill="1" applyBorder="1" applyAlignment="1">
      <alignment horizontal="center" vertical="center" wrapText="1"/>
    </xf>
    <xf numFmtId="0" fontId="2" fillId="29" borderId="82" xfId="0" applyFont="1" applyFill="1" applyBorder="1" applyAlignment="1">
      <alignment horizontal="center" vertical="center" wrapText="1"/>
    </xf>
    <xf numFmtId="0" fontId="2" fillId="0" borderId="95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23" borderId="83" xfId="0" applyFont="1" applyFill="1" applyBorder="1" applyAlignment="1">
      <alignment vertical="center" wrapText="1"/>
    </xf>
    <xf numFmtId="0" fontId="2" fillId="23" borderId="84" xfId="0" applyFont="1" applyFill="1" applyBorder="1" applyAlignment="1">
      <alignment vertical="center" wrapText="1"/>
    </xf>
    <xf numFmtId="0" fontId="2" fillId="23" borderId="82" xfId="0" applyFont="1" applyFill="1" applyBorder="1" applyAlignment="1">
      <alignment vertical="center" wrapText="1"/>
    </xf>
    <xf numFmtId="0" fontId="2" fillId="27" borderId="88" xfId="0" applyFont="1" applyFill="1" applyBorder="1" applyAlignment="1">
      <alignment horizontal="center" vertical="center" wrapText="1"/>
    </xf>
    <xf numFmtId="0" fontId="3" fillId="30" borderId="85" xfId="0" applyFont="1" applyFill="1" applyBorder="1" applyAlignment="1">
      <alignment horizontal="center" vertical="center" wrapText="1"/>
    </xf>
    <xf numFmtId="0" fontId="3" fillId="30" borderId="87" xfId="0" applyFont="1" applyFill="1" applyBorder="1" applyAlignment="1">
      <alignment horizontal="center" vertical="center" wrapText="1"/>
    </xf>
    <xf numFmtId="0" fontId="3" fillId="30" borderId="86" xfId="0" applyFont="1" applyFill="1" applyBorder="1" applyAlignment="1">
      <alignment horizontal="center" vertical="center" wrapText="1"/>
    </xf>
    <xf numFmtId="0" fontId="2" fillId="23" borderId="85" xfId="0" applyFont="1" applyFill="1" applyBorder="1" applyAlignment="1">
      <alignment horizontal="center" vertical="center" wrapText="1"/>
    </xf>
    <xf numFmtId="0" fontId="2" fillId="23" borderId="87" xfId="0" applyFont="1" applyFill="1" applyBorder="1" applyAlignment="1">
      <alignment horizontal="center" vertical="center" wrapText="1"/>
    </xf>
    <xf numFmtId="0" fontId="51" fillId="22" borderId="87" xfId="0" applyFont="1" applyFill="1" applyBorder="1" applyAlignment="1">
      <alignment vertical="center" wrapText="1"/>
    </xf>
    <xf numFmtId="0" fontId="51" fillId="22" borderId="90" xfId="0" applyFont="1" applyFill="1" applyBorder="1" applyAlignment="1">
      <alignment vertical="center" wrapText="1"/>
    </xf>
    <xf numFmtId="0" fontId="2" fillId="30" borderId="85" xfId="0" applyFont="1" applyFill="1" applyBorder="1" applyAlignment="1">
      <alignment horizontal="center" vertical="center" wrapText="1"/>
    </xf>
    <xf numFmtId="0" fontId="2" fillId="30" borderId="87" xfId="0" applyFont="1" applyFill="1" applyBorder="1" applyAlignment="1">
      <alignment horizontal="center" vertical="center" wrapText="1"/>
    </xf>
    <xf numFmtId="0" fontId="2" fillId="30" borderId="86" xfId="0" applyFont="1" applyFill="1" applyBorder="1" applyAlignment="1">
      <alignment horizontal="center" vertical="center" wrapText="1"/>
    </xf>
    <xf numFmtId="0" fontId="51" fillId="22" borderId="85" xfId="0" applyFont="1" applyFill="1" applyBorder="1" applyAlignment="1">
      <alignment horizontal="center" vertical="center" wrapText="1"/>
    </xf>
    <xf numFmtId="0" fontId="51" fillId="22" borderId="87" xfId="0" applyFont="1" applyFill="1" applyBorder="1" applyAlignment="1">
      <alignment horizontal="center" vertical="center" wrapText="1"/>
    </xf>
    <xf numFmtId="0" fontId="51" fillId="22" borderId="86" xfId="0" applyFont="1" applyFill="1" applyBorder="1" applyAlignment="1">
      <alignment horizontal="center" vertical="center" wrapText="1"/>
    </xf>
    <xf numFmtId="0" fontId="2" fillId="0" borderId="96" xfId="0" applyFont="1" applyBorder="1" applyAlignment="1">
      <alignment vertical="center" wrapText="1"/>
    </xf>
    <xf numFmtId="0" fontId="2" fillId="3" borderId="83" xfId="0" applyFont="1" applyFill="1" applyBorder="1" applyAlignment="1">
      <alignment vertical="center" wrapText="1"/>
    </xf>
    <xf numFmtId="0" fontId="2" fillId="3" borderId="84" xfId="0" applyFont="1" applyFill="1" applyBorder="1" applyAlignment="1">
      <alignment vertical="center" wrapText="1"/>
    </xf>
    <xf numFmtId="0" fontId="2" fillId="31" borderId="83" xfId="0" applyFont="1" applyFill="1" applyBorder="1" applyAlignment="1">
      <alignment horizontal="center" vertical="center" wrapText="1"/>
    </xf>
    <xf numFmtId="0" fontId="2" fillId="31" borderId="84" xfId="0" applyFont="1" applyFill="1" applyBorder="1" applyAlignment="1">
      <alignment horizontal="center" vertical="center" wrapText="1"/>
    </xf>
    <xf numFmtId="0" fontId="2" fillId="31" borderId="82" xfId="0" applyFont="1" applyFill="1" applyBorder="1" applyAlignment="1">
      <alignment horizontal="center" vertical="center" wrapText="1"/>
    </xf>
    <xf numFmtId="0" fontId="2" fillId="3" borderId="83" xfId="0" applyFont="1" applyFill="1" applyBorder="1" applyAlignment="1">
      <alignment horizontal="center" vertical="center" wrapText="1"/>
    </xf>
    <xf numFmtId="0" fontId="2" fillId="3" borderId="84" xfId="0" applyFont="1" applyFill="1" applyBorder="1" applyAlignment="1">
      <alignment horizontal="center" vertical="center" wrapText="1"/>
    </xf>
    <xf numFmtId="0" fontId="2" fillId="3" borderId="82" xfId="0" applyFont="1" applyFill="1" applyBorder="1" applyAlignment="1">
      <alignment horizontal="center" vertical="center" wrapText="1"/>
    </xf>
    <xf numFmtId="0" fontId="2" fillId="27" borderId="97" xfId="0" applyFont="1" applyFill="1" applyBorder="1" applyAlignment="1">
      <alignment horizontal="center" vertical="center" wrapText="1"/>
    </xf>
    <xf numFmtId="0" fontId="3" fillId="30" borderId="98" xfId="0" applyFont="1" applyFill="1" applyBorder="1" applyAlignment="1">
      <alignment horizontal="center" vertical="center" wrapText="1"/>
    </xf>
    <xf numFmtId="0" fontId="3" fillId="30" borderId="93" xfId="0" applyFont="1" applyFill="1" applyBorder="1" applyAlignment="1">
      <alignment horizontal="center" vertical="center" wrapText="1"/>
    </xf>
    <xf numFmtId="0" fontId="3" fillId="30" borderId="94" xfId="0" applyFont="1" applyFill="1" applyBorder="1" applyAlignment="1">
      <alignment horizontal="center" vertical="center" wrapText="1"/>
    </xf>
    <xf numFmtId="0" fontId="2" fillId="23" borderId="98" xfId="0" applyFont="1" applyFill="1" applyBorder="1" applyAlignment="1">
      <alignment horizontal="center" vertical="center" wrapText="1"/>
    </xf>
    <xf numFmtId="0" fontId="2" fillId="23" borderId="93" xfId="0" applyFont="1" applyFill="1" applyBorder="1" applyAlignment="1">
      <alignment horizontal="center" vertical="center" wrapText="1"/>
    </xf>
    <xf numFmtId="0" fontId="51" fillId="3" borderId="83" xfId="0" applyFont="1" applyFill="1" applyBorder="1" applyAlignment="1">
      <alignment horizontal="center" vertical="center" wrapText="1"/>
    </xf>
    <xf numFmtId="0" fontId="51" fillId="3" borderId="84" xfId="0" applyFont="1" applyFill="1" applyBorder="1" applyAlignment="1">
      <alignment horizontal="center" vertical="center" wrapText="1"/>
    </xf>
    <xf numFmtId="0" fontId="51" fillId="3" borderId="82" xfId="0" applyFont="1" applyFill="1" applyBorder="1" applyAlignment="1">
      <alignment horizontal="center" vertical="center" wrapText="1"/>
    </xf>
    <xf numFmtId="0" fontId="2" fillId="30" borderId="98" xfId="0" applyFont="1" applyFill="1" applyBorder="1" applyAlignment="1">
      <alignment horizontal="center" vertical="center" wrapText="1"/>
    </xf>
    <xf numFmtId="0" fontId="2" fillId="30" borderId="93" xfId="0" applyFont="1" applyFill="1" applyBorder="1" applyAlignment="1">
      <alignment horizontal="center" vertical="center" wrapText="1"/>
    </xf>
    <xf numFmtId="0" fontId="2" fillId="30" borderId="94" xfId="0" applyFont="1" applyFill="1" applyBorder="1" applyAlignment="1">
      <alignment horizontal="center" vertical="center" wrapText="1"/>
    </xf>
    <xf numFmtId="0" fontId="51" fillId="22" borderId="98" xfId="0" applyFont="1" applyFill="1" applyBorder="1" applyAlignment="1">
      <alignment horizontal="center" vertical="center" wrapText="1"/>
    </xf>
    <xf numFmtId="0" fontId="51" fillId="22" borderId="93" xfId="0" applyFont="1" applyFill="1" applyBorder="1" applyAlignment="1">
      <alignment horizontal="center" vertical="center" wrapText="1"/>
    </xf>
    <xf numFmtId="0" fontId="51" fillId="22" borderId="94" xfId="0" applyFont="1" applyFill="1" applyBorder="1" applyAlignment="1">
      <alignment horizontal="center" vertical="center" wrapText="1"/>
    </xf>
    <xf numFmtId="0" fontId="2" fillId="4" borderId="99" xfId="0" applyFont="1" applyFill="1" applyBorder="1" applyAlignment="1">
      <alignment vertical="center" wrapText="1"/>
    </xf>
    <xf numFmtId="0" fontId="2" fillId="32" borderId="89" xfId="0" applyFont="1" applyFill="1" applyBorder="1" applyAlignment="1">
      <alignment horizontal="center" vertical="center" wrapText="1"/>
    </xf>
    <xf numFmtId="0" fontId="2" fillId="32" borderId="0" xfId="0" applyFont="1" applyFill="1" applyBorder="1" applyAlignment="1">
      <alignment horizontal="center" vertical="center" wrapText="1"/>
    </xf>
    <xf numFmtId="0" fontId="2" fillId="33" borderId="83" xfId="0" applyFont="1" applyFill="1" applyBorder="1" applyAlignment="1">
      <alignment horizontal="center" vertical="center" wrapText="1"/>
    </xf>
    <xf numFmtId="0" fontId="2" fillId="33" borderId="84" xfId="0" applyFont="1" applyFill="1" applyBorder="1" applyAlignment="1">
      <alignment horizontal="center" vertical="center" wrapText="1"/>
    </xf>
    <xf numFmtId="0" fontId="2" fillId="33" borderId="82" xfId="0" applyFont="1" applyFill="1" applyBorder="1" applyAlignment="1">
      <alignment horizontal="center" vertical="center" wrapText="1"/>
    </xf>
    <xf numFmtId="0" fontId="2" fillId="4" borderId="100" xfId="0" applyFont="1" applyFill="1" applyBorder="1" applyAlignment="1">
      <alignment vertical="center" wrapText="1"/>
    </xf>
    <xf numFmtId="0" fontId="52" fillId="27" borderId="1" xfId="0" applyFont="1" applyFill="1" applyBorder="1" applyAlignment="1">
      <alignment vertical="center" wrapText="1"/>
    </xf>
    <xf numFmtId="0" fontId="52" fillId="27" borderId="42" xfId="0" applyFont="1" applyFill="1" applyBorder="1" applyAlignment="1">
      <alignment vertical="center" wrapText="1"/>
    </xf>
    <xf numFmtId="0" fontId="51" fillId="28" borderId="83" xfId="0" applyFont="1" applyFill="1" applyBorder="1" applyAlignment="1">
      <alignment horizontal="center" vertical="center" wrapText="1"/>
    </xf>
    <xf numFmtId="0" fontId="51" fillId="28" borderId="84" xfId="0" applyFont="1" applyFill="1" applyBorder="1" applyAlignment="1">
      <alignment horizontal="center" vertical="center" wrapText="1"/>
    </xf>
    <xf numFmtId="0" fontId="51" fillId="28" borderId="82" xfId="0" applyFont="1" applyFill="1" applyBorder="1" applyAlignment="1">
      <alignment horizontal="center" vertical="center" wrapText="1"/>
    </xf>
    <xf numFmtId="0" fontId="33" fillId="21" borderId="91" xfId="0" applyFont="1" applyFill="1" applyBorder="1" applyAlignment="1">
      <alignment horizontal="center" vertical="center" wrapText="1"/>
    </xf>
    <xf numFmtId="0" fontId="55" fillId="21" borderId="83" xfId="0" applyFont="1" applyFill="1" applyBorder="1" applyAlignment="1">
      <alignment horizontal="center" vertical="center" wrapText="1"/>
    </xf>
    <xf numFmtId="0" fontId="55" fillId="21" borderId="82" xfId="0" applyFont="1" applyFill="1" applyBorder="1" applyAlignment="1">
      <alignment horizontal="center" vertical="center" wrapText="1"/>
    </xf>
    <xf numFmtId="0" fontId="2" fillId="28" borderId="83" xfId="0" applyFont="1" applyFill="1" applyBorder="1" applyAlignment="1">
      <alignment horizontal="center" vertical="center" wrapText="1"/>
    </xf>
    <xf numFmtId="0" fontId="2" fillId="28" borderId="84" xfId="0" applyFont="1" applyFill="1" applyBorder="1" applyAlignment="1">
      <alignment horizontal="center" vertical="center" wrapText="1"/>
    </xf>
    <xf numFmtId="0" fontId="2" fillId="28" borderId="82" xfId="0" applyFont="1" applyFill="1" applyBorder="1" applyAlignment="1">
      <alignment horizontal="center" vertical="center" wrapText="1"/>
    </xf>
    <xf numFmtId="0" fontId="2" fillId="28" borderId="91" xfId="0" applyFont="1" applyFill="1" applyBorder="1" applyAlignment="1">
      <alignment horizontal="center" vertical="center" wrapText="1"/>
    </xf>
    <xf numFmtId="0" fontId="33" fillId="27" borderId="83" xfId="0" applyFont="1" applyFill="1" applyBorder="1" applyAlignment="1">
      <alignment horizontal="center" vertical="center" wrapText="1"/>
    </xf>
    <xf numFmtId="0" fontId="33" fillId="27" borderId="82" xfId="0" applyFont="1" applyFill="1" applyBorder="1" applyAlignment="1">
      <alignment horizontal="center" vertical="center" wrapText="1"/>
    </xf>
    <xf numFmtId="0" fontId="55" fillId="27" borderId="83" xfId="0" applyFont="1" applyFill="1" applyBorder="1" applyAlignment="1">
      <alignment horizontal="center" vertical="center" wrapText="1"/>
    </xf>
    <xf numFmtId="0" fontId="55" fillId="27" borderId="84" xfId="0" applyFont="1" applyFill="1" applyBorder="1" applyAlignment="1">
      <alignment horizontal="center" vertical="center" wrapText="1"/>
    </xf>
    <xf numFmtId="0" fontId="55" fillId="27" borderId="82" xfId="0" applyFont="1" applyFill="1" applyBorder="1" applyAlignment="1">
      <alignment horizontal="center" vertical="center" wrapText="1"/>
    </xf>
    <xf numFmtId="0" fontId="33" fillId="21" borderId="91" xfId="0" applyFont="1" applyFill="1" applyBorder="1" applyAlignment="1">
      <alignment vertical="center" wrapText="1"/>
    </xf>
    <xf numFmtId="0" fontId="2" fillId="28" borderId="84" xfId="0" applyFont="1" applyFill="1" applyBorder="1" applyAlignment="1">
      <alignment horizontal="center" vertical="center" wrapText="1"/>
    </xf>
    <xf numFmtId="0" fontId="33" fillId="21" borderId="83" xfId="0" applyFont="1" applyFill="1" applyBorder="1" applyAlignment="1">
      <alignment horizontal="center" vertical="center"/>
    </xf>
    <xf numFmtId="0" fontId="33" fillId="21" borderId="82" xfId="0" applyFont="1" applyFill="1" applyBorder="1" applyAlignment="1">
      <alignment horizontal="center" vertical="center"/>
    </xf>
    <xf numFmtId="0" fontId="55" fillId="21" borderId="84" xfId="0" applyFont="1" applyFill="1" applyBorder="1" applyAlignment="1">
      <alignment horizontal="center" vertical="center" wrapText="1"/>
    </xf>
    <xf numFmtId="0" fontId="0" fillId="34" borderId="1" xfId="0" applyFill="1" applyBorder="1" applyAlignment="1">
      <alignment vertical="center" wrapText="1"/>
    </xf>
    <xf numFmtId="0" fontId="2" fillId="27" borderId="1" xfId="0" applyFont="1" applyFill="1" applyBorder="1" applyAlignment="1">
      <alignment vertical="center" wrapText="1"/>
    </xf>
    <xf numFmtId="0" fontId="2" fillId="23" borderId="94" xfId="0" applyFont="1" applyFill="1" applyBorder="1" applyAlignment="1">
      <alignment horizontal="center" vertical="center" wrapText="1"/>
    </xf>
    <xf numFmtId="0" fontId="33" fillId="23" borderId="88" xfId="0" applyFont="1" applyFill="1" applyBorder="1" applyAlignment="1">
      <alignment vertical="center" wrapText="1"/>
    </xf>
    <xf numFmtId="0" fontId="2" fillId="23" borderId="86" xfId="0" applyFont="1" applyFill="1" applyBorder="1" applyAlignment="1">
      <alignment horizontal="center" vertical="center" wrapText="1"/>
    </xf>
    <xf numFmtId="0" fontId="2" fillId="0" borderId="88" xfId="0" applyFont="1" applyFill="1" applyBorder="1" applyAlignment="1">
      <alignment horizontal="center" vertical="center" wrapText="1"/>
    </xf>
    <xf numFmtId="0" fontId="2" fillId="3" borderId="101" xfId="0" applyFont="1" applyFill="1" applyBorder="1" applyAlignment="1">
      <alignment vertical="center" wrapText="1"/>
    </xf>
    <xf numFmtId="0" fontId="2" fillId="0" borderId="97" xfId="0" applyFont="1" applyFill="1" applyBorder="1" applyAlignment="1">
      <alignment horizontal="center" vertical="center" wrapText="1"/>
    </xf>
    <xf numFmtId="0" fontId="2" fillId="35" borderId="98" xfId="0" applyFont="1" applyFill="1" applyBorder="1" applyAlignment="1">
      <alignment horizontal="center" vertical="center" wrapText="1"/>
    </xf>
    <xf numFmtId="0" fontId="2" fillId="35" borderId="93" xfId="0" applyFont="1" applyFill="1" applyBorder="1" applyAlignment="1">
      <alignment horizontal="center" vertical="center" wrapText="1"/>
    </xf>
    <xf numFmtId="0" fontId="2" fillId="35" borderId="84" xfId="0" applyFont="1" applyFill="1" applyBorder="1" applyAlignment="1">
      <alignment horizontal="center" vertical="center" wrapText="1"/>
    </xf>
    <xf numFmtId="0" fontId="2" fillId="35" borderId="82" xfId="0" applyFont="1" applyFill="1" applyBorder="1" applyAlignment="1">
      <alignment horizontal="center" vertical="center" wrapText="1"/>
    </xf>
    <xf numFmtId="0" fontId="2" fillId="35" borderId="83" xfId="0" applyFont="1" applyFill="1" applyBorder="1" applyAlignment="1">
      <alignment horizontal="center" vertical="center" wrapText="1"/>
    </xf>
    <xf numFmtId="0" fontId="2" fillId="36" borderId="84" xfId="0" applyFont="1" applyFill="1" applyBorder="1" applyAlignment="1">
      <alignment horizontal="center" vertical="center" wrapText="1"/>
    </xf>
    <xf numFmtId="0" fontId="2" fillId="36" borderId="82" xfId="0" applyFont="1" applyFill="1" applyBorder="1" applyAlignment="1">
      <alignment horizontal="center" vertical="center" wrapText="1"/>
    </xf>
    <xf numFmtId="0" fontId="2" fillId="29" borderId="82" xfId="0" applyFont="1" applyFill="1" applyBorder="1" applyAlignment="1">
      <alignment horizontal="center" vertical="center" wrapText="1"/>
    </xf>
    <xf numFmtId="0" fontId="33" fillId="27" borderId="84" xfId="0" applyFont="1" applyFill="1" applyBorder="1" applyAlignment="1">
      <alignment horizontal="center" vertical="center" wrapText="1"/>
    </xf>
    <xf numFmtId="0" fontId="13" fillId="28" borderId="83" xfId="0" applyFont="1" applyFill="1" applyBorder="1" applyAlignment="1">
      <alignment horizontal="center" vertical="center" wrapText="1"/>
    </xf>
    <xf numFmtId="0" fontId="13" fillId="28" borderId="84" xfId="0" applyFont="1" applyFill="1" applyBorder="1" applyAlignment="1">
      <alignment horizontal="center" vertical="center" wrapText="1"/>
    </xf>
    <xf numFmtId="0" fontId="13" fillId="28" borderId="82" xfId="0" applyFont="1" applyFill="1" applyBorder="1" applyAlignment="1">
      <alignment horizontal="center" vertical="center" wrapText="1"/>
    </xf>
    <xf numFmtId="0" fontId="33" fillId="28" borderId="82" xfId="0" applyFont="1" applyFill="1" applyBorder="1" applyAlignment="1">
      <alignment vertical="center" wrapText="1"/>
    </xf>
    <xf numFmtId="0" fontId="13" fillId="21" borderId="83" xfId="0" applyFont="1" applyFill="1" applyBorder="1" applyAlignment="1">
      <alignment horizontal="center" vertical="center" wrapText="1"/>
    </xf>
    <xf numFmtId="0" fontId="13" fillId="21" borderId="84" xfId="0" applyFont="1" applyFill="1" applyBorder="1" applyAlignment="1">
      <alignment horizontal="center" vertical="center" wrapText="1"/>
    </xf>
    <xf numFmtId="0" fontId="13" fillId="21" borderId="82" xfId="0" applyFont="1" applyFill="1" applyBorder="1" applyAlignment="1">
      <alignment horizontal="center" vertical="center" wrapText="1"/>
    </xf>
    <xf numFmtId="0" fontId="53" fillId="27" borderId="83" xfId="0" applyFont="1" applyFill="1" applyBorder="1" applyAlignment="1">
      <alignment horizontal="center" vertical="center" wrapText="1"/>
    </xf>
    <xf numFmtId="0" fontId="53" fillId="27" borderId="84" xfId="0" applyFont="1" applyFill="1" applyBorder="1" applyAlignment="1">
      <alignment horizontal="center" vertical="center" wrapText="1"/>
    </xf>
    <xf numFmtId="0" fontId="53" fillId="27" borderId="82" xfId="0" applyFont="1" applyFill="1" applyBorder="1" applyAlignment="1">
      <alignment horizontal="center" vertical="center" wrapText="1"/>
    </xf>
    <xf numFmtId="0" fontId="2" fillId="29" borderId="98" xfId="0" applyFont="1" applyFill="1" applyBorder="1" applyAlignment="1">
      <alignment horizontal="center" vertical="center" wrapText="1"/>
    </xf>
    <xf numFmtId="0" fontId="2" fillId="29" borderId="93" xfId="0" applyFont="1" applyFill="1" applyBorder="1" applyAlignment="1">
      <alignment horizontal="center" vertical="center" wrapText="1"/>
    </xf>
    <xf numFmtId="0" fontId="33" fillId="28" borderId="84" xfId="0" applyFont="1" applyFill="1" applyBorder="1" applyAlignment="1">
      <alignment vertical="center" wrapText="1"/>
    </xf>
    <xf numFmtId="0" fontId="51" fillId="21" borderId="83" xfId="0" applyFont="1" applyFill="1" applyBorder="1" applyAlignment="1">
      <alignment horizontal="center" vertical="center" wrapText="1"/>
    </xf>
    <xf numFmtId="0" fontId="2" fillId="30" borderId="83" xfId="0" applyFont="1" applyFill="1" applyBorder="1" applyAlignment="1">
      <alignment horizontal="center" vertical="center" wrapText="1"/>
    </xf>
    <xf numFmtId="0" fontId="2" fillId="30" borderId="84" xfId="0" applyFont="1" applyFill="1" applyBorder="1" applyAlignment="1">
      <alignment horizontal="center" vertical="center" wrapText="1"/>
    </xf>
    <xf numFmtId="0" fontId="49" fillId="23" borderId="83" xfId="0" applyFont="1" applyFill="1" applyBorder="1" applyAlignment="1">
      <alignment horizontal="center" vertical="center" wrapText="1"/>
    </xf>
    <xf numFmtId="0" fontId="49" fillId="23" borderId="84" xfId="0" applyFont="1" applyFill="1" applyBorder="1" applyAlignment="1">
      <alignment horizontal="center" vertical="center" wrapText="1"/>
    </xf>
    <xf numFmtId="0" fontId="49" fillId="23" borderId="82" xfId="0" applyFont="1" applyFill="1" applyBorder="1" applyAlignment="1">
      <alignment horizontal="center" vertical="center" wrapText="1"/>
    </xf>
    <xf numFmtId="0" fontId="2" fillId="30" borderId="82" xfId="0" applyFont="1" applyFill="1" applyBorder="1" applyAlignment="1">
      <alignment horizontal="center" vertical="center" wrapText="1"/>
    </xf>
    <xf numFmtId="0" fontId="54" fillId="25" borderId="98" xfId="0" applyFont="1" applyFill="1" applyBorder="1" applyAlignment="1">
      <alignment horizontal="center" vertical="center" textRotation="255" wrapText="1"/>
    </xf>
    <xf numFmtId="0" fontId="54" fillId="25" borderId="94" xfId="0" applyFont="1" applyFill="1" applyBorder="1" applyAlignment="1">
      <alignment horizontal="center" vertical="center" textRotation="255" wrapText="1"/>
    </xf>
    <xf numFmtId="0" fontId="2" fillId="23" borderId="84" xfId="0" applyFont="1" applyFill="1" applyBorder="1" applyAlignment="1">
      <alignment horizontal="center" vertical="center" wrapText="1"/>
    </xf>
    <xf numFmtId="0" fontId="51" fillId="0" borderId="84" xfId="0" applyFont="1" applyFill="1" applyBorder="1" applyAlignment="1">
      <alignment vertical="center" wrapText="1"/>
    </xf>
    <xf numFmtId="0" fontId="2" fillId="37" borderId="91" xfId="0" applyFont="1" applyFill="1" applyBorder="1" applyAlignment="1">
      <alignment vertical="center" wrapText="1"/>
    </xf>
    <xf numFmtId="0" fontId="2" fillId="23" borderId="91" xfId="0" applyFont="1" applyFill="1" applyBorder="1" applyAlignment="1">
      <alignment horizontal="center" vertical="center" wrapText="1"/>
    </xf>
    <xf numFmtId="0" fontId="2" fillId="37" borderId="82" xfId="0" applyFont="1" applyFill="1" applyBorder="1" applyAlignment="1">
      <alignment vertical="center" wrapText="1"/>
    </xf>
    <xf numFmtId="0" fontId="51" fillId="22" borderId="91" xfId="0" applyFont="1" applyFill="1" applyBorder="1" applyAlignment="1">
      <alignment horizontal="center" vertical="center" wrapText="1"/>
    </xf>
    <xf numFmtId="0" fontId="2" fillId="37" borderId="84" xfId="0" applyFont="1" applyFill="1" applyBorder="1" applyAlignment="1">
      <alignment vertical="center" wrapText="1"/>
    </xf>
    <xf numFmtId="0" fontId="2" fillId="4" borderId="97" xfId="0" applyFont="1" applyFill="1" applyBorder="1" applyAlignment="1">
      <alignment vertical="center" wrapText="1"/>
    </xf>
    <xf numFmtId="0" fontId="2" fillId="38" borderId="83" xfId="0" applyFont="1" applyFill="1" applyBorder="1" applyAlignment="1">
      <alignment horizontal="center" vertical="center" wrapText="1"/>
    </xf>
    <xf numFmtId="0" fontId="2" fillId="38" borderId="91" xfId="0" applyFont="1" applyFill="1" applyBorder="1" applyAlignment="1">
      <alignment horizontal="center" vertical="center" wrapText="1"/>
    </xf>
    <xf numFmtId="0" fontId="2" fillId="38" borderId="84" xfId="0" applyFont="1" applyFill="1" applyBorder="1" applyAlignment="1">
      <alignment horizontal="center" vertical="center" wrapText="1"/>
    </xf>
    <xf numFmtId="0" fontId="2" fillId="38" borderId="102" xfId="0" applyFont="1" applyFill="1" applyBorder="1" applyAlignment="1">
      <alignment horizontal="center" vertical="center" wrapText="1"/>
    </xf>
    <xf numFmtId="0" fontId="2" fillId="38" borderId="103" xfId="0" applyFont="1" applyFill="1" applyBorder="1" applyAlignment="1">
      <alignment horizontal="center" vertical="center" wrapText="1"/>
    </xf>
    <xf numFmtId="0" fontId="2" fillId="38" borderId="0" xfId="0" applyFont="1" applyFill="1" applyBorder="1" applyAlignment="1">
      <alignment horizontal="center" vertical="center" wrapText="1"/>
    </xf>
    <xf numFmtId="0" fontId="2" fillId="38" borderId="104" xfId="0" applyFont="1" applyFill="1" applyBorder="1" applyAlignment="1">
      <alignment horizontal="center" vertical="center" wrapText="1"/>
    </xf>
    <xf numFmtId="0" fontId="2" fillId="38" borderId="105" xfId="0" applyFont="1" applyFill="1" applyBorder="1" applyAlignment="1">
      <alignment horizontal="center" vertical="center" wrapText="1"/>
    </xf>
    <xf numFmtId="0" fontId="2" fillId="38" borderId="106" xfId="0" applyFont="1" applyFill="1" applyBorder="1" applyAlignment="1">
      <alignment horizontal="center" vertical="center" wrapText="1"/>
    </xf>
    <xf numFmtId="0" fontId="2" fillId="39" borderId="107" xfId="0" applyFont="1" applyFill="1" applyBorder="1" applyAlignment="1">
      <alignment horizontal="center" wrapText="1"/>
    </xf>
    <xf numFmtId="0" fontId="2" fillId="4" borderId="83" xfId="0" applyFont="1" applyFill="1" applyBorder="1" applyAlignment="1">
      <alignment horizontal="center" vertical="center" wrapText="1"/>
    </xf>
    <xf numFmtId="0" fontId="2" fillId="4" borderId="84" xfId="0" applyFont="1" applyFill="1" applyBorder="1" applyAlignment="1">
      <alignment horizontal="center" vertical="center" wrapText="1"/>
    </xf>
    <xf numFmtId="0" fontId="2" fillId="4" borderId="82" xfId="0" applyFont="1" applyFill="1" applyBorder="1" applyAlignment="1">
      <alignment horizontal="center" vertical="center" wrapText="1"/>
    </xf>
    <xf numFmtId="0" fontId="2" fillId="4" borderId="108" xfId="0" applyFont="1" applyFill="1" applyBorder="1" applyAlignment="1">
      <alignment horizontal="center" vertical="center" wrapText="1"/>
    </xf>
    <xf numFmtId="0" fontId="2" fillId="4" borderId="109" xfId="0" applyFont="1" applyFill="1" applyBorder="1" applyAlignment="1">
      <alignment horizontal="center" vertical="center" wrapText="1"/>
    </xf>
    <xf numFmtId="0" fontId="2" fillId="4" borderId="110" xfId="0" applyFont="1" applyFill="1" applyBorder="1" applyAlignment="1">
      <alignment horizontal="center" vertical="center" wrapText="1"/>
    </xf>
    <xf numFmtId="0" fontId="2" fillId="4" borderId="111" xfId="0" applyFont="1" applyFill="1" applyBorder="1" applyAlignment="1">
      <alignment horizontal="center" vertical="center" wrapText="1"/>
    </xf>
    <xf numFmtId="0" fontId="2" fillId="39" borderId="103" xfId="0" applyFont="1" applyFill="1" applyBorder="1" applyAlignment="1">
      <alignment horizontal="center" wrapText="1"/>
    </xf>
    <xf numFmtId="0" fontId="57" fillId="0" borderId="83" xfId="0" applyFont="1" applyBorder="1" applyAlignment="1">
      <alignment horizontal="center"/>
    </xf>
    <xf numFmtId="0" fontId="57" fillId="0" borderId="84" xfId="0" applyFont="1" applyBorder="1" applyAlignment="1">
      <alignment horizontal="center"/>
    </xf>
    <xf numFmtId="0" fontId="57" fillId="0" borderId="82" xfId="0" applyFont="1" applyBorder="1" applyAlignment="1">
      <alignment horizontal="center"/>
    </xf>
    <xf numFmtId="0" fontId="2" fillId="23" borderId="101" xfId="0" applyFont="1" applyFill="1" applyBorder="1" applyAlignment="1">
      <alignment horizontal="center" vertical="center" wrapText="1"/>
    </xf>
    <xf numFmtId="0" fontId="2" fillId="36" borderId="83" xfId="0" applyFont="1" applyFill="1" applyBorder="1" applyAlignment="1">
      <alignment horizontal="center" vertical="center" wrapText="1"/>
    </xf>
    <xf numFmtId="0" fontId="49" fillId="0" borderId="84" xfId="0" applyFont="1" applyFill="1" applyBorder="1" applyAlignment="1">
      <alignment horizontal="center" vertical="center" wrapText="1"/>
    </xf>
    <xf numFmtId="0" fontId="49" fillId="0" borderId="83" xfId="0" applyFont="1" applyFill="1" applyBorder="1" applyAlignment="1">
      <alignment horizontal="center" vertical="center" wrapText="1"/>
    </xf>
    <xf numFmtId="0" fontId="2" fillId="32" borderId="90" xfId="0" applyFont="1" applyFill="1" applyBorder="1" applyAlignment="1">
      <alignment horizontal="center" vertical="center" wrapText="1"/>
    </xf>
    <xf numFmtId="0" fontId="2" fillId="35" borderId="94" xfId="0" applyFont="1" applyFill="1" applyBorder="1" applyAlignment="1">
      <alignment horizontal="center" vertical="center" wrapText="1"/>
    </xf>
    <xf numFmtId="0" fontId="2" fillId="4" borderId="112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v>SECONDE ETS</c:v>
          </c:tx>
          <c:spPr>
            <a:solidFill>
              <a:schemeClr val="accent5">
                <a:lumMod val="60000"/>
                <a:lumOff val="40000"/>
              </a:schemeClr>
            </a:solidFill>
          </c:spPr>
          <c:dLbls>
            <c:showVal val="1"/>
          </c:dLbls>
          <c:cat>
            <c:strRef>
              <c:f>HISTOGRAMMES!$B$6:$E$7</c:f>
              <c:strCache>
                <c:ptCount val="4"/>
                <c:pt idx="0">
                  <c:v>ANALYSE</c:v>
                </c:pt>
                <c:pt idx="1">
                  <c:v>PREPARATION</c:v>
                </c:pt>
                <c:pt idx="2">
                  <c:v>FABRICATION</c:v>
                </c:pt>
                <c:pt idx="3">
                  <c:v>REHABILITATION</c:v>
                </c:pt>
              </c:strCache>
            </c:strRef>
          </c:cat>
          <c:val>
            <c:numRef>
              <c:f>HISTOGRAMMES!$B$8:$E$8</c:f>
              <c:numCache>
                <c:formatCode>0%</c:formatCode>
                <c:ptCount val="4"/>
                <c:pt idx="0">
                  <c:v>7.7884615384615385E-2</c:v>
                </c:pt>
                <c:pt idx="1">
                  <c:v>3.653846153846154E-2</c:v>
                </c:pt>
                <c:pt idx="2">
                  <c:v>0.19615384615384615</c:v>
                </c:pt>
                <c:pt idx="3">
                  <c:v>2.6923076923076925E-2</c:v>
                </c:pt>
              </c:numCache>
            </c:numRef>
          </c:val>
        </c:ser>
        <c:ser>
          <c:idx val="1"/>
          <c:order val="1"/>
          <c:tx>
            <c:v>SECONDE PFMP</c:v>
          </c:tx>
          <c:spPr>
            <a:solidFill>
              <a:srgbClr val="FFFF00"/>
            </a:solidFill>
          </c:spPr>
          <c:val>
            <c:numRef>
              <c:f>HISTOGRAMMES!$B$20:$E$20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0.27272727272727271</c:v>
                </c:pt>
                <c:pt idx="3">
                  <c:v>0</c:v>
                </c:pt>
              </c:numCache>
            </c:numRef>
          </c:val>
        </c:ser>
        <c:shape val="cylinder"/>
        <c:axId val="105692544"/>
        <c:axId val="109683456"/>
        <c:axId val="0"/>
      </c:bar3DChart>
      <c:catAx>
        <c:axId val="105692544"/>
        <c:scaling>
          <c:orientation val="minMax"/>
        </c:scaling>
        <c:axPos val="b"/>
        <c:tickLblPos val="nextTo"/>
        <c:crossAx val="109683456"/>
        <c:crosses val="autoZero"/>
        <c:auto val="1"/>
        <c:lblAlgn val="ctr"/>
        <c:lblOffset val="100"/>
      </c:catAx>
      <c:valAx>
        <c:axId val="109683456"/>
        <c:scaling>
          <c:orientation val="minMax"/>
        </c:scaling>
        <c:axPos val="l"/>
        <c:majorGridlines/>
        <c:numFmt formatCode="0%" sourceLinked="1"/>
        <c:tickLblPos val="nextTo"/>
        <c:crossAx val="105692544"/>
        <c:crosses val="autoZero"/>
        <c:crossBetween val="between"/>
      </c:valAx>
    </c:plotArea>
    <c:legend>
      <c:legendPos val="r"/>
      <c:layout/>
    </c:legend>
    <c:plotVisOnly val="1"/>
  </c:chart>
  <c:spPr>
    <a:gradFill>
      <a:gsLst>
        <a:gs pos="0">
          <a:schemeClr val="accent1">
            <a:tint val="66000"/>
            <a:satMod val="160000"/>
          </a:schemeClr>
        </a:gs>
        <a:gs pos="50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5400000" scaled="0"/>
    </a:gradFill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HISTOGRAMMES!$A$11</c:f>
              <c:strCache>
                <c:ptCount val="1"/>
                <c:pt idx="0">
                  <c:v>FORMATION</c:v>
                </c:pt>
              </c:strCache>
            </c:strRef>
          </c:tx>
          <c:dLbls>
            <c:showVal val="1"/>
            <c:showLeaderLines val="1"/>
          </c:dLbls>
          <c:cat>
            <c:strRef>
              <c:f>HISTOGRAMMES!$B$13:$E$13</c:f>
              <c:strCache>
                <c:ptCount val="4"/>
                <c:pt idx="0">
                  <c:v>ANALYSE</c:v>
                </c:pt>
                <c:pt idx="1">
                  <c:v>PREPARATION</c:v>
                </c:pt>
                <c:pt idx="2">
                  <c:v>FABRICATION</c:v>
                </c:pt>
                <c:pt idx="3">
                  <c:v>REHABILITATION</c:v>
                </c:pt>
              </c:strCache>
            </c:strRef>
          </c:cat>
          <c:val>
            <c:numRef>
              <c:f>HISTOGRAMMES!$B$11:$E$11</c:f>
              <c:numCache>
                <c:formatCode>0%</c:formatCode>
                <c:ptCount val="4"/>
                <c:pt idx="0">
                  <c:v>0.22500000000000001</c:v>
                </c:pt>
                <c:pt idx="1">
                  <c:v>0.17692307692307693</c:v>
                </c:pt>
                <c:pt idx="2">
                  <c:v>0.42211538461538461</c:v>
                </c:pt>
                <c:pt idx="3">
                  <c:v>0.17596153846153847</c:v>
                </c:pt>
              </c:numCache>
            </c:numRef>
          </c:val>
        </c:ser>
      </c:pie3DChart>
    </c:plotArea>
    <c:legend>
      <c:legendPos val="r"/>
      <c:layout/>
      <c:txPr>
        <a:bodyPr/>
        <a:lstStyle/>
        <a:p>
          <a:pPr rtl="0">
            <a:defRPr/>
          </a:pPr>
          <a:endParaRPr lang="fr-FR"/>
        </a:p>
      </c:txPr>
    </c:legend>
    <c:plotVisOnly val="1"/>
  </c:chart>
  <c:spPr>
    <a:gradFill>
      <a:gsLst>
        <a:gs pos="0">
          <a:srgbClr val="4F81BD">
            <a:tint val="66000"/>
            <a:satMod val="16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5400000" scaled="0"/>
    </a:gradFill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layout/>
    </c:title>
    <c:view3D>
      <c:rotX val="30"/>
      <c:rotY val="160"/>
      <c:perspective val="30"/>
    </c:view3D>
    <c:plotArea>
      <c:layout/>
      <c:pie3DChart>
        <c:varyColors val="1"/>
        <c:ser>
          <c:idx val="0"/>
          <c:order val="0"/>
          <c:tx>
            <c:v>Formation PFMP</c:v>
          </c:tx>
          <c:dLbls>
            <c:showVal val="1"/>
            <c:showLeaderLines val="1"/>
          </c:dLbls>
          <c:cat>
            <c:strRef>
              <c:f>HISTOGRAMMES!$B$19:$E$19</c:f>
              <c:strCache>
                <c:ptCount val="4"/>
                <c:pt idx="0">
                  <c:v>ANALYSE</c:v>
                </c:pt>
                <c:pt idx="1">
                  <c:v>PREPARATION</c:v>
                </c:pt>
                <c:pt idx="2">
                  <c:v>FABRICATION</c:v>
                </c:pt>
                <c:pt idx="3">
                  <c:v>REHABILITATION</c:v>
                </c:pt>
              </c:strCache>
            </c:strRef>
          </c:cat>
          <c:val>
            <c:numRef>
              <c:f>HISTOGRAMMES!$B$23:$E$23</c:f>
              <c:numCache>
                <c:formatCode>0%</c:formatCode>
                <c:ptCount val="4"/>
                <c:pt idx="0">
                  <c:v>1.8181818181818181E-2</c:v>
                </c:pt>
                <c:pt idx="1">
                  <c:v>3.6363636363636362E-2</c:v>
                </c:pt>
                <c:pt idx="2">
                  <c:v>0.9</c:v>
                </c:pt>
                <c:pt idx="3">
                  <c:v>4.5454545454545456E-2</c:v>
                </c:pt>
              </c:numCache>
            </c:numRef>
          </c:val>
        </c:ser>
      </c:pie3DChart>
    </c:plotArea>
    <c:legend>
      <c:legendPos val="r"/>
      <c:layout/>
      <c:txPr>
        <a:bodyPr/>
        <a:lstStyle/>
        <a:p>
          <a:pPr rtl="0">
            <a:defRPr/>
          </a:pPr>
          <a:endParaRPr lang="fr-FR"/>
        </a:p>
      </c:txPr>
    </c:legend>
    <c:plotVisOnly val="1"/>
  </c:chart>
  <c:spPr>
    <a:gradFill>
      <a:gsLst>
        <a:gs pos="0">
          <a:srgbClr val="4F81BD">
            <a:tint val="66000"/>
            <a:satMod val="16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5400000" scaled="0"/>
    </a:gradFill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FORMATION BAC</a:t>
            </a:r>
            <a:r>
              <a:rPr lang="en-US" baseline="0"/>
              <a:t> PRO TCI</a:t>
            </a:r>
            <a:endParaRPr lang="en-US"/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HISTOGRAMMES!$A$43</c:f>
              <c:strCache>
                <c:ptCount val="1"/>
                <c:pt idx="0">
                  <c:v>FORMATION</c:v>
                </c:pt>
              </c:strCache>
            </c:strRef>
          </c:tx>
          <c:dPt>
            <c:idx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1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2"/>
            <c:spPr>
              <a:solidFill>
                <a:schemeClr val="accent2">
                  <a:lumMod val="75000"/>
                </a:schemeClr>
              </a:solidFill>
            </c:spPr>
          </c:dPt>
          <c:dPt>
            <c:idx val="3"/>
            <c:spPr>
              <a:solidFill>
                <a:schemeClr val="accent4">
                  <a:lumMod val="75000"/>
                </a:schemeClr>
              </a:solidFill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b="1">
                        <a:solidFill>
                          <a:schemeClr val="bg1"/>
                        </a:solidFill>
                      </a:rPr>
                      <a:t>14%</a:t>
                    </a:r>
                  </a:p>
                </c:rich>
              </c:tx>
              <c:showVal val="1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 b="1">
                        <a:solidFill>
                          <a:schemeClr val="bg1"/>
                        </a:solidFill>
                      </a:rPr>
                      <a:t>12%</a:t>
                    </a:r>
                  </a:p>
                </c:rich>
              </c:tx>
              <c:showVal val="1"/>
            </c:dLbl>
            <c:dLbl>
              <c:idx val="2"/>
              <c:layout>
                <c:manualLayout>
                  <c:x val="0.11524912510936131"/>
                  <c:y val="-0.26229658792650917"/>
                </c:manualLayout>
              </c:layout>
              <c:tx>
                <c:rich>
                  <a:bodyPr/>
                  <a:lstStyle/>
                  <a:p>
                    <a:r>
                      <a:rPr lang="en-US" b="1">
                        <a:solidFill>
                          <a:schemeClr val="bg1"/>
                        </a:solidFill>
                      </a:rPr>
                      <a:t>63%</a:t>
                    </a:r>
                  </a:p>
                </c:rich>
              </c:tx>
              <c:showVal val="1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 b="1">
                        <a:solidFill>
                          <a:schemeClr val="bg1"/>
                        </a:solidFill>
                      </a:rPr>
                      <a:t>12%</a:t>
                    </a:r>
                  </a:p>
                </c:rich>
              </c:tx>
              <c:showVal val="1"/>
            </c:dLbl>
            <c:showVal val="1"/>
            <c:showLeaderLines val="1"/>
          </c:dLbls>
          <c:cat>
            <c:strRef>
              <c:f>HISTOGRAMMES!$B$33:$E$33</c:f>
              <c:strCache>
                <c:ptCount val="4"/>
                <c:pt idx="0">
                  <c:v>ANALYSE</c:v>
                </c:pt>
                <c:pt idx="1">
                  <c:v>PREPARATION</c:v>
                </c:pt>
                <c:pt idx="2">
                  <c:v>FABRICATION</c:v>
                </c:pt>
                <c:pt idx="3">
                  <c:v>REHABILITATION</c:v>
                </c:pt>
              </c:strCache>
            </c:strRef>
          </c:cat>
          <c:val>
            <c:numRef>
              <c:f>HISTOGRAMMES!$B$43:$E$43</c:f>
              <c:numCache>
                <c:formatCode>0%</c:formatCode>
                <c:ptCount val="4"/>
                <c:pt idx="0">
                  <c:v>0.13701657458563535</c:v>
                </c:pt>
                <c:pt idx="1">
                  <c:v>0.11712707182320442</c:v>
                </c:pt>
                <c:pt idx="2">
                  <c:v>0.62541436464088396</c:v>
                </c:pt>
                <c:pt idx="3">
                  <c:v>0.12044198895027625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legend>
      <c:legendPos val="r"/>
      <c:layout/>
      <c:txPr>
        <a:bodyPr/>
        <a:lstStyle/>
        <a:p>
          <a:pPr rtl="0">
            <a:defRPr/>
          </a:pPr>
          <a:endParaRPr lang="fr-FR"/>
        </a:p>
      </c:txPr>
    </c:legend>
    <c:plotVisOnly val="1"/>
  </c:chart>
  <c:spPr>
    <a:gradFill>
      <a:gsLst>
        <a:gs pos="0">
          <a:schemeClr val="accent1">
            <a:tint val="66000"/>
            <a:satMod val="160000"/>
          </a:schemeClr>
        </a:gs>
        <a:gs pos="50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5400000" scaled="0"/>
    </a:gra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7.773840769903767E-2"/>
          <c:y val="7.4548702245552628E-2"/>
          <c:w val="0.59408092738407703"/>
          <c:h val="0.8326195683872849"/>
        </c:manualLayout>
      </c:layout>
      <c:lineChart>
        <c:grouping val="standard"/>
        <c:ser>
          <c:idx val="0"/>
          <c:order val="0"/>
          <c:tx>
            <c:v>ANALYSE</c:v>
          </c:tx>
          <c:spPr>
            <a:ln>
              <a:gradFill>
                <a:gsLst>
                  <a:gs pos="0">
                    <a:srgbClr val="1F497D">
                      <a:lumMod val="40000"/>
                      <a:lumOff val="60000"/>
                    </a:srgbClr>
                  </a:gs>
                  <a:gs pos="50000">
                    <a:srgbClr val="1F497D">
                      <a:lumMod val="40000"/>
                      <a:lumOff val="60000"/>
                    </a:srgbClr>
                  </a:gs>
                  <a:gs pos="100000">
                    <a:schemeClr val="tx2">
                      <a:lumMod val="20000"/>
                      <a:lumOff val="80000"/>
                    </a:schemeClr>
                  </a:gs>
                </a:gsLst>
                <a:lin ang="5400000" scaled="0"/>
              </a:gradFill>
            </a:ln>
          </c:spPr>
          <c:cat>
            <c:strLit>
              <c:ptCount val="3"/>
              <c:pt idx="0">
                <c:v>SECONDE</c:v>
              </c:pt>
              <c:pt idx="1">
                <c:v>PREMIERE</c:v>
              </c:pt>
              <c:pt idx="2">
                <c:v>TERMINALE</c:v>
              </c:pt>
            </c:strLit>
          </c:cat>
          <c:val>
            <c:numRef>
              <c:f>HISTOGRAMMES!$B$2:$B$4</c:f>
              <c:numCache>
                <c:formatCode>General</c:formatCode>
                <c:ptCount val="3"/>
                <c:pt idx="0">
                  <c:v>81</c:v>
                </c:pt>
                <c:pt idx="1">
                  <c:v>75</c:v>
                </c:pt>
                <c:pt idx="2">
                  <c:v>78</c:v>
                </c:pt>
              </c:numCache>
            </c:numRef>
          </c:val>
        </c:ser>
        <c:ser>
          <c:idx val="1"/>
          <c:order val="1"/>
          <c:tx>
            <c:v>PREPARATION</c:v>
          </c:tx>
          <c:spPr>
            <a:ln>
              <a:gradFill>
                <a:gsLst>
                  <a:gs pos="0">
                    <a:srgbClr val="EEECE1">
                      <a:lumMod val="75000"/>
                    </a:srgbClr>
                  </a:gs>
                  <a:gs pos="50000">
                    <a:srgbClr val="EEECE1">
                      <a:lumMod val="75000"/>
                    </a:srgbClr>
                  </a:gs>
                  <a:gs pos="100000">
                    <a:schemeClr val="bg2">
                      <a:lumMod val="90000"/>
                    </a:schemeClr>
                  </a:gs>
                </a:gsLst>
                <a:lin ang="5400000" scaled="0"/>
              </a:gradFill>
            </a:ln>
          </c:spPr>
          <c:marker>
            <c:spPr>
              <a:solidFill>
                <a:schemeClr val="bg2">
                  <a:lumMod val="50000"/>
                </a:schemeClr>
              </a:solidFill>
            </c:spPr>
          </c:marker>
          <c:cat>
            <c:strLit>
              <c:ptCount val="3"/>
              <c:pt idx="0">
                <c:v>SECONDE</c:v>
              </c:pt>
              <c:pt idx="1">
                <c:v>PREMIERE</c:v>
              </c:pt>
              <c:pt idx="2">
                <c:v>TERMINALE</c:v>
              </c:pt>
            </c:strLit>
          </c:cat>
          <c:val>
            <c:numRef>
              <c:f>HISTOGRAMMES!$C$2:$C$4</c:f>
              <c:numCache>
                <c:formatCode>General</c:formatCode>
                <c:ptCount val="3"/>
                <c:pt idx="0">
                  <c:v>38</c:v>
                </c:pt>
                <c:pt idx="1">
                  <c:v>80</c:v>
                </c:pt>
                <c:pt idx="2">
                  <c:v>66</c:v>
                </c:pt>
              </c:numCache>
            </c:numRef>
          </c:val>
        </c:ser>
        <c:ser>
          <c:idx val="2"/>
          <c:order val="2"/>
          <c:tx>
            <c:v>FABRICATION</c:v>
          </c:tx>
          <c:spPr>
            <a:ln>
              <a:gradFill>
                <a:gsLst>
                  <a:gs pos="0">
                    <a:srgbClr val="C0504D">
                      <a:lumMod val="60000"/>
                      <a:lumOff val="40000"/>
                    </a:srgbClr>
                  </a:gs>
                  <a:gs pos="50000">
                    <a:srgbClr val="C0504D">
                      <a:lumMod val="60000"/>
                      <a:lumOff val="40000"/>
                    </a:srgbClr>
                  </a:gs>
                  <a:gs pos="100000">
                    <a:schemeClr val="accent2">
                      <a:lumMod val="20000"/>
                      <a:lumOff val="80000"/>
                    </a:schemeClr>
                  </a:gs>
                </a:gsLst>
                <a:lin ang="5400000" scaled="0"/>
              </a:gradFill>
            </a:ln>
          </c:spPr>
          <c:marker>
            <c:spPr>
              <a:solidFill>
                <a:schemeClr val="accent2">
                  <a:lumMod val="75000"/>
                </a:schemeClr>
              </a:solidFill>
            </c:spPr>
          </c:marker>
          <c:cat>
            <c:strLit>
              <c:ptCount val="3"/>
              <c:pt idx="0">
                <c:v>SECONDE</c:v>
              </c:pt>
              <c:pt idx="1">
                <c:v>PREMIERE</c:v>
              </c:pt>
              <c:pt idx="2">
                <c:v>TERMINALE</c:v>
              </c:pt>
            </c:strLit>
          </c:cat>
          <c:val>
            <c:numRef>
              <c:f>HISTOGRAMMES!$D$2:$D$4</c:f>
              <c:numCache>
                <c:formatCode>General</c:formatCode>
                <c:ptCount val="3"/>
                <c:pt idx="0">
                  <c:v>204</c:v>
                </c:pt>
                <c:pt idx="1">
                  <c:v>136</c:v>
                </c:pt>
                <c:pt idx="2">
                  <c:v>99</c:v>
                </c:pt>
              </c:numCache>
            </c:numRef>
          </c:val>
        </c:ser>
        <c:ser>
          <c:idx val="3"/>
          <c:order val="3"/>
          <c:tx>
            <c:v>REHABILITATION</c:v>
          </c:tx>
          <c:spPr>
            <a:ln>
              <a:gradFill>
                <a:gsLst>
                  <a:gs pos="0">
                    <a:srgbClr val="8064A2">
                      <a:lumMod val="60000"/>
                      <a:lumOff val="40000"/>
                    </a:srgbClr>
                  </a:gs>
                  <a:gs pos="50000">
                    <a:srgbClr val="8064A2">
                      <a:lumMod val="60000"/>
                      <a:lumOff val="40000"/>
                    </a:srgbClr>
                  </a:gs>
                  <a:gs pos="100000">
                    <a:schemeClr val="accent4">
                      <a:lumMod val="20000"/>
                      <a:lumOff val="80000"/>
                    </a:schemeClr>
                  </a:gs>
                </a:gsLst>
                <a:lin ang="5400000" scaled="0"/>
              </a:gradFill>
            </a:ln>
          </c:spPr>
          <c:marker>
            <c:symbol val="circle"/>
            <c:size val="7"/>
            <c:spPr>
              <a:solidFill>
                <a:schemeClr val="accent4">
                  <a:lumMod val="75000"/>
                </a:schemeClr>
              </a:solidFill>
            </c:spPr>
          </c:marker>
          <c:cat>
            <c:strLit>
              <c:ptCount val="3"/>
              <c:pt idx="0">
                <c:v>SECONDE</c:v>
              </c:pt>
              <c:pt idx="1">
                <c:v>PREMIERE</c:v>
              </c:pt>
              <c:pt idx="2">
                <c:v>TERMINALE</c:v>
              </c:pt>
            </c:strLit>
          </c:cat>
          <c:val>
            <c:numRef>
              <c:f>HISTOGRAMMES!$E$2:$E$4</c:f>
              <c:numCache>
                <c:formatCode>General</c:formatCode>
                <c:ptCount val="3"/>
                <c:pt idx="0">
                  <c:v>28</c:v>
                </c:pt>
                <c:pt idx="1">
                  <c:v>34</c:v>
                </c:pt>
                <c:pt idx="2">
                  <c:v>121</c:v>
                </c:pt>
              </c:numCache>
            </c:numRef>
          </c:val>
        </c:ser>
        <c:marker val="1"/>
        <c:axId val="110877312"/>
        <c:axId val="110891776"/>
      </c:lineChart>
      <c:catAx>
        <c:axId val="110877312"/>
        <c:scaling>
          <c:orientation val="minMax"/>
        </c:scaling>
        <c:axPos val="b"/>
        <c:tickLblPos val="nextTo"/>
        <c:crossAx val="110891776"/>
        <c:crosses val="autoZero"/>
        <c:auto val="1"/>
        <c:lblAlgn val="ctr"/>
        <c:lblOffset val="100"/>
      </c:catAx>
      <c:valAx>
        <c:axId val="110891776"/>
        <c:scaling>
          <c:orientation val="minMax"/>
        </c:scaling>
        <c:axPos val="l"/>
        <c:majorGridlines/>
        <c:numFmt formatCode="General" sourceLinked="0"/>
        <c:tickLblPos val="nextTo"/>
        <c:crossAx val="110877312"/>
        <c:crosses val="autoZero"/>
        <c:crossBetween val="between"/>
      </c:valAx>
    </c:plotArea>
    <c:legend>
      <c:legendPos val="r"/>
      <c:layout/>
    </c:legend>
    <c:plotVisOnly val="1"/>
  </c:chart>
  <c:spPr>
    <a:gradFill>
      <a:gsLst>
        <a:gs pos="0">
          <a:sysClr val="window" lastClr="FFFFFF">
            <a:lumMod val="95000"/>
          </a:sysClr>
        </a:gs>
        <a:gs pos="50000">
          <a:sysClr val="window" lastClr="FFFFFF">
            <a:lumMod val="95000"/>
          </a:sysClr>
        </a:gs>
        <a:gs pos="100000">
          <a:schemeClr val="bg1"/>
        </a:gs>
      </a:gsLst>
      <a:lin ang="5400000" scaled="0"/>
    </a:gradFill>
    <a:effectLst>
      <a:outerShdw blurRad="50800" dist="50800" dir="5400000" algn="ctr" rotWithShape="0">
        <a:schemeClr val="bg1">
          <a:lumMod val="85000"/>
        </a:schemeClr>
      </a:outerShdw>
    </a:effectLst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v>PREMIERE ETS</c:v>
          </c:tx>
          <c:cat>
            <c:strRef>
              <c:f>HISTOGRAMMES!$B$13:$E$13</c:f>
              <c:strCache>
                <c:ptCount val="4"/>
                <c:pt idx="0">
                  <c:v>ANALYSE</c:v>
                </c:pt>
                <c:pt idx="1">
                  <c:v>PREPARATION</c:v>
                </c:pt>
                <c:pt idx="2">
                  <c:v>FABRICATION</c:v>
                </c:pt>
                <c:pt idx="3">
                  <c:v>REHABILITATION</c:v>
                </c:pt>
              </c:strCache>
            </c:strRef>
          </c:cat>
          <c:val>
            <c:numRef>
              <c:f>HISTOGRAMMES!$B$9:$E$9</c:f>
              <c:numCache>
                <c:formatCode>0%</c:formatCode>
                <c:ptCount val="4"/>
                <c:pt idx="0">
                  <c:v>7.2115384615384609E-2</c:v>
                </c:pt>
                <c:pt idx="1">
                  <c:v>7.6923076923076927E-2</c:v>
                </c:pt>
                <c:pt idx="2">
                  <c:v>0.13076923076923078</c:v>
                </c:pt>
                <c:pt idx="3">
                  <c:v>3.2692307692307694E-2</c:v>
                </c:pt>
              </c:numCache>
            </c:numRef>
          </c:val>
        </c:ser>
        <c:ser>
          <c:idx val="1"/>
          <c:order val="1"/>
          <c:tx>
            <c:v>PREMIERE PFMP</c:v>
          </c:tx>
          <c:cat>
            <c:strRef>
              <c:f>HISTOGRAMMES!$B$13:$E$13</c:f>
              <c:strCache>
                <c:ptCount val="4"/>
                <c:pt idx="0">
                  <c:v>ANALYSE</c:v>
                </c:pt>
                <c:pt idx="1">
                  <c:v>PREPARATION</c:v>
                </c:pt>
                <c:pt idx="2">
                  <c:v>FABRICATION</c:v>
                </c:pt>
                <c:pt idx="3">
                  <c:v>REHABILITATION</c:v>
                </c:pt>
              </c:strCache>
            </c:strRef>
          </c:cat>
          <c:val>
            <c:numRef>
              <c:f>HISTOGRAMMES!$B$21:$E$21</c:f>
              <c:numCache>
                <c:formatCode>0%</c:formatCode>
                <c:ptCount val="4"/>
                <c:pt idx="0">
                  <c:v>0</c:v>
                </c:pt>
                <c:pt idx="1">
                  <c:v>1.8181818181818181E-2</c:v>
                </c:pt>
                <c:pt idx="2">
                  <c:v>0.34545454545454546</c:v>
                </c:pt>
                <c:pt idx="3">
                  <c:v>0</c:v>
                </c:pt>
              </c:numCache>
            </c:numRef>
          </c:val>
        </c:ser>
        <c:shape val="cylinder"/>
        <c:axId val="109704320"/>
        <c:axId val="109705856"/>
        <c:axId val="0"/>
      </c:bar3DChart>
      <c:catAx>
        <c:axId val="109704320"/>
        <c:scaling>
          <c:orientation val="minMax"/>
        </c:scaling>
        <c:axPos val="b"/>
        <c:tickLblPos val="nextTo"/>
        <c:crossAx val="109705856"/>
        <c:crosses val="autoZero"/>
        <c:auto val="1"/>
        <c:lblAlgn val="ctr"/>
        <c:lblOffset val="100"/>
      </c:catAx>
      <c:valAx>
        <c:axId val="109705856"/>
        <c:scaling>
          <c:orientation val="minMax"/>
        </c:scaling>
        <c:axPos val="l"/>
        <c:majorGridlines/>
        <c:numFmt formatCode="0%" sourceLinked="1"/>
        <c:tickLblPos val="nextTo"/>
        <c:crossAx val="1097043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v>TERMINALE ETS</c:v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fr-FR"/>
              </a:p>
            </c:txPr>
            <c:showVal val="1"/>
          </c:dLbls>
          <c:cat>
            <c:strRef>
              <c:f>HISTOGRAMMES!$B$13:$E$13</c:f>
              <c:strCache>
                <c:ptCount val="4"/>
                <c:pt idx="0">
                  <c:v>ANALYSE</c:v>
                </c:pt>
                <c:pt idx="1">
                  <c:v>PREPARATION</c:v>
                </c:pt>
                <c:pt idx="2">
                  <c:v>FABRICATION</c:v>
                </c:pt>
                <c:pt idx="3">
                  <c:v>REHABILITATION</c:v>
                </c:pt>
              </c:strCache>
            </c:strRef>
          </c:cat>
          <c:val>
            <c:numRef>
              <c:f>HISTOGRAMMES!$B$10:$E$10</c:f>
              <c:numCache>
                <c:formatCode>0%</c:formatCode>
                <c:ptCount val="4"/>
                <c:pt idx="0">
                  <c:v>7.4999999999999997E-2</c:v>
                </c:pt>
                <c:pt idx="1">
                  <c:v>6.3461538461538458E-2</c:v>
                </c:pt>
                <c:pt idx="2">
                  <c:v>9.5192307692307687E-2</c:v>
                </c:pt>
                <c:pt idx="3">
                  <c:v>0.11634615384615385</c:v>
                </c:pt>
              </c:numCache>
            </c:numRef>
          </c:val>
        </c:ser>
        <c:ser>
          <c:idx val="1"/>
          <c:order val="1"/>
          <c:tx>
            <c:v>TERMINALE PFMP</c:v>
          </c:tx>
          <c:dLbls>
            <c:showVal val="1"/>
          </c:dLbls>
          <c:cat>
            <c:strRef>
              <c:f>HISTOGRAMMES!$B$13:$E$13</c:f>
              <c:strCache>
                <c:ptCount val="4"/>
                <c:pt idx="0">
                  <c:v>ANALYSE</c:v>
                </c:pt>
                <c:pt idx="1">
                  <c:v>PREPARATION</c:v>
                </c:pt>
                <c:pt idx="2">
                  <c:v>FABRICATION</c:v>
                </c:pt>
                <c:pt idx="3">
                  <c:v>REHABILITATION</c:v>
                </c:pt>
              </c:strCache>
            </c:strRef>
          </c:cat>
          <c:val>
            <c:numRef>
              <c:f>HISTOGRAMMES!$B$22:$E$22</c:f>
              <c:numCache>
                <c:formatCode>0%</c:formatCode>
                <c:ptCount val="4"/>
                <c:pt idx="0">
                  <c:v>1.8181818181818181E-2</c:v>
                </c:pt>
                <c:pt idx="1">
                  <c:v>1.8181818181818181E-2</c:v>
                </c:pt>
                <c:pt idx="2">
                  <c:v>0.2818181818181818</c:v>
                </c:pt>
                <c:pt idx="3">
                  <c:v>4.5454545454545456E-2</c:v>
                </c:pt>
              </c:numCache>
            </c:numRef>
          </c:val>
        </c:ser>
        <c:shape val="cylinder"/>
        <c:axId val="109929600"/>
        <c:axId val="109931136"/>
        <c:axId val="0"/>
      </c:bar3DChart>
      <c:catAx>
        <c:axId val="109929600"/>
        <c:scaling>
          <c:orientation val="minMax"/>
        </c:scaling>
        <c:axPos val="b"/>
        <c:tickLblPos val="nextTo"/>
        <c:crossAx val="109931136"/>
        <c:crosses val="autoZero"/>
        <c:auto val="1"/>
        <c:lblAlgn val="ctr"/>
        <c:lblOffset val="100"/>
      </c:catAx>
      <c:valAx>
        <c:axId val="109931136"/>
        <c:scaling>
          <c:orientation val="minMax"/>
        </c:scaling>
        <c:axPos val="l"/>
        <c:majorGridlines/>
        <c:numFmt formatCode="0%" sourceLinked="1"/>
        <c:tickLblPos val="nextTo"/>
        <c:crossAx val="109929600"/>
        <c:crosses val="autoZero"/>
        <c:crossBetween val="between"/>
      </c:valAx>
    </c:plotArea>
    <c:legend>
      <c:legendPos val="r"/>
      <c:layout/>
    </c:legend>
    <c:plotVisOnly val="1"/>
  </c:chart>
  <c:spPr>
    <a:gradFill>
      <a:gsLst>
        <a:gs pos="0">
          <a:srgbClr val="4F81BD">
            <a:tint val="66000"/>
            <a:satMod val="16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5400000" scaled="0"/>
    </a:gradFill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v>Seconde ETS</c:v>
          </c:tx>
          <c:spPr>
            <a:solidFill>
              <a:schemeClr val="accent5">
                <a:lumMod val="60000"/>
                <a:lumOff val="40000"/>
              </a:schemeClr>
            </a:solidFill>
          </c:spPr>
          <c:dLbls>
            <c:showVal val="1"/>
          </c:dLbls>
          <c:cat>
            <c:strRef>
              <c:f>HISTOGRAMMES!$B$26:$E$26</c:f>
              <c:strCache>
                <c:ptCount val="4"/>
                <c:pt idx="0">
                  <c:v>ANALYSE</c:v>
                </c:pt>
                <c:pt idx="1">
                  <c:v>PREPARATION</c:v>
                </c:pt>
                <c:pt idx="2">
                  <c:v>FABRICATION</c:v>
                </c:pt>
                <c:pt idx="3">
                  <c:v>REHABILITATION</c:v>
                </c:pt>
              </c:strCache>
            </c:strRef>
          </c:cat>
          <c:val>
            <c:numRef>
              <c:f>HISTOGRAMMES!$B$27:$E$27</c:f>
              <c:numCache>
                <c:formatCode>0%</c:formatCode>
                <c:ptCount val="4"/>
                <c:pt idx="0">
                  <c:v>4.4751381215469614E-2</c:v>
                </c:pt>
                <c:pt idx="1">
                  <c:v>2.0994475138121547E-2</c:v>
                </c:pt>
                <c:pt idx="2">
                  <c:v>0.112707182320442</c:v>
                </c:pt>
                <c:pt idx="3">
                  <c:v>1.5469613259668509E-2</c:v>
                </c:pt>
              </c:numCache>
            </c:numRef>
          </c:val>
        </c:ser>
        <c:ser>
          <c:idx val="1"/>
          <c:order val="1"/>
          <c:tx>
            <c:v>Seconde PFMP</c:v>
          </c:tx>
          <c:spPr>
            <a:solidFill>
              <a:srgbClr val="FFFF00"/>
            </a:solidFill>
          </c:spPr>
          <c:dLbls>
            <c:showVal val="1"/>
          </c:dLbls>
          <c:val>
            <c:numRef>
              <c:f>HISTOGRAMMES!$B$34:$E$34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0.11602209944751381</c:v>
                </c:pt>
                <c:pt idx="3">
                  <c:v>0</c:v>
                </c:pt>
              </c:numCache>
            </c:numRef>
          </c:val>
        </c:ser>
        <c:shape val="cylinder"/>
        <c:axId val="109959808"/>
        <c:axId val="110039424"/>
        <c:axId val="0"/>
      </c:bar3DChart>
      <c:catAx>
        <c:axId val="109959808"/>
        <c:scaling>
          <c:orientation val="minMax"/>
        </c:scaling>
        <c:axPos val="b"/>
        <c:tickLblPos val="nextTo"/>
        <c:crossAx val="110039424"/>
        <c:crosses val="autoZero"/>
        <c:auto val="1"/>
        <c:lblAlgn val="ctr"/>
        <c:lblOffset val="100"/>
      </c:catAx>
      <c:valAx>
        <c:axId val="110039424"/>
        <c:scaling>
          <c:orientation val="minMax"/>
        </c:scaling>
        <c:axPos val="l"/>
        <c:majorGridlines/>
        <c:numFmt formatCode="0%" sourceLinked="1"/>
        <c:tickLblPos val="nextTo"/>
        <c:crossAx val="109959808"/>
        <c:crosses val="autoZero"/>
        <c:crossBetween val="between"/>
      </c:valAx>
    </c:plotArea>
    <c:legend>
      <c:legendPos val="r"/>
      <c:layout/>
    </c:legend>
    <c:plotVisOnly val="1"/>
  </c:chart>
  <c:spPr>
    <a:gradFill>
      <a:gsLst>
        <a:gs pos="0">
          <a:srgbClr val="4F81BD">
            <a:tint val="66000"/>
            <a:satMod val="16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5400000" scaled="0"/>
    </a:gradFill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v>Première ETS</c:v>
          </c:tx>
          <c:spPr>
            <a:solidFill>
              <a:schemeClr val="accent5">
                <a:lumMod val="60000"/>
                <a:lumOff val="40000"/>
              </a:schemeClr>
            </a:solidFill>
          </c:spPr>
          <c:dLbls>
            <c:showVal val="1"/>
          </c:dLbls>
          <c:cat>
            <c:strRef>
              <c:f>HISTOGRAMMES!$B$26:$E$26</c:f>
              <c:strCache>
                <c:ptCount val="4"/>
                <c:pt idx="0">
                  <c:v>ANALYSE</c:v>
                </c:pt>
                <c:pt idx="1">
                  <c:v>PREPARATION</c:v>
                </c:pt>
                <c:pt idx="2">
                  <c:v>FABRICATION</c:v>
                </c:pt>
                <c:pt idx="3">
                  <c:v>REHABILITATION</c:v>
                </c:pt>
              </c:strCache>
            </c:strRef>
          </c:cat>
          <c:val>
            <c:numRef>
              <c:f>HISTOGRAMMES!$B$28:$E$28</c:f>
              <c:numCache>
                <c:formatCode>0%</c:formatCode>
                <c:ptCount val="4"/>
                <c:pt idx="0">
                  <c:v>4.1436464088397788E-2</c:v>
                </c:pt>
                <c:pt idx="1">
                  <c:v>4.4198895027624308E-2</c:v>
                </c:pt>
                <c:pt idx="2">
                  <c:v>7.5138121546961326E-2</c:v>
                </c:pt>
                <c:pt idx="3">
                  <c:v>1.8784530386740331E-2</c:v>
                </c:pt>
              </c:numCache>
            </c:numRef>
          </c:val>
        </c:ser>
        <c:ser>
          <c:idx val="1"/>
          <c:order val="1"/>
          <c:tx>
            <c:v>Première PFMP</c:v>
          </c:tx>
          <c:spPr>
            <a:solidFill>
              <a:srgbClr val="FFFF00"/>
            </a:solidFill>
          </c:spPr>
          <c:dLbls>
            <c:showVal val="1"/>
          </c:dLbls>
          <c:cat>
            <c:strRef>
              <c:f>HISTOGRAMMES!$B$26:$E$26</c:f>
              <c:strCache>
                <c:ptCount val="4"/>
                <c:pt idx="0">
                  <c:v>ANALYSE</c:v>
                </c:pt>
                <c:pt idx="1">
                  <c:v>PREPARATION</c:v>
                </c:pt>
                <c:pt idx="2">
                  <c:v>FABRICATION</c:v>
                </c:pt>
                <c:pt idx="3">
                  <c:v>REHABILITATION</c:v>
                </c:pt>
              </c:strCache>
            </c:strRef>
          </c:cat>
          <c:val>
            <c:numRef>
              <c:f>HISTOGRAMMES!$B$35:$E$35</c:f>
              <c:numCache>
                <c:formatCode>0%</c:formatCode>
                <c:ptCount val="4"/>
                <c:pt idx="0">
                  <c:v>0</c:v>
                </c:pt>
                <c:pt idx="1">
                  <c:v>7.7348066298342545E-3</c:v>
                </c:pt>
                <c:pt idx="2">
                  <c:v>0.14696132596685083</c:v>
                </c:pt>
                <c:pt idx="3">
                  <c:v>0</c:v>
                </c:pt>
              </c:numCache>
            </c:numRef>
          </c:val>
        </c:ser>
        <c:shape val="cylinder"/>
        <c:axId val="110061056"/>
        <c:axId val="110062592"/>
        <c:axId val="0"/>
      </c:bar3DChart>
      <c:catAx>
        <c:axId val="110061056"/>
        <c:scaling>
          <c:orientation val="minMax"/>
        </c:scaling>
        <c:axPos val="b"/>
        <c:tickLblPos val="nextTo"/>
        <c:crossAx val="110062592"/>
        <c:crosses val="autoZero"/>
        <c:auto val="1"/>
        <c:lblAlgn val="ctr"/>
        <c:lblOffset val="100"/>
      </c:catAx>
      <c:valAx>
        <c:axId val="110062592"/>
        <c:scaling>
          <c:orientation val="minMax"/>
        </c:scaling>
        <c:axPos val="l"/>
        <c:majorGridlines/>
        <c:numFmt formatCode="0%" sourceLinked="1"/>
        <c:tickLblPos val="nextTo"/>
        <c:crossAx val="110061056"/>
        <c:crosses val="autoZero"/>
        <c:crossBetween val="between"/>
      </c:valAx>
    </c:plotArea>
    <c:legend>
      <c:legendPos val="r"/>
      <c:layout/>
    </c:legend>
    <c:plotVisOnly val="1"/>
  </c:chart>
  <c:spPr>
    <a:gradFill>
      <a:gsLst>
        <a:gs pos="0">
          <a:srgbClr val="4F81BD">
            <a:tint val="66000"/>
            <a:satMod val="16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5400000" scaled="0"/>
    </a:gradFill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v>Terminale ETS</c:v>
          </c:tx>
          <c:spPr>
            <a:solidFill>
              <a:schemeClr val="accent5">
                <a:lumMod val="60000"/>
                <a:lumOff val="40000"/>
              </a:schemeClr>
            </a:solidFill>
          </c:spPr>
          <c:dLbls>
            <c:showVal val="1"/>
          </c:dLbls>
          <c:cat>
            <c:strRef>
              <c:f>HISTOGRAMMES!$B$26:$E$26</c:f>
              <c:strCache>
                <c:ptCount val="4"/>
                <c:pt idx="0">
                  <c:v>ANALYSE</c:v>
                </c:pt>
                <c:pt idx="1">
                  <c:v>PREPARATION</c:v>
                </c:pt>
                <c:pt idx="2">
                  <c:v>FABRICATION</c:v>
                </c:pt>
                <c:pt idx="3">
                  <c:v>REHABILITATION</c:v>
                </c:pt>
              </c:strCache>
            </c:strRef>
          </c:cat>
          <c:val>
            <c:numRef>
              <c:f>HISTOGRAMMES!$B$29:$E$29</c:f>
              <c:numCache>
                <c:formatCode>0%</c:formatCode>
                <c:ptCount val="4"/>
                <c:pt idx="0">
                  <c:v>4.3093922651933701E-2</c:v>
                </c:pt>
                <c:pt idx="1">
                  <c:v>3.6464088397790057E-2</c:v>
                </c:pt>
                <c:pt idx="2">
                  <c:v>5.4696132596685085E-2</c:v>
                </c:pt>
                <c:pt idx="3">
                  <c:v>6.6850828729281775E-2</c:v>
                </c:pt>
              </c:numCache>
            </c:numRef>
          </c:val>
        </c:ser>
        <c:ser>
          <c:idx val="1"/>
          <c:order val="1"/>
          <c:tx>
            <c:v>Terminale PFMP</c:v>
          </c:tx>
          <c:spPr>
            <a:solidFill>
              <a:srgbClr val="FFFF00"/>
            </a:solidFill>
          </c:spPr>
          <c:dLbls>
            <c:showVal val="1"/>
          </c:dLbls>
          <c:cat>
            <c:strRef>
              <c:f>HISTOGRAMMES!$B$26:$E$26</c:f>
              <c:strCache>
                <c:ptCount val="4"/>
                <c:pt idx="0">
                  <c:v>ANALYSE</c:v>
                </c:pt>
                <c:pt idx="1">
                  <c:v>PREPARATION</c:v>
                </c:pt>
                <c:pt idx="2">
                  <c:v>FABRICATION</c:v>
                </c:pt>
                <c:pt idx="3">
                  <c:v>REHABILITATION</c:v>
                </c:pt>
              </c:strCache>
            </c:strRef>
          </c:cat>
          <c:val>
            <c:numRef>
              <c:f>HISTOGRAMMES!$B$36:$E$36</c:f>
              <c:numCache>
                <c:formatCode>0%</c:formatCode>
                <c:ptCount val="4"/>
                <c:pt idx="0">
                  <c:v>7.7348066298342545E-3</c:v>
                </c:pt>
                <c:pt idx="1">
                  <c:v>7.7348066298342545E-3</c:v>
                </c:pt>
                <c:pt idx="2">
                  <c:v>0.11988950276243093</c:v>
                </c:pt>
                <c:pt idx="3">
                  <c:v>1.9337016574585635E-2</c:v>
                </c:pt>
              </c:numCache>
            </c:numRef>
          </c:val>
        </c:ser>
        <c:shape val="cylinder"/>
        <c:axId val="110604672"/>
        <c:axId val="110606208"/>
        <c:axId val="0"/>
      </c:bar3DChart>
      <c:catAx>
        <c:axId val="110604672"/>
        <c:scaling>
          <c:orientation val="minMax"/>
        </c:scaling>
        <c:axPos val="b"/>
        <c:tickLblPos val="nextTo"/>
        <c:crossAx val="110606208"/>
        <c:crosses val="autoZero"/>
        <c:auto val="1"/>
        <c:lblAlgn val="ctr"/>
        <c:lblOffset val="100"/>
      </c:catAx>
      <c:valAx>
        <c:axId val="110606208"/>
        <c:scaling>
          <c:orientation val="minMax"/>
        </c:scaling>
        <c:axPos val="l"/>
        <c:majorGridlines/>
        <c:numFmt formatCode="0%" sourceLinked="1"/>
        <c:tickLblPos val="nextTo"/>
        <c:crossAx val="110604672"/>
        <c:crosses val="autoZero"/>
        <c:crossBetween val="between"/>
      </c:valAx>
    </c:plotArea>
    <c:legend>
      <c:legendPos val="r"/>
      <c:layout/>
    </c:legend>
    <c:plotVisOnly val="1"/>
  </c:chart>
  <c:spPr>
    <a:gradFill>
      <a:gsLst>
        <a:gs pos="0">
          <a:srgbClr val="4F81BD">
            <a:tint val="66000"/>
            <a:satMod val="16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5400000" scaled="0"/>
    </a:gradFill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Formation ETS</c:v>
          </c:tx>
          <c:spPr>
            <a:solidFill>
              <a:schemeClr val="accent5">
                <a:lumMod val="60000"/>
                <a:lumOff val="40000"/>
              </a:schemeClr>
            </a:solidFill>
          </c:spPr>
          <c:dLbls>
            <c:showVal val="1"/>
          </c:dLbls>
          <c:cat>
            <c:strRef>
              <c:f>HISTOGRAMMES!$B$26:$E$26</c:f>
              <c:strCache>
                <c:ptCount val="4"/>
                <c:pt idx="0">
                  <c:v>ANALYSE</c:v>
                </c:pt>
                <c:pt idx="1">
                  <c:v>PREPARATION</c:v>
                </c:pt>
                <c:pt idx="2">
                  <c:v>FABRICATION</c:v>
                </c:pt>
                <c:pt idx="3">
                  <c:v>REHABILITATION</c:v>
                </c:pt>
              </c:strCache>
            </c:strRef>
          </c:cat>
          <c:val>
            <c:numRef>
              <c:f>HISTOGRAMMES!$B$30:$E$30</c:f>
              <c:numCache>
                <c:formatCode>0%</c:formatCode>
                <c:ptCount val="4"/>
                <c:pt idx="0">
                  <c:v>0.1292817679558011</c:v>
                </c:pt>
                <c:pt idx="1">
                  <c:v>0.10165745856353592</c:v>
                </c:pt>
                <c:pt idx="2">
                  <c:v>0.24254143646408841</c:v>
                </c:pt>
                <c:pt idx="3">
                  <c:v>0.1011049723756906</c:v>
                </c:pt>
              </c:numCache>
            </c:numRef>
          </c:val>
        </c:ser>
        <c:shape val="cylinder"/>
        <c:axId val="110696320"/>
        <c:axId val="110697856"/>
        <c:axId val="0"/>
      </c:bar3DChart>
      <c:catAx>
        <c:axId val="110696320"/>
        <c:scaling>
          <c:orientation val="minMax"/>
        </c:scaling>
        <c:axPos val="b"/>
        <c:tickLblPos val="nextTo"/>
        <c:crossAx val="110697856"/>
        <c:crosses val="autoZero"/>
        <c:auto val="1"/>
        <c:lblAlgn val="ctr"/>
        <c:lblOffset val="100"/>
      </c:catAx>
      <c:valAx>
        <c:axId val="110697856"/>
        <c:scaling>
          <c:orientation val="minMax"/>
        </c:scaling>
        <c:axPos val="l"/>
        <c:majorGridlines/>
        <c:numFmt formatCode="0%" sourceLinked="1"/>
        <c:tickLblPos val="nextTo"/>
        <c:crossAx val="110696320"/>
        <c:crosses val="autoZero"/>
        <c:crossBetween val="between"/>
      </c:valAx>
    </c:plotArea>
    <c:legend>
      <c:legendPos val="r"/>
      <c:layout/>
    </c:legend>
    <c:plotVisOnly val="1"/>
  </c:chart>
  <c:spPr>
    <a:gradFill>
      <a:gsLst>
        <a:gs pos="0">
          <a:srgbClr val="4F81BD">
            <a:tint val="66000"/>
            <a:satMod val="16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5400000" scaled="0"/>
    </a:gradFill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Formation PFMP</c:v>
          </c:tx>
          <c:spPr>
            <a:solidFill>
              <a:srgbClr val="FFFF00"/>
            </a:solidFill>
          </c:spPr>
          <c:dLbls>
            <c:showVal val="1"/>
          </c:dLbls>
          <c:cat>
            <c:strRef>
              <c:f>HISTOGRAMMES!$B$33:$E$33</c:f>
              <c:strCache>
                <c:ptCount val="4"/>
                <c:pt idx="0">
                  <c:v>ANALYSE</c:v>
                </c:pt>
                <c:pt idx="1">
                  <c:v>PREPARATION</c:v>
                </c:pt>
                <c:pt idx="2">
                  <c:v>FABRICATION</c:v>
                </c:pt>
                <c:pt idx="3">
                  <c:v>REHABILITATION</c:v>
                </c:pt>
              </c:strCache>
            </c:strRef>
          </c:cat>
          <c:val>
            <c:numRef>
              <c:f>HISTOGRAMMES!$B$37:$E$37</c:f>
              <c:numCache>
                <c:formatCode>0%</c:formatCode>
                <c:ptCount val="4"/>
                <c:pt idx="0">
                  <c:v>7.7348066298342545E-3</c:v>
                </c:pt>
                <c:pt idx="1">
                  <c:v>1.5469613259668509E-2</c:v>
                </c:pt>
                <c:pt idx="2">
                  <c:v>0.38287292817679558</c:v>
                </c:pt>
                <c:pt idx="3">
                  <c:v>1.9337016574585635E-2</c:v>
                </c:pt>
              </c:numCache>
            </c:numRef>
          </c:val>
        </c:ser>
        <c:shape val="cylinder"/>
        <c:axId val="110735360"/>
        <c:axId val="110736896"/>
        <c:axId val="0"/>
      </c:bar3DChart>
      <c:catAx>
        <c:axId val="110735360"/>
        <c:scaling>
          <c:orientation val="minMax"/>
        </c:scaling>
        <c:axPos val="b"/>
        <c:tickLblPos val="nextTo"/>
        <c:crossAx val="110736896"/>
        <c:crosses val="autoZero"/>
        <c:auto val="1"/>
        <c:lblAlgn val="ctr"/>
        <c:lblOffset val="100"/>
      </c:catAx>
      <c:valAx>
        <c:axId val="110736896"/>
        <c:scaling>
          <c:orientation val="minMax"/>
        </c:scaling>
        <c:axPos val="l"/>
        <c:majorGridlines/>
        <c:numFmt formatCode="0%" sourceLinked="1"/>
        <c:tickLblPos val="nextTo"/>
        <c:crossAx val="110735360"/>
        <c:crosses val="autoZero"/>
        <c:crossBetween val="between"/>
      </c:valAx>
    </c:plotArea>
    <c:legend>
      <c:legendPos val="r"/>
      <c:layout/>
    </c:legend>
    <c:plotVisOnly val="1"/>
  </c:chart>
  <c:spPr>
    <a:gradFill>
      <a:gsLst>
        <a:gs pos="0">
          <a:srgbClr val="4F81BD">
            <a:tint val="66000"/>
            <a:satMod val="16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5400000" scaled="0"/>
    </a:gradFill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v>Foramtion ETS</c:v>
          </c:tx>
          <c:spPr>
            <a:solidFill>
              <a:schemeClr val="accent5">
                <a:lumMod val="60000"/>
                <a:lumOff val="40000"/>
              </a:schemeClr>
            </a:solidFill>
          </c:spPr>
          <c:dLbls>
            <c:showVal val="1"/>
          </c:dLbls>
          <c:cat>
            <c:strRef>
              <c:f>HISTOGRAMMES!$B$26:$E$26</c:f>
              <c:strCache>
                <c:ptCount val="4"/>
                <c:pt idx="0">
                  <c:v>ANALYSE</c:v>
                </c:pt>
                <c:pt idx="1">
                  <c:v>PREPARATION</c:v>
                </c:pt>
                <c:pt idx="2">
                  <c:v>FABRICATION</c:v>
                </c:pt>
                <c:pt idx="3">
                  <c:v>REHABILITATION</c:v>
                </c:pt>
              </c:strCache>
            </c:strRef>
          </c:cat>
          <c:val>
            <c:numRef>
              <c:f>HISTOGRAMMES!$B$30:$E$30</c:f>
              <c:numCache>
                <c:formatCode>0%</c:formatCode>
                <c:ptCount val="4"/>
                <c:pt idx="0">
                  <c:v>0.1292817679558011</c:v>
                </c:pt>
                <c:pt idx="1">
                  <c:v>0.10165745856353592</c:v>
                </c:pt>
                <c:pt idx="2">
                  <c:v>0.24254143646408841</c:v>
                </c:pt>
                <c:pt idx="3">
                  <c:v>0.1011049723756906</c:v>
                </c:pt>
              </c:numCache>
            </c:numRef>
          </c:val>
        </c:ser>
        <c:ser>
          <c:idx val="1"/>
          <c:order val="1"/>
          <c:tx>
            <c:v>Foramtion PFMP</c:v>
          </c:tx>
          <c:spPr>
            <a:solidFill>
              <a:srgbClr val="FFFF00"/>
            </a:solidFill>
          </c:spPr>
          <c:dLbls>
            <c:showVal val="1"/>
          </c:dLbls>
          <c:val>
            <c:numRef>
              <c:f>HISTOGRAMMES!$B$37:$E$37</c:f>
              <c:numCache>
                <c:formatCode>0%</c:formatCode>
                <c:ptCount val="4"/>
                <c:pt idx="0">
                  <c:v>7.7348066298342545E-3</c:v>
                </c:pt>
                <c:pt idx="1">
                  <c:v>1.5469613259668509E-2</c:v>
                </c:pt>
                <c:pt idx="2">
                  <c:v>0.38287292817679558</c:v>
                </c:pt>
                <c:pt idx="3">
                  <c:v>1.9337016574585635E-2</c:v>
                </c:pt>
              </c:numCache>
            </c:numRef>
          </c:val>
        </c:ser>
        <c:shape val="cylinder"/>
        <c:axId val="110758912"/>
        <c:axId val="110772992"/>
        <c:axId val="0"/>
      </c:bar3DChart>
      <c:catAx>
        <c:axId val="110758912"/>
        <c:scaling>
          <c:orientation val="minMax"/>
        </c:scaling>
        <c:axPos val="b"/>
        <c:tickLblPos val="nextTo"/>
        <c:crossAx val="110772992"/>
        <c:crosses val="autoZero"/>
        <c:auto val="1"/>
        <c:lblAlgn val="ctr"/>
        <c:lblOffset val="100"/>
      </c:catAx>
      <c:valAx>
        <c:axId val="110772992"/>
        <c:scaling>
          <c:orientation val="minMax"/>
        </c:scaling>
        <c:axPos val="l"/>
        <c:majorGridlines/>
        <c:numFmt formatCode="0%" sourceLinked="1"/>
        <c:tickLblPos val="nextTo"/>
        <c:crossAx val="110758912"/>
        <c:crosses val="autoZero"/>
        <c:crossBetween val="between"/>
      </c:valAx>
    </c:plotArea>
    <c:legend>
      <c:legendPos val="r"/>
      <c:layout/>
    </c:legend>
    <c:plotVisOnly val="1"/>
  </c:chart>
  <c:spPr>
    <a:gradFill>
      <a:gsLst>
        <a:gs pos="0">
          <a:srgbClr val="4F81BD">
            <a:tint val="66000"/>
            <a:satMod val="16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5400000" scaled="0"/>
    </a:gradFill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666749</xdr:colOff>
      <xdr:row>1</xdr:row>
      <xdr:rowOff>76201</xdr:rowOff>
    </xdr:from>
    <xdr:to>
      <xdr:col>16</xdr:col>
      <xdr:colOff>314325</xdr:colOff>
      <xdr:row>19</xdr:row>
      <xdr:rowOff>1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323849</xdr:colOff>
      <xdr:row>1</xdr:row>
      <xdr:rowOff>76200</xdr:rowOff>
    </xdr:from>
    <xdr:to>
      <xdr:col>22</xdr:col>
      <xdr:colOff>657224</xdr:colOff>
      <xdr:row>19</xdr:row>
      <xdr:rowOff>0</xdr:rowOff>
    </xdr:to>
    <xdr:graphicFrame macro="">
      <xdr:nvGraphicFramePr>
        <xdr:cNvPr id="9" name="Graphique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647700</xdr:colOff>
      <xdr:row>4</xdr:row>
      <xdr:rowOff>123825</xdr:rowOff>
    </xdr:from>
    <xdr:to>
      <xdr:col>28</xdr:col>
      <xdr:colOff>647700</xdr:colOff>
      <xdr:row>19</xdr:row>
      <xdr:rowOff>9525</xdr:rowOff>
    </xdr:to>
    <xdr:graphicFrame macro="">
      <xdr:nvGraphicFramePr>
        <xdr:cNvPr id="10" name="Graphique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647700</xdr:colOff>
      <xdr:row>24</xdr:row>
      <xdr:rowOff>28575</xdr:rowOff>
    </xdr:from>
    <xdr:to>
      <xdr:col>13</xdr:col>
      <xdr:colOff>647700</xdr:colOff>
      <xdr:row>38</xdr:row>
      <xdr:rowOff>104775</xdr:rowOff>
    </xdr:to>
    <xdr:graphicFrame macro="">
      <xdr:nvGraphicFramePr>
        <xdr:cNvPr id="11" name="Graphique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666750</xdr:colOff>
      <xdr:row>24</xdr:row>
      <xdr:rowOff>9525</xdr:rowOff>
    </xdr:from>
    <xdr:to>
      <xdr:col>19</xdr:col>
      <xdr:colOff>666750</xdr:colOff>
      <xdr:row>38</xdr:row>
      <xdr:rowOff>85725</xdr:rowOff>
    </xdr:to>
    <xdr:graphicFrame macro="">
      <xdr:nvGraphicFramePr>
        <xdr:cNvPr id="12" name="Graphique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676275</xdr:colOff>
      <xdr:row>24</xdr:row>
      <xdr:rowOff>19050</xdr:rowOff>
    </xdr:from>
    <xdr:to>
      <xdr:col>25</xdr:col>
      <xdr:colOff>676275</xdr:colOff>
      <xdr:row>38</xdr:row>
      <xdr:rowOff>95250</xdr:rowOff>
    </xdr:to>
    <xdr:graphicFrame macro="">
      <xdr:nvGraphicFramePr>
        <xdr:cNvPr id="13" name="Graphique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647700</xdr:colOff>
      <xdr:row>38</xdr:row>
      <xdr:rowOff>161925</xdr:rowOff>
    </xdr:from>
    <xdr:to>
      <xdr:col>13</xdr:col>
      <xdr:colOff>647700</xdr:colOff>
      <xdr:row>53</xdr:row>
      <xdr:rowOff>47625</xdr:rowOff>
    </xdr:to>
    <xdr:graphicFrame macro="">
      <xdr:nvGraphicFramePr>
        <xdr:cNvPr id="14" name="Graphique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657225</xdr:colOff>
      <xdr:row>38</xdr:row>
      <xdr:rowOff>133350</xdr:rowOff>
    </xdr:from>
    <xdr:to>
      <xdr:col>19</xdr:col>
      <xdr:colOff>657225</xdr:colOff>
      <xdr:row>53</xdr:row>
      <xdr:rowOff>19050</xdr:rowOff>
    </xdr:to>
    <xdr:graphicFrame macro="">
      <xdr:nvGraphicFramePr>
        <xdr:cNvPr id="15" name="Graphique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19</xdr:col>
      <xdr:colOff>666750</xdr:colOff>
      <xdr:row>38</xdr:row>
      <xdr:rowOff>152400</xdr:rowOff>
    </xdr:from>
    <xdr:to>
      <xdr:col>25</xdr:col>
      <xdr:colOff>666750</xdr:colOff>
      <xdr:row>53</xdr:row>
      <xdr:rowOff>38100</xdr:rowOff>
    </xdr:to>
    <xdr:graphicFrame macro="">
      <xdr:nvGraphicFramePr>
        <xdr:cNvPr id="16" name="Graphique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638175</xdr:colOff>
      <xdr:row>53</xdr:row>
      <xdr:rowOff>123825</xdr:rowOff>
    </xdr:from>
    <xdr:to>
      <xdr:col>13</xdr:col>
      <xdr:colOff>638175</xdr:colOff>
      <xdr:row>68</xdr:row>
      <xdr:rowOff>9525</xdr:rowOff>
    </xdr:to>
    <xdr:graphicFrame macro="">
      <xdr:nvGraphicFramePr>
        <xdr:cNvPr id="17" name="Graphique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13</xdr:col>
      <xdr:colOff>638175</xdr:colOff>
      <xdr:row>53</xdr:row>
      <xdr:rowOff>114300</xdr:rowOff>
    </xdr:from>
    <xdr:to>
      <xdr:col>19</xdr:col>
      <xdr:colOff>638175</xdr:colOff>
      <xdr:row>68</xdr:row>
      <xdr:rowOff>0</xdr:rowOff>
    </xdr:to>
    <xdr:graphicFrame macro="">
      <xdr:nvGraphicFramePr>
        <xdr:cNvPr id="18" name="Graphique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19</xdr:col>
      <xdr:colOff>647700</xdr:colOff>
      <xdr:row>53</xdr:row>
      <xdr:rowOff>123825</xdr:rowOff>
    </xdr:from>
    <xdr:to>
      <xdr:col>25</xdr:col>
      <xdr:colOff>647700</xdr:colOff>
      <xdr:row>68</xdr:row>
      <xdr:rowOff>9525</xdr:rowOff>
    </xdr:to>
    <xdr:graphicFrame macro="">
      <xdr:nvGraphicFramePr>
        <xdr:cNvPr id="21" name="Graphique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619125</xdr:colOff>
      <xdr:row>68</xdr:row>
      <xdr:rowOff>66675</xdr:rowOff>
    </xdr:from>
    <xdr:to>
      <xdr:col>13</xdr:col>
      <xdr:colOff>619125</xdr:colOff>
      <xdr:row>82</xdr:row>
      <xdr:rowOff>142875</xdr:rowOff>
    </xdr:to>
    <xdr:graphicFrame macro="">
      <xdr:nvGraphicFramePr>
        <xdr:cNvPr id="20" name="Graphique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6"/>
  <sheetViews>
    <sheetView workbookViewId="0">
      <selection activeCell="B7" sqref="B7"/>
    </sheetView>
  </sheetViews>
  <sheetFormatPr baseColWidth="10" defaultRowHeight="15"/>
  <cols>
    <col min="1" max="1" width="5.85546875" customWidth="1"/>
    <col min="2" max="2" width="8" customWidth="1"/>
    <col min="3" max="3" width="119.42578125" bestFit="1" customWidth="1"/>
  </cols>
  <sheetData>
    <row r="1" spans="1:3" ht="24.75">
      <c r="A1" s="249" t="s">
        <v>267</v>
      </c>
      <c r="B1" s="249"/>
      <c r="C1" s="249"/>
    </row>
    <row r="2" spans="1:3" ht="24.75">
      <c r="A2" s="249" t="s">
        <v>271</v>
      </c>
      <c r="B2" s="249"/>
      <c r="C2" s="249"/>
    </row>
    <row r="3" spans="1:3" ht="24.75">
      <c r="A3" s="249" t="s">
        <v>268</v>
      </c>
      <c r="B3" s="249"/>
      <c r="C3" s="249"/>
    </row>
    <row r="5" spans="1:3" ht="18.75">
      <c r="A5" s="1" t="s">
        <v>2</v>
      </c>
      <c r="B5" s="1" t="s">
        <v>0</v>
      </c>
      <c r="C5" s="2" t="s">
        <v>4</v>
      </c>
    </row>
    <row r="6" spans="1:3" ht="18.75">
      <c r="A6" s="1" t="s">
        <v>2</v>
      </c>
      <c r="B6" s="1" t="s">
        <v>1</v>
      </c>
      <c r="C6" s="2" t="s">
        <v>5</v>
      </c>
    </row>
    <row r="7" spans="1:3" ht="18.75">
      <c r="A7" s="3" t="s">
        <v>3</v>
      </c>
      <c r="B7" s="3" t="s">
        <v>11</v>
      </c>
      <c r="C7" s="2" t="s">
        <v>6</v>
      </c>
    </row>
    <row r="8" spans="1:3" ht="18.75">
      <c r="A8" s="3" t="s">
        <v>3</v>
      </c>
      <c r="B8" s="3" t="s">
        <v>12</v>
      </c>
      <c r="C8" s="2" t="s">
        <v>7</v>
      </c>
    </row>
    <row r="9" spans="1:3" ht="18.75">
      <c r="A9" s="3" t="s">
        <v>3</v>
      </c>
      <c r="B9" s="3" t="s">
        <v>13</v>
      </c>
      <c r="C9" s="2" t="s">
        <v>16</v>
      </c>
    </row>
    <row r="10" spans="1:3" ht="18.75">
      <c r="A10" s="3" t="s">
        <v>3</v>
      </c>
      <c r="B10" s="3" t="s">
        <v>14</v>
      </c>
      <c r="C10" s="4" t="s">
        <v>17</v>
      </c>
    </row>
    <row r="11" spans="1:3" ht="18.75">
      <c r="A11" s="3" t="s">
        <v>8</v>
      </c>
      <c r="B11" s="3" t="s">
        <v>15</v>
      </c>
      <c r="C11" s="2" t="s">
        <v>18</v>
      </c>
    </row>
    <row r="12" spans="1:3" ht="18.75">
      <c r="A12" s="3" t="s">
        <v>8</v>
      </c>
      <c r="B12" s="3" t="s">
        <v>23</v>
      </c>
      <c r="C12" s="2" t="s">
        <v>19</v>
      </c>
    </row>
    <row r="13" spans="1:3" ht="18.75">
      <c r="A13" s="3" t="s">
        <v>8</v>
      </c>
      <c r="B13" s="3" t="s">
        <v>24</v>
      </c>
      <c r="C13" s="2" t="s">
        <v>20</v>
      </c>
    </row>
    <row r="14" spans="1:3" ht="18.75">
      <c r="A14" s="3" t="s">
        <v>8</v>
      </c>
      <c r="B14" s="3" t="s">
        <v>25</v>
      </c>
      <c r="C14" s="2" t="s">
        <v>21</v>
      </c>
    </row>
    <row r="15" spans="1:3" ht="18.75">
      <c r="A15" s="3" t="s">
        <v>8</v>
      </c>
      <c r="B15" s="3" t="s">
        <v>26</v>
      </c>
      <c r="C15" s="2" t="s">
        <v>22</v>
      </c>
    </row>
    <row r="16" spans="1:3" ht="18.75">
      <c r="A16" s="3" t="s">
        <v>9</v>
      </c>
      <c r="B16" s="3" t="s">
        <v>27</v>
      </c>
      <c r="C16" s="4" t="s">
        <v>33</v>
      </c>
    </row>
    <row r="17" spans="1:3" ht="18.75">
      <c r="A17" s="3" t="s">
        <v>9</v>
      </c>
      <c r="B17" s="3" t="s">
        <v>28</v>
      </c>
      <c r="C17" s="4" t="s">
        <v>34</v>
      </c>
    </row>
    <row r="18" spans="1:3" ht="18.75">
      <c r="A18" s="3" t="s">
        <v>9</v>
      </c>
      <c r="B18" s="3" t="s">
        <v>29</v>
      </c>
      <c r="C18" s="4" t="s">
        <v>35</v>
      </c>
    </row>
    <row r="19" spans="1:3" ht="18.75">
      <c r="A19" s="3" t="s">
        <v>9</v>
      </c>
      <c r="B19" s="3" t="s">
        <v>31</v>
      </c>
      <c r="C19" s="4" t="s">
        <v>36</v>
      </c>
    </row>
    <row r="20" spans="1:3" ht="18.75">
      <c r="A20" s="3" t="s">
        <v>9</v>
      </c>
      <c r="B20" s="3" t="s">
        <v>30</v>
      </c>
      <c r="C20" s="4" t="s">
        <v>37</v>
      </c>
    </row>
    <row r="21" spans="1:3" ht="18.75">
      <c r="A21" s="3" t="s">
        <v>9</v>
      </c>
      <c r="B21" s="3" t="s">
        <v>32</v>
      </c>
      <c r="C21" s="4" t="s">
        <v>38</v>
      </c>
    </row>
    <row r="22" spans="1:3" ht="18.75">
      <c r="A22" s="3" t="s">
        <v>10</v>
      </c>
      <c r="B22" s="3" t="s">
        <v>46</v>
      </c>
      <c r="C22" s="4" t="s">
        <v>39</v>
      </c>
    </row>
    <row r="23" spans="1:3" ht="18.75">
      <c r="A23" s="3" t="s">
        <v>10</v>
      </c>
      <c r="B23" s="3" t="s">
        <v>47</v>
      </c>
      <c r="C23" s="4" t="s">
        <v>40</v>
      </c>
    </row>
    <row r="24" spans="1:3" ht="18.75">
      <c r="A24" s="3" t="s">
        <v>10</v>
      </c>
      <c r="B24" s="3" t="s">
        <v>48</v>
      </c>
      <c r="C24" s="4" t="s">
        <v>41</v>
      </c>
    </row>
    <row r="25" spans="1:3" ht="18.75">
      <c r="A25" s="3" t="s">
        <v>10</v>
      </c>
      <c r="B25" s="3" t="s">
        <v>49</v>
      </c>
      <c r="C25" s="4" t="s">
        <v>42</v>
      </c>
    </row>
    <row r="26" spans="1:3" ht="18.75">
      <c r="A26" s="3" t="s">
        <v>10</v>
      </c>
      <c r="B26" s="3" t="s">
        <v>50</v>
      </c>
      <c r="C26" s="4" t="s">
        <v>43</v>
      </c>
    </row>
    <row r="27" spans="1:3" ht="18.75">
      <c r="A27" s="3" t="s">
        <v>10</v>
      </c>
      <c r="B27" s="3" t="s">
        <v>51</v>
      </c>
      <c r="C27" s="4" t="s">
        <v>44</v>
      </c>
    </row>
    <row r="28" spans="1:3" ht="18.75">
      <c r="A28" s="3" t="s">
        <v>10</v>
      </c>
      <c r="B28" s="3" t="s">
        <v>52</v>
      </c>
      <c r="C28" s="4" t="s">
        <v>45</v>
      </c>
    </row>
    <row r="29" spans="1:3" ht="18.75">
      <c r="A29" s="3" t="s">
        <v>57</v>
      </c>
      <c r="B29" s="3" t="s">
        <v>53</v>
      </c>
      <c r="C29" s="4" t="s">
        <v>58</v>
      </c>
    </row>
    <row r="30" spans="1:3" ht="18.75">
      <c r="A30" s="3" t="s">
        <v>57</v>
      </c>
      <c r="B30" s="3" t="s">
        <v>54</v>
      </c>
      <c r="C30" s="4" t="s">
        <v>59</v>
      </c>
    </row>
    <row r="31" spans="1:3" ht="18.75">
      <c r="A31" s="3" t="s">
        <v>57</v>
      </c>
      <c r="B31" s="3" t="s">
        <v>55</v>
      </c>
      <c r="C31" s="4" t="s">
        <v>60</v>
      </c>
    </row>
    <row r="32" spans="1:3" ht="18.75">
      <c r="A32" s="3" t="s">
        <v>57</v>
      </c>
      <c r="B32" s="3" t="s">
        <v>56</v>
      </c>
      <c r="C32" s="4" t="s">
        <v>61</v>
      </c>
    </row>
    <row r="33" spans="1:3" ht="18.75">
      <c r="A33" s="3" t="s">
        <v>63</v>
      </c>
      <c r="B33" s="3" t="s">
        <v>62</v>
      </c>
      <c r="C33" s="4" t="s">
        <v>72</v>
      </c>
    </row>
    <row r="34" spans="1:3" ht="18.75">
      <c r="A34" s="3" t="s">
        <v>66</v>
      </c>
      <c r="B34" s="3" t="s">
        <v>64</v>
      </c>
      <c r="C34" s="2" t="s">
        <v>73</v>
      </c>
    </row>
    <row r="35" spans="1:3" ht="18.75">
      <c r="A35" s="3" t="s">
        <v>66</v>
      </c>
      <c r="B35" s="3" t="s">
        <v>65</v>
      </c>
      <c r="C35" s="2" t="s">
        <v>74</v>
      </c>
    </row>
    <row r="36" spans="1:3" ht="18.75">
      <c r="A36" s="3" t="s">
        <v>71</v>
      </c>
      <c r="B36" s="3" t="s">
        <v>67</v>
      </c>
      <c r="C36" s="2" t="s">
        <v>75</v>
      </c>
    </row>
    <row r="37" spans="1:3" ht="18.75">
      <c r="A37" s="3" t="s">
        <v>71</v>
      </c>
      <c r="B37" s="3" t="s">
        <v>68</v>
      </c>
      <c r="C37" s="2" t="s">
        <v>76</v>
      </c>
    </row>
    <row r="38" spans="1:3" ht="18.75">
      <c r="A38" s="3" t="s">
        <v>71</v>
      </c>
      <c r="B38" s="3" t="s">
        <v>69</v>
      </c>
      <c r="C38" s="2" t="s">
        <v>77</v>
      </c>
    </row>
    <row r="39" spans="1:3" ht="18.75">
      <c r="A39" s="3" t="s">
        <v>71</v>
      </c>
      <c r="B39" s="3" t="s">
        <v>70</v>
      </c>
      <c r="C39" s="2" t="s">
        <v>78</v>
      </c>
    </row>
    <row r="40" spans="1:3" ht="18.75">
      <c r="A40" s="3" t="s">
        <v>88</v>
      </c>
      <c r="B40" s="3" t="s">
        <v>79</v>
      </c>
      <c r="C40" s="2" t="s">
        <v>89</v>
      </c>
    </row>
    <row r="41" spans="1:3" ht="18.75">
      <c r="A41" s="3" t="s">
        <v>88</v>
      </c>
      <c r="B41" s="3" t="s">
        <v>80</v>
      </c>
      <c r="C41" s="2" t="s">
        <v>90</v>
      </c>
    </row>
    <row r="42" spans="1:3" ht="18.75">
      <c r="A42" s="3" t="s">
        <v>88</v>
      </c>
      <c r="B42" s="3" t="s">
        <v>81</v>
      </c>
      <c r="C42" s="4" t="s">
        <v>91</v>
      </c>
    </row>
    <row r="43" spans="1:3" ht="18.75">
      <c r="A43" s="3" t="s">
        <v>88</v>
      </c>
      <c r="B43" s="3" t="s">
        <v>82</v>
      </c>
      <c r="C43" s="2" t="s">
        <v>92</v>
      </c>
    </row>
    <row r="44" spans="1:3" ht="18.75">
      <c r="A44" s="3" t="s">
        <v>88</v>
      </c>
      <c r="B44" s="3" t="s">
        <v>83</v>
      </c>
      <c r="C44" s="2" t="s">
        <v>93</v>
      </c>
    </row>
    <row r="45" spans="1:3" ht="18.75">
      <c r="A45" s="3" t="s">
        <v>88</v>
      </c>
      <c r="B45" s="3" t="s">
        <v>84</v>
      </c>
      <c r="C45" s="2" t="s">
        <v>94</v>
      </c>
    </row>
    <row r="46" spans="1:3" ht="18.75">
      <c r="A46" s="3" t="s">
        <v>88</v>
      </c>
      <c r="B46" s="3" t="s">
        <v>85</v>
      </c>
      <c r="C46" s="2" t="s">
        <v>95</v>
      </c>
    </row>
    <row r="47" spans="1:3" ht="18.75">
      <c r="A47" s="3" t="s">
        <v>88</v>
      </c>
      <c r="B47" s="3" t="s">
        <v>86</v>
      </c>
      <c r="C47" s="2" t="s">
        <v>96</v>
      </c>
    </row>
    <row r="48" spans="1:3" ht="18.75">
      <c r="A48" s="3" t="s">
        <v>88</v>
      </c>
      <c r="B48" s="3" t="s">
        <v>87</v>
      </c>
      <c r="C48" s="2" t="s">
        <v>97</v>
      </c>
    </row>
    <row r="49" spans="1:3" ht="18.75">
      <c r="A49" s="3" t="s">
        <v>105</v>
      </c>
      <c r="B49" s="3" t="s">
        <v>98</v>
      </c>
      <c r="C49" s="2" t="s">
        <v>106</v>
      </c>
    </row>
    <row r="50" spans="1:3" ht="18.75">
      <c r="A50" s="3" t="s">
        <v>105</v>
      </c>
      <c r="B50" s="3" t="s">
        <v>99</v>
      </c>
      <c r="C50" s="2" t="s">
        <v>107</v>
      </c>
    </row>
    <row r="51" spans="1:3" ht="18.75">
      <c r="A51" s="3" t="s">
        <v>105</v>
      </c>
      <c r="B51" s="3" t="s">
        <v>100</v>
      </c>
      <c r="C51" s="2" t="s">
        <v>108</v>
      </c>
    </row>
    <row r="52" spans="1:3" ht="21">
      <c r="A52" s="3" t="s">
        <v>105</v>
      </c>
      <c r="B52" s="3" t="s">
        <v>101</v>
      </c>
      <c r="C52" s="2" t="s">
        <v>109</v>
      </c>
    </row>
    <row r="53" spans="1:3" ht="18.75">
      <c r="A53" s="3" t="s">
        <v>105</v>
      </c>
      <c r="B53" s="3" t="s">
        <v>102</v>
      </c>
      <c r="C53" s="2" t="s">
        <v>110</v>
      </c>
    </row>
    <row r="54" spans="1:3" ht="18.75">
      <c r="A54" s="3" t="s">
        <v>105</v>
      </c>
      <c r="B54" s="3" t="s">
        <v>103</v>
      </c>
      <c r="C54" s="2" t="s">
        <v>111</v>
      </c>
    </row>
    <row r="55" spans="1:3" ht="18.75">
      <c r="A55" s="3" t="s">
        <v>105</v>
      </c>
      <c r="B55" s="3" t="s">
        <v>104</v>
      </c>
      <c r="C55" s="2" t="s">
        <v>112</v>
      </c>
    </row>
    <row r="56" spans="1:3" ht="18.75">
      <c r="A56" s="3" t="s">
        <v>117</v>
      </c>
      <c r="B56" s="3" t="s">
        <v>113</v>
      </c>
      <c r="C56" s="4" t="s">
        <v>126</v>
      </c>
    </row>
    <row r="57" spans="1:3" ht="18.75">
      <c r="A57" s="3" t="s">
        <v>117</v>
      </c>
      <c r="B57" s="3" t="s">
        <v>114</v>
      </c>
      <c r="C57" s="4" t="s">
        <v>127</v>
      </c>
    </row>
    <row r="58" spans="1:3" ht="18.75">
      <c r="A58" s="3" t="s">
        <v>117</v>
      </c>
      <c r="B58" s="3" t="s">
        <v>115</v>
      </c>
      <c r="C58" s="4" t="s">
        <v>128</v>
      </c>
    </row>
    <row r="59" spans="1:3" ht="18.75">
      <c r="A59" s="3" t="s">
        <v>117</v>
      </c>
      <c r="B59" s="3" t="s">
        <v>116</v>
      </c>
      <c r="C59" s="4" t="s">
        <v>129</v>
      </c>
    </row>
    <row r="60" spans="1:3" ht="18.75">
      <c r="A60" s="3" t="s">
        <v>125</v>
      </c>
      <c r="B60" s="3" t="s">
        <v>118</v>
      </c>
      <c r="C60" s="4" t="s">
        <v>130</v>
      </c>
    </row>
    <row r="61" spans="1:3" ht="18.75">
      <c r="A61" s="3" t="s">
        <v>125</v>
      </c>
      <c r="B61" s="3" t="s">
        <v>119</v>
      </c>
      <c r="C61" s="4" t="s">
        <v>131</v>
      </c>
    </row>
    <row r="62" spans="1:3" ht="18.75">
      <c r="A62" s="3" t="s">
        <v>125</v>
      </c>
      <c r="B62" s="3" t="s">
        <v>120</v>
      </c>
      <c r="C62" s="4" t="s">
        <v>132</v>
      </c>
    </row>
    <row r="63" spans="1:3" ht="18.75">
      <c r="A63" s="3" t="s">
        <v>125</v>
      </c>
      <c r="B63" s="3" t="s">
        <v>121</v>
      </c>
      <c r="C63" s="4" t="s">
        <v>133</v>
      </c>
    </row>
    <row r="64" spans="1:3" ht="18.75">
      <c r="A64" s="3" t="s">
        <v>125</v>
      </c>
      <c r="B64" s="3" t="s">
        <v>122</v>
      </c>
      <c r="C64" s="2" t="s">
        <v>134</v>
      </c>
    </row>
    <row r="65" spans="1:3" ht="18.75">
      <c r="A65" s="3" t="s">
        <v>125</v>
      </c>
      <c r="B65" s="3" t="s">
        <v>123</v>
      </c>
      <c r="C65" s="2" t="s">
        <v>135</v>
      </c>
    </row>
    <row r="66" spans="1:3" ht="18.75">
      <c r="A66" s="3" t="s">
        <v>125</v>
      </c>
      <c r="B66" s="3" t="s">
        <v>124</v>
      </c>
      <c r="C66" s="2" t="s">
        <v>136</v>
      </c>
    </row>
  </sheetData>
  <autoFilter ref="A1:A66"/>
  <mergeCells count="3">
    <mergeCell ref="A1:C1"/>
    <mergeCell ref="A2:C2"/>
    <mergeCell ref="A3:C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 filterMode="1"/>
  <dimension ref="A1:J113"/>
  <sheetViews>
    <sheetView topLeftCell="F1" workbookViewId="0">
      <selection activeCell="H83" sqref="H83"/>
    </sheetView>
  </sheetViews>
  <sheetFormatPr baseColWidth="10" defaultRowHeight="15"/>
  <cols>
    <col min="2" max="2" width="77.42578125" bestFit="1" customWidth="1"/>
    <col min="8" max="8" width="197.28515625" bestFit="1" customWidth="1"/>
  </cols>
  <sheetData>
    <row r="1" spans="1:9">
      <c r="A1" s="202" t="s">
        <v>356</v>
      </c>
      <c r="B1" s="202" t="s">
        <v>357</v>
      </c>
      <c r="C1" s="202" t="s">
        <v>397</v>
      </c>
      <c r="D1" s="202" t="s">
        <v>398</v>
      </c>
      <c r="E1" s="218" t="s">
        <v>399</v>
      </c>
      <c r="F1" s="218" t="s">
        <v>400</v>
      </c>
      <c r="G1" s="218" t="s">
        <v>401</v>
      </c>
      <c r="H1" s="218" t="s">
        <v>520</v>
      </c>
      <c r="I1" s="218" t="s">
        <v>401</v>
      </c>
    </row>
    <row r="2" spans="1:9" ht="15.75" hidden="1">
      <c r="A2" s="203" t="s">
        <v>287</v>
      </c>
      <c r="B2" s="208" t="s">
        <v>358</v>
      </c>
      <c r="C2" s="215" t="s">
        <v>326</v>
      </c>
      <c r="D2" s="203">
        <v>6</v>
      </c>
      <c r="E2" s="203">
        <v>4</v>
      </c>
      <c r="F2" s="203">
        <v>1</v>
      </c>
      <c r="G2" s="220" t="str">
        <f>IF(F2&lt;3,I$2,IF(F2&lt;10,I$4,IF(F2&lt;15,I$5,IF(F2&lt;21,I$6,I$7))))</f>
        <v>Dec.</v>
      </c>
      <c r="H2" s="224" t="s">
        <v>402</v>
      </c>
      <c r="I2" s="231" t="s">
        <v>505</v>
      </c>
    </row>
    <row r="3" spans="1:9" ht="15.75" hidden="1">
      <c r="A3" s="203" t="s">
        <v>287</v>
      </c>
      <c r="B3" s="208" t="s">
        <v>358</v>
      </c>
      <c r="C3" s="215" t="s">
        <v>327</v>
      </c>
      <c r="D3" s="203">
        <v>4</v>
      </c>
      <c r="E3" s="203">
        <v>3</v>
      </c>
      <c r="F3" s="203">
        <v>13</v>
      </c>
      <c r="G3" s="220" t="str">
        <f>IF(F3&lt;3,I$2,IF(F3&lt;10,I$4,IF(F3&lt;15,I$5,IF(F3&lt;21,I$6,I$7))))</f>
        <v>Prof.</v>
      </c>
      <c r="H3" s="224" t="s">
        <v>511</v>
      </c>
      <c r="I3" s="231"/>
    </row>
    <row r="4" spans="1:9" ht="15.75" hidden="1">
      <c r="A4" s="203" t="s">
        <v>288</v>
      </c>
      <c r="B4" s="209" t="s">
        <v>359</v>
      </c>
      <c r="C4" s="215" t="s">
        <v>326</v>
      </c>
      <c r="D4" s="203">
        <v>2</v>
      </c>
      <c r="E4" s="203">
        <v>4</v>
      </c>
      <c r="F4" s="203">
        <v>1</v>
      </c>
      <c r="G4" s="220" t="str">
        <f t="shared" ref="G4:G66" si="0">IF(F4&lt;3,I$2,IF(F4&lt;10,I$4,IF(F4&lt;15,I$5,IF(F4&lt;21,I$6,I$7))))</f>
        <v>Dec.</v>
      </c>
      <c r="H4" s="224" t="s">
        <v>403</v>
      </c>
      <c r="I4" s="231" t="s">
        <v>506</v>
      </c>
    </row>
    <row r="5" spans="1:9" ht="15.75" hidden="1">
      <c r="A5" s="203" t="s">
        <v>288</v>
      </c>
      <c r="B5" s="209" t="s">
        <v>359</v>
      </c>
      <c r="C5" s="215" t="s">
        <v>326</v>
      </c>
      <c r="D5" s="203">
        <v>4</v>
      </c>
      <c r="E5" s="203">
        <v>3</v>
      </c>
      <c r="F5" s="203">
        <v>2</v>
      </c>
      <c r="G5" s="220" t="str">
        <f t="shared" si="0"/>
        <v>Dec.</v>
      </c>
      <c r="H5" s="224" t="s">
        <v>404</v>
      </c>
      <c r="I5" s="231" t="s">
        <v>507</v>
      </c>
    </row>
    <row r="6" spans="1:9" ht="15.75" hidden="1">
      <c r="A6" s="203" t="s">
        <v>289</v>
      </c>
      <c r="B6" s="209" t="s">
        <v>360</v>
      </c>
      <c r="C6" s="215" t="s">
        <v>326</v>
      </c>
      <c r="D6" s="203">
        <v>2</v>
      </c>
      <c r="E6" s="203">
        <v>4</v>
      </c>
      <c r="F6" s="203">
        <v>1</v>
      </c>
      <c r="G6" s="220" t="str">
        <f t="shared" si="0"/>
        <v>Dec.</v>
      </c>
      <c r="H6" s="224" t="s">
        <v>405</v>
      </c>
      <c r="I6" s="231" t="s">
        <v>508</v>
      </c>
    </row>
    <row r="7" spans="1:9" ht="15.75" hidden="1">
      <c r="A7" s="203" t="s">
        <v>289</v>
      </c>
      <c r="B7" s="209" t="s">
        <v>360</v>
      </c>
      <c r="C7" s="215" t="s">
        <v>326</v>
      </c>
      <c r="D7" s="203">
        <v>4</v>
      </c>
      <c r="E7" s="203">
        <v>2</v>
      </c>
      <c r="F7" s="203">
        <v>5</v>
      </c>
      <c r="G7" s="220" t="str">
        <f t="shared" si="0"/>
        <v>App. Fond.</v>
      </c>
      <c r="H7" s="224" t="s">
        <v>406</v>
      </c>
      <c r="I7" s="231" t="s">
        <v>509</v>
      </c>
    </row>
    <row r="8" spans="1:9" ht="15.75" hidden="1">
      <c r="A8" s="203" t="s">
        <v>290</v>
      </c>
      <c r="B8" s="209" t="s">
        <v>361</v>
      </c>
      <c r="C8" s="215" t="s">
        <v>326</v>
      </c>
      <c r="D8" s="203">
        <v>2</v>
      </c>
      <c r="E8" s="203">
        <v>3</v>
      </c>
      <c r="F8" s="203">
        <v>2</v>
      </c>
      <c r="G8" s="220" t="str">
        <f t="shared" si="0"/>
        <v>Dec.</v>
      </c>
      <c r="H8" s="224" t="s">
        <v>407</v>
      </c>
    </row>
    <row r="9" spans="1:9" ht="15.75" hidden="1">
      <c r="A9" s="203" t="s">
        <v>290</v>
      </c>
      <c r="B9" s="209" t="s">
        <v>361</v>
      </c>
      <c r="C9" s="215" t="s">
        <v>326</v>
      </c>
      <c r="D9" s="203">
        <v>2</v>
      </c>
      <c r="E9" s="203">
        <v>2</v>
      </c>
      <c r="F9" s="203">
        <v>5</v>
      </c>
      <c r="G9" s="220" t="str">
        <f t="shared" si="0"/>
        <v>App. Fond.</v>
      </c>
      <c r="H9" s="224" t="s">
        <v>408</v>
      </c>
    </row>
    <row r="10" spans="1:9" ht="15.75" hidden="1">
      <c r="A10" s="203" t="s">
        <v>290</v>
      </c>
      <c r="B10" s="209" t="s">
        <v>361</v>
      </c>
      <c r="C10" s="215" t="s">
        <v>327</v>
      </c>
      <c r="D10" s="203">
        <v>8</v>
      </c>
      <c r="E10" s="203">
        <v>3</v>
      </c>
      <c r="F10" s="203">
        <v>10</v>
      </c>
      <c r="G10" s="220" t="str">
        <f t="shared" si="0"/>
        <v>Prof.</v>
      </c>
      <c r="H10" s="224" t="s">
        <v>409</v>
      </c>
    </row>
    <row r="11" spans="1:9" ht="15.75" hidden="1">
      <c r="A11" s="203" t="s">
        <v>290</v>
      </c>
      <c r="B11" s="209" t="s">
        <v>361</v>
      </c>
      <c r="C11" s="215" t="s">
        <v>327</v>
      </c>
      <c r="D11" s="203">
        <v>4</v>
      </c>
      <c r="E11" s="219">
        <v>2</v>
      </c>
      <c r="F11" s="219">
        <v>14</v>
      </c>
      <c r="G11" s="220" t="str">
        <f t="shared" si="0"/>
        <v>Prof.</v>
      </c>
      <c r="H11" s="224" t="s">
        <v>410</v>
      </c>
    </row>
    <row r="12" spans="1:9" ht="15.75" hidden="1">
      <c r="A12" s="203" t="s">
        <v>291</v>
      </c>
      <c r="B12" s="210" t="s">
        <v>362</v>
      </c>
      <c r="C12" s="215" t="s">
        <v>326</v>
      </c>
      <c r="D12" s="203">
        <v>2</v>
      </c>
      <c r="E12" s="203">
        <v>2</v>
      </c>
      <c r="F12" s="203">
        <v>5</v>
      </c>
      <c r="G12" s="220" t="str">
        <f t="shared" si="0"/>
        <v>App. Fond.</v>
      </c>
      <c r="H12" s="224" t="s">
        <v>411</v>
      </c>
    </row>
    <row r="13" spans="1:9" ht="15.75" hidden="1">
      <c r="A13" s="203" t="s">
        <v>291</v>
      </c>
      <c r="B13" s="210" t="s">
        <v>362</v>
      </c>
      <c r="C13" s="215" t="s">
        <v>326</v>
      </c>
      <c r="D13" s="203">
        <v>2</v>
      </c>
      <c r="E13" s="203">
        <v>2</v>
      </c>
      <c r="F13" s="203">
        <v>9</v>
      </c>
      <c r="G13" s="220" t="str">
        <f t="shared" si="0"/>
        <v>App. Fond.</v>
      </c>
      <c r="H13" s="224" t="s">
        <v>412</v>
      </c>
    </row>
    <row r="14" spans="1:9" ht="15.75" hidden="1">
      <c r="A14" s="203" t="s">
        <v>291</v>
      </c>
      <c r="B14" s="210" t="s">
        <v>362</v>
      </c>
      <c r="C14" s="215" t="s">
        <v>327</v>
      </c>
      <c r="D14" s="203">
        <v>4</v>
      </c>
      <c r="E14" s="203">
        <v>4</v>
      </c>
      <c r="F14" s="203">
        <v>11</v>
      </c>
      <c r="G14" s="220" t="str">
        <f t="shared" si="0"/>
        <v>Prof.</v>
      </c>
      <c r="H14" s="224" t="s">
        <v>413</v>
      </c>
    </row>
    <row r="15" spans="1:9" ht="15.75" hidden="1">
      <c r="A15" s="203" t="s">
        <v>291</v>
      </c>
      <c r="B15" s="210" t="s">
        <v>362</v>
      </c>
      <c r="C15" s="215" t="s">
        <v>327</v>
      </c>
      <c r="D15" s="203">
        <v>4</v>
      </c>
      <c r="E15" s="203">
        <v>3</v>
      </c>
      <c r="F15" s="203">
        <v>13</v>
      </c>
      <c r="G15" s="220" t="str">
        <f t="shared" si="0"/>
        <v>Prof.</v>
      </c>
      <c r="H15" s="224" t="s">
        <v>414</v>
      </c>
    </row>
    <row r="16" spans="1:9" ht="15.75" hidden="1">
      <c r="A16" s="203" t="s">
        <v>292</v>
      </c>
      <c r="B16" s="209" t="s">
        <v>363</v>
      </c>
      <c r="C16" s="215" t="s">
        <v>326</v>
      </c>
      <c r="D16" s="203">
        <v>12</v>
      </c>
      <c r="E16" s="203">
        <v>4</v>
      </c>
      <c r="F16" s="203">
        <v>8</v>
      </c>
      <c r="G16" s="220" t="str">
        <f t="shared" si="0"/>
        <v>App. Fond.</v>
      </c>
      <c r="H16" s="224" t="s">
        <v>415</v>
      </c>
    </row>
    <row r="17" spans="1:8" ht="15.75" hidden="1">
      <c r="A17" s="203" t="s">
        <v>292</v>
      </c>
      <c r="B17" s="209" t="s">
        <v>363</v>
      </c>
      <c r="C17" s="215" t="s">
        <v>327</v>
      </c>
      <c r="D17" s="203">
        <v>2</v>
      </c>
      <c r="E17" s="203">
        <v>3</v>
      </c>
      <c r="F17" s="203">
        <v>10</v>
      </c>
      <c r="G17" s="220" t="str">
        <f t="shared" si="0"/>
        <v>Prof.</v>
      </c>
      <c r="H17" s="224" t="s">
        <v>416</v>
      </c>
    </row>
    <row r="18" spans="1:8" ht="15.75" hidden="1">
      <c r="A18" s="203" t="s">
        <v>292</v>
      </c>
      <c r="B18" s="209" t="s">
        <v>363</v>
      </c>
      <c r="C18" s="215" t="s">
        <v>327</v>
      </c>
      <c r="D18" s="203">
        <v>6</v>
      </c>
      <c r="E18" s="203">
        <v>2</v>
      </c>
      <c r="F18" s="203">
        <v>14</v>
      </c>
      <c r="G18" s="220" t="str">
        <f t="shared" si="0"/>
        <v>Prof.</v>
      </c>
      <c r="H18" s="224" t="s">
        <v>417</v>
      </c>
    </row>
    <row r="19" spans="1:8" ht="15.75" hidden="1">
      <c r="A19" s="203" t="s">
        <v>292</v>
      </c>
      <c r="B19" s="209" t="s">
        <v>363</v>
      </c>
      <c r="C19" s="215" t="s">
        <v>328</v>
      </c>
      <c r="D19" s="203">
        <v>6</v>
      </c>
      <c r="E19" s="203">
        <v>3</v>
      </c>
      <c r="F19" s="203">
        <v>18</v>
      </c>
      <c r="G19" s="220" t="str">
        <f t="shared" si="0"/>
        <v>Appro.</v>
      </c>
      <c r="H19" s="224" t="s">
        <v>418</v>
      </c>
    </row>
    <row r="20" spans="1:8" ht="15.75">
      <c r="A20" s="203" t="s">
        <v>292</v>
      </c>
      <c r="B20" s="209" t="s">
        <v>363</v>
      </c>
      <c r="C20" s="215" t="s">
        <v>328</v>
      </c>
      <c r="D20" s="203">
        <v>4</v>
      </c>
      <c r="E20" s="203">
        <v>3</v>
      </c>
      <c r="F20" s="203">
        <v>19</v>
      </c>
      <c r="G20" s="220" t="str">
        <f t="shared" si="0"/>
        <v>Appro.</v>
      </c>
      <c r="H20" s="224" t="s">
        <v>419</v>
      </c>
    </row>
    <row r="21" spans="1:8" ht="15.75" hidden="1">
      <c r="A21" s="203" t="s">
        <v>293</v>
      </c>
      <c r="B21" s="209" t="s">
        <v>364</v>
      </c>
      <c r="C21" s="215" t="s">
        <v>327</v>
      </c>
      <c r="D21" s="203">
        <v>4</v>
      </c>
      <c r="E21" s="203">
        <v>2</v>
      </c>
      <c r="F21" s="203">
        <v>14</v>
      </c>
      <c r="G21" s="220" t="str">
        <f t="shared" si="0"/>
        <v>Prof.</v>
      </c>
      <c r="H21" s="224" t="s">
        <v>420</v>
      </c>
    </row>
    <row r="22" spans="1:8" ht="15.75" hidden="1">
      <c r="A22" s="203" t="s">
        <v>293</v>
      </c>
      <c r="B22" s="209" t="s">
        <v>364</v>
      </c>
      <c r="C22" s="215" t="s">
        <v>327</v>
      </c>
      <c r="D22" s="203">
        <v>4</v>
      </c>
      <c r="E22" s="203">
        <v>2</v>
      </c>
      <c r="F22" s="203">
        <v>15</v>
      </c>
      <c r="G22" s="220" t="str">
        <f t="shared" si="0"/>
        <v>Appro.</v>
      </c>
      <c r="H22" s="224" t="s">
        <v>421</v>
      </c>
    </row>
    <row r="23" spans="1:8" ht="15.75" hidden="1">
      <c r="A23" s="203" t="s">
        <v>293</v>
      </c>
      <c r="B23" s="209" t="s">
        <v>364</v>
      </c>
      <c r="C23" s="215" t="s">
        <v>327</v>
      </c>
      <c r="D23" s="203">
        <v>4</v>
      </c>
      <c r="E23" s="203">
        <v>4</v>
      </c>
      <c r="F23" s="203">
        <v>16</v>
      </c>
      <c r="G23" s="220" t="str">
        <f t="shared" si="0"/>
        <v>Appro.</v>
      </c>
      <c r="H23" s="224" t="s">
        <v>422</v>
      </c>
    </row>
    <row r="24" spans="1:8" ht="15.75" hidden="1">
      <c r="A24" s="203" t="s">
        <v>293</v>
      </c>
      <c r="B24" s="209" t="s">
        <v>364</v>
      </c>
      <c r="C24" s="215" t="s">
        <v>328</v>
      </c>
      <c r="D24" s="203">
        <v>8</v>
      </c>
      <c r="E24" s="203">
        <v>3</v>
      </c>
      <c r="F24" s="203">
        <v>20</v>
      </c>
      <c r="G24" s="220" t="str">
        <f t="shared" si="0"/>
        <v>Appro.</v>
      </c>
      <c r="H24" s="224" t="s">
        <v>423</v>
      </c>
    </row>
    <row r="25" spans="1:8" ht="15.75" hidden="1">
      <c r="A25" s="203" t="s">
        <v>293</v>
      </c>
      <c r="B25" s="209" t="s">
        <v>364</v>
      </c>
      <c r="C25" s="215" t="s">
        <v>328</v>
      </c>
      <c r="D25" s="203">
        <v>8</v>
      </c>
      <c r="E25" s="203">
        <v>3</v>
      </c>
      <c r="F25" s="203">
        <v>21</v>
      </c>
      <c r="G25" s="220" t="str">
        <f t="shared" si="0"/>
        <v>Synt.</v>
      </c>
      <c r="H25" s="224" t="s">
        <v>424</v>
      </c>
    </row>
    <row r="26" spans="1:8" ht="15.75" hidden="1">
      <c r="A26" s="203" t="s">
        <v>294</v>
      </c>
      <c r="B26" s="208" t="s">
        <v>365</v>
      </c>
      <c r="C26" s="215" t="s">
        <v>327</v>
      </c>
      <c r="D26" s="203">
        <v>6</v>
      </c>
      <c r="E26" s="203">
        <v>2</v>
      </c>
      <c r="F26" s="203">
        <v>15</v>
      </c>
      <c r="G26" s="220" t="str">
        <f t="shared" si="0"/>
        <v>Appro.</v>
      </c>
      <c r="H26" s="224" t="s">
        <v>425</v>
      </c>
    </row>
    <row r="27" spans="1:8" ht="15.75" hidden="1">
      <c r="A27" s="203" t="s">
        <v>294</v>
      </c>
      <c r="B27" s="208" t="s">
        <v>365</v>
      </c>
      <c r="C27" s="215" t="s">
        <v>327</v>
      </c>
      <c r="D27" s="203">
        <v>4</v>
      </c>
      <c r="E27" s="203">
        <v>4</v>
      </c>
      <c r="F27" s="203">
        <v>16</v>
      </c>
      <c r="G27" s="220" t="str">
        <f t="shared" si="0"/>
        <v>Appro.</v>
      </c>
      <c r="H27" s="224" t="s">
        <v>426</v>
      </c>
    </row>
    <row r="28" spans="1:8" ht="15.75" hidden="1">
      <c r="A28" s="203" t="s">
        <v>294</v>
      </c>
      <c r="B28" s="208" t="s">
        <v>365</v>
      </c>
      <c r="C28" s="215" t="s">
        <v>327</v>
      </c>
      <c r="D28" s="203">
        <v>8</v>
      </c>
      <c r="E28" s="203">
        <v>4</v>
      </c>
      <c r="F28" s="203">
        <v>17</v>
      </c>
      <c r="G28" s="220" t="str">
        <f t="shared" si="0"/>
        <v>Appro.</v>
      </c>
      <c r="H28" s="224" t="s">
        <v>427</v>
      </c>
    </row>
    <row r="29" spans="1:8" ht="15.75" hidden="1">
      <c r="A29" s="203" t="s">
        <v>294</v>
      </c>
      <c r="B29" s="208" t="s">
        <v>365</v>
      </c>
      <c r="C29" s="215" t="s">
        <v>328</v>
      </c>
      <c r="D29" s="203">
        <v>5</v>
      </c>
      <c r="E29" s="203">
        <v>3</v>
      </c>
      <c r="F29" s="203">
        <v>20</v>
      </c>
      <c r="G29" s="220" t="str">
        <f t="shared" si="0"/>
        <v>Appro.</v>
      </c>
      <c r="H29" s="224" t="s">
        <v>428</v>
      </c>
    </row>
    <row r="30" spans="1:8" ht="15.75" hidden="1">
      <c r="A30" s="203" t="s">
        <v>294</v>
      </c>
      <c r="B30" s="208" t="s">
        <v>365</v>
      </c>
      <c r="C30" s="215" t="s">
        <v>328</v>
      </c>
      <c r="D30" s="203">
        <v>3</v>
      </c>
      <c r="E30" s="203">
        <v>3</v>
      </c>
      <c r="F30" s="203">
        <v>21</v>
      </c>
      <c r="G30" s="220" t="str">
        <f t="shared" si="0"/>
        <v>Synt.</v>
      </c>
      <c r="H30" s="224" t="s">
        <v>429</v>
      </c>
    </row>
    <row r="31" spans="1:8" ht="15.75" hidden="1">
      <c r="A31" s="203" t="s">
        <v>294</v>
      </c>
      <c r="B31" s="208" t="s">
        <v>365</v>
      </c>
      <c r="C31" s="215" t="s">
        <v>328</v>
      </c>
      <c r="D31" s="203">
        <v>6</v>
      </c>
      <c r="E31" s="203">
        <v>4</v>
      </c>
      <c r="F31" s="203">
        <v>23</v>
      </c>
      <c r="G31" s="220" t="str">
        <f t="shared" si="0"/>
        <v>Synt.</v>
      </c>
      <c r="H31" s="224" t="s">
        <v>430</v>
      </c>
    </row>
    <row r="32" spans="1:8" ht="15.75" hidden="1">
      <c r="A32" s="203" t="s">
        <v>295</v>
      </c>
      <c r="B32" s="209" t="s">
        <v>366</v>
      </c>
      <c r="C32" s="215" t="s">
        <v>327</v>
      </c>
      <c r="D32" s="203">
        <v>4</v>
      </c>
      <c r="E32" s="203">
        <v>4</v>
      </c>
      <c r="F32" s="203">
        <v>16</v>
      </c>
      <c r="G32" s="220" t="str">
        <f t="shared" si="0"/>
        <v>Appro.</v>
      </c>
      <c r="H32" s="224" t="s">
        <v>431</v>
      </c>
    </row>
    <row r="33" spans="1:8" ht="15.75" hidden="1">
      <c r="A33" s="203" t="s">
        <v>295</v>
      </c>
      <c r="B33" s="209" t="s">
        <v>366</v>
      </c>
      <c r="C33" s="215" t="s">
        <v>327</v>
      </c>
      <c r="D33" s="203">
        <v>6</v>
      </c>
      <c r="E33" s="203">
        <v>4</v>
      </c>
      <c r="F33" s="203">
        <v>17</v>
      </c>
      <c r="G33" s="220" t="str">
        <f t="shared" si="0"/>
        <v>Appro.</v>
      </c>
      <c r="H33" s="224" t="s">
        <v>432</v>
      </c>
    </row>
    <row r="34" spans="1:8" ht="15.75" hidden="1">
      <c r="A34" s="203" t="s">
        <v>295</v>
      </c>
      <c r="B34" s="209" t="s">
        <v>366</v>
      </c>
      <c r="C34" s="215" t="s">
        <v>328</v>
      </c>
      <c r="D34" s="203">
        <v>6</v>
      </c>
      <c r="E34" s="203">
        <v>3</v>
      </c>
      <c r="F34" s="203">
        <v>18</v>
      </c>
      <c r="G34" s="220" t="str">
        <f t="shared" si="0"/>
        <v>Appro.</v>
      </c>
      <c r="H34" s="224" t="s">
        <v>433</v>
      </c>
    </row>
    <row r="35" spans="1:8" ht="15.75" hidden="1">
      <c r="A35" s="204" t="s">
        <v>296</v>
      </c>
      <c r="B35" s="211" t="s">
        <v>367</v>
      </c>
      <c r="C35" s="216" t="s">
        <v>326</v>
      </c>
      <c r="D35" s="204">
        <v>10</v>
      </c>
      <c r="E35" s="204">
        <v>4</v>
      </c>
      <c r="F35" s="204">
        <v>1</v>
      </c>
      <c r="G35" s="221" t="str">
        <f t="shared" si="0"/>
        <v>Dec.</v>
      </c>
      <c r="H35" s="225" t="s">
        <v>434</v>
      </c>
    </row>
    <row r="36" spans="1:8" ht="15.75" hidden="1">
      <c r="A36" s="204" t="s">
        <v>297</v>
      </c>
      <c r="B36" s="211" t="s">
        <v>368</v>
      </c>
      <c r="C36" s="216" t="s">
        <v>326</v>
      </c>
      <c r="D36" s="204">
        <v>6</v>
      </c>
      <c r="E36" s="204">
        <v>4</v>
      </c>
      <c r="F36" s="204">
        <v>1</v>
      </c>
      <c r="G36" s="221" t="str">
        <f t="shared" si="0"/>
        <v>Dec.</v>
      </c>
      <c r="H36" s="225" t="s">
        <v>435</v>
      </c>
    </row>
    <row r="37" spans="1:8" ht="15.75" hidden="1">
      <c r="A37" s="204" t="s">
        <v>298</v>
      </c>
      <c r="B37" s="211" t="s">
        <v>369</v>
      </c>
      <c r="C37" s="216" t="s">
        <v>326</v>
      </c>
      <c r="D37" s="204">
        <v>5</v>
      </c>
      <c r="E37" s="204">
        <v>4</v>
      </c>
      <c r="F37" s="204">
        <v>1</v>
      </c>
      <c r="G37" s="221" t="str">
        <f t="shared" si="0"/>
        <v>Dec.</v>
      </c>
      <c r="H37" s="225" t="s">
        <v>436</v>
      </c>
    </row>
    <row r="38" spans="1:8" ht="15.75" hidden="1">
      <c r="A38" s="204" t="s">
        <v>298</v>
      </c>
      <c r="B38" s="211" t="s">
        <v>369</v>
      </c>
      <c r="C38" s="216" t="s">
        <v>326</v>
      </c>
      <c r="D38" s="204">
        <v>20</v>
      </c>
      <c r="E38" s="204">
        <v>3</v>
      </c>
      <c r="F38" s="204">
        <v>3</v>
      </c>
      <c r="G38" s="221" t="str">
        <f t="shared" si="0"/>
        <v>App. Fond.</v>
      </c>
      <c r="H38" s="225" t="s">
        <v>437</v>
      </c>
    </row>
    <row r="39" spans="1:8" ht="15.75" hidden="1">
      <c r="A39" s="204" t="s">
        <v>298</v>
      </c>
      <c r="B39" s="211" t="s">
        <v>369</v>
      </c>
      <c r="C39" s="216" t="s">
        <v>326</v>
      </c>
      <c r="D39" s="204">
        <v>19</v>
      </c>
      <c r="E39" s="204">
        <v>3</v>
      </c>
      <c r="F39" s="204">
        <v>4</v>
      </c>
      <c r="G39" s="221" t="str">
        <f t="shared" si="0"/>
        <v>App. Fond.</v>
      </c>
      <c r="H39" s="225" t="s">
        <v>438</v>
      </c>
    </row>
    <row r="40" spans="1:8" ht="15.75" hidden="1">
      <c r="A40" s="204" t="s">
        <v>299</v>
      </c>
      <c r="B40" s="211" t="s">
        <v>370</v>
      </c>
      <c r="C40" s="216" t="s">
        <v>326</v>
      </c>
      <c r="D40" s="204">
        <v>4</v>
      </c>
      <c r="E40" s="204">
        <v>4</v>
      </c>
      <c r="F40" s="204">
        <v>1</v>
      </c>
      <c r="G40" s="221" t="str">
        <f t="shared" si="0"/>
        <v>Dec.</v>
      </c>
      <c r="H40" s="226" t="s">
        <v>439</v>
      </c>
    </row>
    <row r="41" spans="1:8" ht="15.75" hidden="1">
      <c r="A41" s="204" t="s">
        <v>299</v>
      </c>
      <c r="B41" s="211" t="s">
        <v>370</v>
      </c>
      <c r="C41" s="216" t="s">
        <v>326</v>
      </c>
      <c r="D41" s="204">
        <v>10</v>
      </c>
      <c r="E41" s="204">
        <v>3</v>
      </c>
      <c r="F41" s="204">
        <v>6</v>
      </c>
      <c r="G41" s="221" t="str">
        <f t="shared" si="0"/>
        <v>App. Fond.</v>
      </c>
      <c r="H41" s="225" t="s">
        <v>440</v>
      </c>
    </row>
    <row r="42" spans="1:8" ht="15.75" hidden="1">
      <c r="A42" s="204" t="s">
        <v>299</v>
      </c>
      <c r="B42" s="211" t="s">
        <v>370</v>
      </c>
      <c r="C42" s="216" t="s">
        <v>327</v>
      </c>
      <c r="D42" s="204">
        <v>12</v>
      </c>
      <c r="E42" s="203">
        <v>4</v>
      </c>
      <c r="F42" s="204">
        <v>11</v>
      </c>
      <c r="G42" s="221" t="str">
        <f t="shared" si="0"/>
        <v>Prof.</v>
      </c>
      <c r="H42" s="225" t="s">
        <v>441</v>
      </c>
    </row>
    <row r="43" spans="1:8" ht="15.75" hidden="1">
      <c r="A43" s="204" t="s">
        <v>299</v>
      </c>
      <c r="B43" s="211" t="s">
        <v>370</v>
      </c>
      <c r="C43" s="216" t="s">
        <v>327</v>
      </c>
      <c r="D43" s="204">
        <v>4</v>
      </c>
      <c r="E43" s="204">
        <v>3</v>
      </c>
      <c r="F43" s="204">
        <v>13</v>
      </c>
      <c r="G43" s="221" t="str">
        <f t="shared" si="0"/>
        <v>Prof.</v>
      </c>
      <c r="H43" s="225" t="s">
        <v>442</v>
      </c>
    </row>
    <row r="44" spans="1:8" ht="15.75" hidden="1">
      <c r="A44" s="204" t="s">
        <v>300</v>
      </c>
      <c r="B44" s="211" t="s">
        <v>371</v>
      </c>
      <c r="C44" s="216" t="s">
        <v>326</v>
      </c>
      <c r="D44" s="204">
        <v>8</v>
      </c>
      <c r="E44" s="203">
        <v>4</v>
      </c>
      <c r="F44" s="204">
        <v>8</v>
      </c>
      <c r="G44" s="221" t="str">
        <f t="shared" si="0"/>
        <v>App. Fond.</v>
      </c>
      <c r="H44" s="225" t="s">
        <v>443</v>
      </c>
    </row>
    <row r="45" spans="1:8" ht="15.75" hidden="1">
      <c r="A45" s="204" t="s">
        <v>300</v>
      </c>
      <c r="B45" s="211" t="s">
        <v>371</v>
      </c>
      <c r="C45" s="216" t="s">
        <v>327</v>
      </c>
      <c r="D45" s="204">
        <v>4</v>
      </c>
      <c r="E45" s="204">
        <v>3</v>
      </c>
      <c r="F45" s="204">
        <v>13</v>
      </c>
      <c r="G45" s="221" t="str">
        <f t="shared" si="0"/>
        <v>Prof.</v>
      </c>
      <c r="H45" s="225" t="s">
        <v>444</v>
      </c>
    </row>
    <row r="46" spans="1:8" ht="15.75" hidden="1">
      <c r="A46" s="204" t="s">
        <v>301</v>
      </c>
      <c r="B46" s="211" t="s">
        <v>372</v>
      </c>
      <c r="C46" s="216" t="s">
        <v>326</v>
      </c>
      <c r="D46" s="204">
        <v>10</v>
      </c>
      <c r="E46" s="204">
        <v>3</v>
      </c>
      <c r="F46" s="204">
        <v>2</v>
      </c>
      <c r="G46" s="221" t="str">
        <f t="shared" si="0"/>
        <v>Dec.</v>
      </c>
      <c r="H46" s="225" t="s">
        <v>445</v>
      </c>
    </row>
    <row r="47" spans="1:8" ht="15.75" hidden="1">
      <c r="A47" s="204" t="s">
        <v>301</v>
      </c>
      <c r="B47" s="211" t="s">
        <v>372</v>
      </c>
      <c r="C47" s="216" t="s">
        <v>326</v>
      </c>
      <c r="D47" s="204">
        <v>10</v>
      </c>
      <c r="E47" s="204">
        <v>3</v>
      </c>
      <c r="F47" s="204">
        <v>3</v>
      </c>
      <c r="G47" s="221" t="str">
        <f t="shared" si="0"/>
        <v>App. Fond.</v>
      </c>
      <c r="H47" s="225" t="s">
        <v>446</v>
      </c>
    </row>
    <row r="48" spans="1:8" ht="15.75" hidden="1">
      <c r="A48" s="204" t="s">
        <v>301</v>
      </c>
      <c r="B48" s="211" t="s">
        <v>372</v>
      </c>
      <c r="C48" s="216" t="s">
        <v>326</v>
      </c>
      <c r="D48" s="204">
        <v>20</v>
      </c>
      <c r="E48" s="204">
        <v>3</v>
      </c>
      <c r="F48" s="204">
        <v>6</v>
      </c>
      <c r="G48" s="221" t="str">
        <f t="shared" si="0"/>
        <v>App. Fond.</v>
      </c>
      <c r="H48" s="225" t="s">
        <v>447</v>
      </c>
    </row>
    <row r="49" spans="1:8" ht="15.75" hidden="1">
      <c r="A49" s="204" t="s">
        <v>301</v>
      </c>
      <c r="B49" s="211" t="s">
        <v>372</v>
      </c>
      <c r="C49" s="216" t="s">
        <v>327</v>
      </c>
      <c r="D49" s="204">
        <v>20</v>
      </c>
      <c r="E49" s="203">
        <v>3</v>
      </c>
      <c r="F49" s="204">
        <v>10</v>
      </c>
      <c r="G49" s="221" t="str">
        <f t="shared" si="0"/>
        <v>Prof.</v>
      </c>
      <c r="H49" s="225" t="s">
        <v>448</v>
      </c>
    </row>
    <row r="50" spans="1:8" ht="15.75" hidden="1">
      <c r="A50" s="204" t="s">
        <v>301</v>
      </c>
      <c r="B50" s="211" t="s">
        <v>372</v>
      </c>
      <c r="C50" s="216" t="s">
        <v>327</v>
      </c>
      <c r="D50" s="204">
        <v>10</v>
      </c>
      <c r="E50" s="203">
        <v>4</v>
      </c>
      <c r="F50" s="204">
        <v>11</v>
      </c>
      <c r="G50" s="221" t="str">
        <f t="shared" si="0"/>
        <v>Prof.</v>
      </c>
      <c r="H50" s="227" t="s">
        <v>449</v>
      </c>
    </row>
    <row r="51" spans="1:8" ht="15.75">
      <c r="A51" s="204" t="s">
        <v>301</v>
      </c>
      <c r="B51" s="211" t="s">
        <v>372</v>
      </c>
      <c r="C51" s="216" t="s">
        <v>328</v>
      </c>
      <c r="D51" s="204">
        <v>10</v>
      </c>
      <c r="E51" s="204">
        <v>3</v>
      </c>
      <c r="F51" s="204">
        <v>19</v>
      </c>
      <c r="G51" s="221" t="str">
        <f t="shared" si="0"/>
        <v>Appro.</v>
      </c>
      <c r="H51" s="225" t="s">
        <v>450</v>
      </c>
    </row>
    <row r="52" spans="1:8" ht="15.75" hidden="1">
      <c r="A52" s="204" t="s">
        <v>302</v>
      </c>
      <c r="B52" s="211" t="s">
        <v>373</v>
      </c>
      <c r="C52" s="216" t="s">
        <v>326</v>
      </c>
      <c r="D52" s="204">
        <v>5</v>
      </c>
      <c r="E52" s="204">
        <v>4</v>
      </c>
      <c r="F52" s="204">
        <v>1</v>
      </c>
      <c r="G52" s="221" t="str">
        <f t="shared" si="0"/>
        <v>Dec.</v>
      </c>
      <c r="H52" s="225" t="s">
        <v>451</v>
      </c>
    </row>
    <row r="53" spans="1:8" ht="15.75" hidden="1">
      <c r="A53" s="204" t="s">
        <v>302</v>
      </c>
      <c r="B53" s="211" t="s">
        <v>373</v>
      </c>
      <c r="C53" s="216" t="s">
        <v>326</v>
      </c>
      <c r="D53" s="204">
        <v>11</v>
      </c>
      <c r="E53" s="204">
        <v>3</v>
      </c>
      <c r="F53" s="204">
        <v>4</v>
      </c>
      <c r="G53" s="221" t="str">
        <f t="shared" si="0"/>
        <v>App. Fond.</v>
      </c>
      <c r="H53" s="225" t="s">
        <v>452</v>
      </c>
    </row>
    <row r="54" spans="1:8" ht="15.75" hidden="1">
      <c r="A54" s="204" t="s">
        <v>302</v>
      </c>
      <c r="B54" s="211" t="s">
        <v>373</v>
      </c>
      <c r="C54" s="216" t="s">
        <v>326</v>
      </c>
      <c r="D54" s="204">
        <v>8</v>
      </c>
      <c r="E54" s="204">
        <v>3</v>
      </c>
      <c r="F54" s="204">
        <v>7</v>
      </c>
      <c r="G54" s="221" t="str">
        <f t="shared" si="0"/>
        <v>App. Fond.</v>
      </c>
      <c r="H54" s="225" t="s">
        <v>453</v>
      </c>
    </row>
    <row r="55" spans="1:8" ht="15.75" hidden="1">
      <c r="A55" s="204" t="s">
        <v>302</v>
      </c>
      <c r="B55" s="211" t="s">
        <v>373</v>
      </c>
      <c r="C55" s="216" t="s">
        <v>327</v>
      </c>
      <c r="D55" s="204">
        <v>10</v>
      </c>
      <c r="E55" s="204">
        <v>4</v>
      </c>
      <c r="F55" s="204">
        <v>16</v>
      </c>
      <c r="G55" s="221" t="str">
        <f t="shared" si="0"/>
        <v>Appro.</v>
      </c>
      <c r="H55" s="225" t="s">
        <v>454</v>
      </c>
    </row>
    <row r="56" spans="1:8" ht="15.75" hidden="1">
      <c r="A56" s="204" t="s">
        <v>302</v>
      </c>
      <c r="B56" s="211" t="s">
        <v>373</v>
      </c>
      <c r="C56" s="216" t="s">
        <v>328</v>
      </c>
      <c r="D56" s="204">
        <v>10</v>
      </c>
      <c r="E56" s="204">
        <v>3</v>
      </c>
      <c r="F56" s="204">
        <v>20</v>
      </c>
      <c r="G56" s="221" t="str">
        <f t="shared" si="0"/>
        <v>Appro.</v>
      </c>
      <c r="H56" s="225" t="s">
        <v>455</v>
      </c>
    </row>
    <row r="57" spans="1:8" ht="15.75" hidden="1">
      <c r="A57" s="204" t="s">
        <v>302</v>
      </c>
      <c r="B57" s="211" t="s">
        <v>373</v>
      </c>
      <c r="C57" s="216" t="s">
        <v>328</v>
      </c>
      <c r="D57" s="204">
        <v>10</v>
      </c>
      <c r="E57" s="204">
        <v>6</v>
      </c>
      <c r="F57" s="204">
        <v>24</v>
      </c>
      <c r="G57" s="221" t="str">
        <f t="shared" si="0"/>
        <v>Synt.</v>
      </c>
      <c r="H57" s="225" t="s">
        <v>456</v>
      </c>
    </row>
    <row r="58" spans="1:8" ht="15.75" hidden="1">
      <c r="A58" s="204" t="s">
        <v>303</v>
      </c>
      <c r="B58" s="211" t="s">
        <v>374</v>
      </c>
      <c r="C58" s="216" t="s">
        <v>326</v>
      </c>
      <c r="D58" s="204">
        <v>10</v>
      </c>
      <c r="E58" s="203">
        <v>4</v>
      </c>
      <c r="F58" s="204">
        <v>8</v>
      </c>
      <c r="G58" s="221" t="str">
        <f t="shared" si="0"/>
        <v>App. Fond.</v>
      </c>
      <c r="H58" s="225" t="s">
        <v>457</v>
      </c>
    </row>
    <row r="59" spans="1:8" ht="15.75" hidden="1">
      <c r="A59" s="204" t="s">
        <v>303</v>
      </c>
      <c r="B59" s="211" t="s">
        <v>374</v>
      </c>
      <c r="C59" s="216" t="s">
        <v>326</v>
      </c>
      <c r="D59" s="204">
        <v>14</v>
      </c>
      <c r="E59" s="203">
        <v>2</v>
      </c>
      <c r="F59" s="204">
        <v>9</v>
      </c>
      <c r="G59" s="221" t="str">
        <f t="shared" si="0"/>
        <v>App. Fond.</v>
      </c>
      <c r="H59" s="225" t="s">
        <v>458</v>
      </c>
    </row>
    <row r="60" spans="1:8" ht="15.75" hidden="1">
      <c r="A60" s="204" t="s">
        <v>303</v>
      </c>
      <c r="B60" s="211" t="s">
        <v>374</v>
      </c>
      <c r="C60" s="216" t="s">
        <v>327</v>
      </c>
      <c r="D60" s="204">
        <v>10</v>
      </c>
      <c r="E60" s="204">
        <v>3</v>
      </c>
      <c r="F60" s="204">
        <v>13</v>
      </c>
      <c r="G60" s="221" t="str">
        <f t="shared" si="0"/>
        <v>Prof.</v>
      </c>
      <c r="H60" s="227" t="s">
        <v>459</v>
      </c>
    </row>
    <row r="61" spans="1:8" ht="15.75" hidden="1">
      <c r="A61" s="204" t="s">
        <v>303</v>
      </c>
      <c r="B61" s="211" t="s">
        <v>374</v>
      </c>
      <c r="C61" s="216" t="s">
        <v>327</v>
      </c>
      <c r="D61" s="204">
        <v>10</v>
      </c>
      <c r="E61" s="204">
        <v>2</v>
      </c>
      <c r="F61" s="204">
        <v>15</v>
      </c>
      <c r="G61" s="221" t="str">
        <f t="shared" si="0"/>
        <v>Appro.</v>
      </c>
      <c r="H61" s="227" t="s">
        <v>460</v>
      </c>
    </row>
    <row r="62" spans="1:8" ht="15.75" hidden="1">
      <c r="A62" s="204" t="s">
        <v>303</v>
      </c>
      <c r="B62" s="211" t="s">
        <v>374</v>
      </c>
      <c r="C62" s="216" t="s">
        <v>327</v>
      </c>
      <c r="D62" s="204">
        <v>10</v>
      </c>
      <c r="E62" s="204">
        <v>4</v>
      </c>
      <c r="F62" s="204">
        <v>17</v>
      </c>
      <c r="G62" s="221" t="str">
        <f t="shared" si="0"/>
        <v>Appro.</v>
      </c>
      <c r="H62" s="227" t="s">
        <v>461</v>
      </c>
    </row>
    <row r="63" spans="1:8" ht="15.75">
      <c r="A63" s="204" t="s">
        <v>303</v>
      </c>
      <c r="B63" s="211" t="s">
        <v>374</v>
      </c>
      <c r="C63" s="216" t="s">
        <v>328</v>
      </c>
      <c r="D63" s="204">
        <v>4</v>
      </c>
      <c r="E63" s="204">
        <v>3</v>
      </c>
      <c r="F63" s="204">
        <v>19</v>
      </c>
      <c r="G63" s="221" t="str">
        <f t="shared" si="0"/>
        <v>Appro.</v>
      </c>
      <c r="H63" s="227" t="s">
        <v>462</v>
      </c>
    </row>
    <row r="64" spans="1:8" ht="15.75" hidden="1">
      <c r="A64" s="204" t="s">
        <v>303</v>
      </c>
      <c r="B64" s="211" t="s">
        <v>374</v>
      </c>
      <c r="C64" s="216" t="s">
        <v>328</v>
      </c>
      <c r="D64" s="204">
        <v>4</v>
      </c>
      <c r="E64" s="204">
        <v>3</v>
      </c>
      <c r="F64" s="204">
        <v>20</v>
      </c>
      <c r="G64" s="221" t="str">
        <f t="shared" si="0"/>
        <v>Appro.</v>
      </c>
      <c r="H64" s="227" t="s">
        <v>463</v>
      </c>
    </row>
    <row r="65" spans="1:8" ht="15.75" hidden="1">
      <c r="A65" s="204" t="s">
        <v>303</v>
      </c>
      <c r="B65" s="211" t="s">
        <v>374</v>
      </c>
      <c r="C65" s="216" t="s">
        <v>328</v>
      </c>
      <c r="D65" s="204">
        <v>18</v>
      </c>
      <c r="E65" s="204">
        <v>2</v>
      </c>
      <c r="F65" s="204">
        <v>22</v>
      </c>
      <c r="G65" s="221" t="str">
        <f t="shared" si="0"/>
        <v>Synt.</v>
      </c>
      <c r="H65" s="227" t="s">
        <v>464</v>
      </c>
    </row>
    <row r="66" spans="1:8" ht="15.75" hidden="1">
      <c r="A66" s="204" t="s">
        <v>303</v>
      </c>
      <c r="B66" s="211" t="s">
        <v>374</v>
      </c>
      <c r="C66" s="216" t="s">
        <v>328</v>
      </c>
      <c r="D66" s="204">
        <v>12</v>
      </c>
      <c r="E66" s="204">
        <v>6</v>
      </c>
      <c r="F66" s="204">
        <v>24</v>
      </c>
      <c r="G66" s="221" t="str">
        <f t="shared" si="0"/>
        <v>Synt.</v>
      </c>
      <c r="H66" s="227" t="s">
        <v>465</v>
      </c>
    </row>
    <row r="67" spans="1:8" ht="15.75" hidden="1">
      <c r="A67" s="204" t="s">
        <v>304</v>
      </c>
      <c r="B67" s="211" t="s">
        <v>375</v>
      </c>
      <c r="C67" s="216" t="s">
        <v>326</v>
      </c>
      <c r="D67" s="204">
        <v>10</v>
      </c>
      <c r="E67" s="203">
        <v>4</v>
      </c>
      <c r="F67" s="204">
        <v>8</v>
      </c>
      <c r="G67" s="221" t="str">
        <f t="shared" ref="G67:G112" si="1">IF(F67&lt;3,I$2,IF(F67&lt;10,I$4,IF(F67&lt;15,I$5,IF(F67&lt;21,I$6,I$7))))</f>
        <v>App. Fond.</v>
      </c>
      <c r="H67" s="225" t="s">
        <v>466</v>
      </c>
    </row>
    <row r="68" spans="1:8" ht="15.75" hidden="1">
      <c r="A68" s="204" t="s">
        <v>304</v>
      </c>
      <c r="B68" s="211" t="s">
        <v>375</v>
      </c>
      <c r="C68" s="216" t="s">
        <v>327</v>
      </c>
      <c r="D68" s="204">
        <v>6</v>
      </c>
      <c r="E68" s="204">
        <v>2</v>
      </c>
      <c r="F68" s="204">
        <v>12</v>
      </c>
      <c r="G68" s="221" t="str">
        <f t="shared" si="1"/>
        <v>Prof.</v>
      </c>
      <c r="H68" s="225" t="s">
        <v>467</v>
      </c>
    </row>
    <row r="69" spans="1:8" ht="15.75" hidden="1">
      <c r="A69" s="204" t="s">
        <v>304</v>
      </c>
      <c r="B69" s="211" t="s">
        <v>375</v>
      </c>
      <c r="C69" s="216" t="s">
        <v>327</v>
      </c>
      <c r="D69" s="204">
        <v>4</v>
      </c>
      <c r="E69" s="204">
        <v>3</v>
      </c>
      <c r="F69" s="204">
        <v>13</v>
      </c>
      <c r="G69" s="221" t="str">
        <f t="shared" si="1"/>
        <v>Prof.</v>
      </c>
      <c r="H69" s="227" t="s">
        <v>512</v>
      </c>
    </row>
    <row r="70" spans="1:8" ht="15.75" hidden="1">
      <c r="A70" s="204" t="s">
        <v>304</v>
      </c>
      <c r="B70" s="211" t="s">
        <v>375</v>
      </c>
      <c r="C70" s="216" t="s">
        <v>328</v>
      </c>
      <c r="D70" s="204">
        <v>4</v>
      </c>
      <c r="E70" s="204">
        <v>3</v>
      </c>
      <c r="F70" s="204">
        <v>21</v>
      </c>
      <c r="G70" s="221" t="str">
        <f t="shared" si="1"/>
        <v>Synt.</v>
      </c>
      <c r="H70" s="227" t="s">
        <v>468</v>
      </c>
    </row>
    <row r="71" spans="1:8" ht="15.75" hidden="1">
      <c r="A71" s="204" t="s">
        <v>305</v>
      </c>
      <c r="B71" s="211" t="s">
        <v>376</v>
      </c>
      <c r="C71" s="216" t="s">
        <v>326</v>
      </c>
      <c r="D71" s="204">
        <v>14</v>
      </c>
      <c r="E71" s="204">
        <v>3</v>
      </c>
      <c r="F71" s="204">
        <v>2</v>
      </c>
      <c r="G71" s="221" t="str">
        <f t="shared" si="1"/>
        <v>Dec.</v>
      </c>
      <c r="H71" s="227" t="s">
        <v>469</v>
      </c>
    </row>
    <row r="72" spans="1:8" ht="15.75" hidden="1">
      <c r="A72" s="204" t="s">
        <v>305</v>
      </c>
      <c r="B72" s="211" t="s">
        <v>376</v>
      </c>
      <c r="C72" s="216" t="s">
        <v>326</v>
      </c>
      <c r="D72" s="204">
        <v>10</v>
      </c>
      <c r="E72" s="204">
        <v>3</v>
      </c>
      <c r="F72" s="204">
        <v>7</v>
      </c>
      <c r="G72" s="221" t="str">
        <f t="shared" si="1"/>
        <v>App. Fond.</v>
      </c>
      <c r="H72" s="227" t="s">
        <v>470</v>
      </c>
    </row>
    <row r="73" spans="1:8" ht="15.75" hidden="1">
      <c r="A73" s="204" t="s">
        <v>305</v>
      </c>
      <c r="B73" s="211" t="s">
        <v>376</v>
      </c>
      <c r="C73" s="216" t="s">
        <v>327</v>
      </c>
      <c r="D73" s="204">
        <v>8</v>
      </c>
      <c r="E73" s="203">
        <v>4</v>
      </c>
      <c r="F73" s="204">
        <v>11</v>
      </c>
      <c r="G73" s="221" t="str">
        <f t="shared" si="1"/>
        <v>Prof.</v>
      </c>
      <c r="H73" s="227" t="s">
        <v>471</v>
      </c>
    </row>
    <row r="74" spans="1:8" ht="15.75" hidden="1">
      <c r="A74" s="204" t="s">
        <v>305</v>
      </c>
      <c r="B74" s="211" t="s">
        <v>376</v>
      </c>
      <c r="C74" s="216" t="s">
        <v>327</v>
      </c>
      <c r="D74" s="204">
        <v>10</v>
      </c>
      <c r="E74" s="204">
        <v>4</v>
      </c>
      <c r="F74" s="204">
        <v>17</v>
      </c>
      <c r="G74" s="221" t="str">
        <f t="shared" si="1"/>
        <v>Appro.</v>
      </c>
      <c r="H74" s="227" t="s">
        <v>472</v>
      </c>
    </row>
    <row r="75" spans="1:8" ht="15.75" hidden="1">
      <c r="A75" s="204" t="s">
        <v>305</v>
      </c>
      <c r="B75" s="211" t="s">
        <v>376</v>
      </c>
      <c r="C75" s="216" t="s">
        <v>328</v>
      </c>
      <c r="D75" s="204">
        <v>4</v>
      </c>
      <c r="E75" s="204">
        <v>3</v>
      </c>
      <c r="F75" s="204">
        <v>21</v>
      </c>
      <c r="G75" s="221" t="str">
        <f t="shared" si="1"/>
        <v>Synt.</v>
      </c>
      <c r="H75" s="227" t="s">
        <v>473</v>
      </c>
    </row>
    <row r="76" spans="1:8" ht="15.75" hidden="1">
      <c r="A76" s="204" t="s">
        <v>305</v>
      </c>
      <c r="B76" s="211" t="s">
        <v>376</v>
      </c>
      <c r="C76" s="216" t="s">
        <v>328</v>
      </c>
      <c r="D76" s="204">
        <v>6</v>
      </c>
      <c r="E76" s="204">
        <v>6</v>
      </c>
      <c r="F76" s="204">
        <v>24</v>
      </c>
      <c r="G76" s="221" t="str">
        <f t="shared" si="1"/>
        <v>Synt.</v>
      </c>
      <c r="H76" s="227" t="s">
        <v>510</v>
      </c>
    </row>
    <row r="77" spans="1:8" ht="15.75" hidden="1">
      <c r="A77" s="205" t="s">
        <v>306</v>
      </c>
      <c r="B77" s="212" t="s">
        <v>377</v>
      </c>
      <c r="C77" s="217" t="s">
        <v>326</v>
      </c>
      <c r="D77" s="205">
        <v>10</v>
      </c>
      <c r="E77" s="205">
        <v>2</v>
      </c>
      <c r="F77" s="205">
        <v>5</v>
      </c>
      <c r="G77" s="222" t="str">
        <f t="shared" si="1"/>
        <v>App. Fond.</v>
      </c>
      <c r="H77" s="228" t="s">
        <v>474</v>
      </c>
    </row>
    <row r="78" spans="1:8" ht="15.75" hidden="1">
      <c r="A78" s="205" t="s">
        <v>307</v>
      </c>
      <c r="B78" s="212" t="s">
        <v>378</v>
      </c>
      <c r="C78" s="217" t="s">
        <v>326</v>
      </c>
      <c r="D78" s="205">
        <v>2</v>
      </c>
      <c r="E78" s="205">
        <v>2</v>
      </c>
      <c r="F78" s="205">
        <v>5</v>
      </c>
      <c r="G78" s="222" t="str">
        <f t="shared" si="1"/>
        <v>App. Fond.</v>
      </c>
      <c r="H78" s="228" t="s">
        <v>475</v>
      </c>
    </row>
    <row r="79" spans="1:8" ht="15.75" hidden="1">
      <c r="A79" s="205" t="s">
        <v>307</v>
      </c>
      <c r="B79" s="212" t="s">
        <v>378</v>
      </c>
      <c r="C79" s="217" t="s">
        <v>326</v>
      </c>
      <c r="D79" s="205">
        <v>4</v>
      </c>
      <c r="E79" s="205">
        <v>3</v>
      </c>
      <c r="F79" s="205">
        <v>7</v>
      </c>
      <c r="G79" s="222" t="str">
        <f t="shared" si="1"/>
        <v>App. Fond.</v>
      </c>
      <c r="H79" s="228" t="s">
        <v>476</v>
      </c>
    </row>
    <row r="80" spans="1:8" ht="15.75" hidden="1">
      <c r="A80" s="205" t="s">
        <v>307</v>
      </c>
      <c r="B80" s="212" t="s">
        <v>378</v>
      </c>
      <c r="C80" s="217" t="s">
        <v>326</v>
      </c>
      <c r="D80" s="205">
        <v>2</v>
      </c>
      <c r="E80" s="203">
        <v>2</v>
      </c>
      <c r="F80" s="205">
        <v>9</v>
      </c>
      <c r="G80" s="222" t="str">
        <f t="shared" si="1"/>
        <v>App. Fond.</v>
      </c>
      <c r="H80" s="228" t="s">
        <v>477</v>
      </c>
    </row>
    <row r="81" spans="1:8" ht="15.75" hidden="1">
      <c r="A81" s="205" t="s">
        <v>308</v>
      </c>
      <c r="B81" s="212" t="s">
        <v>379</v>
      </c>
      <c r="C81" s="217" t="s">
        <v>326</v>
      </c>
      <c r="D81" s="205">
        <v>8</v>
      </c>
      <c r="E81" s="205">
        <v>3</v>
      </c>
      <c r="F81" s="205">
        <v>7</v>
      </c>
      <c r="G81" s="222" t="str">
        <f t="shared" si="1"/>
        <v>App. Fond.</v>
      </c>
      <c r="H81" s="228" t="s">
        <v>478</v>
      </c>
    </row>
    <row r="82" spans="1:8" ht="15.75" hidden="1">
      <c r="A82" s="205" t="s">
        <v>308</v>
      </c>
      <c r="B82" s="212" t="s">
        <v>379</v>
      </c>
      <c r="C82" s="217" t="s">
        <v>326</v>
      </c>
      <c r="D82" s="205">
        <v>2</v>
      </c>
      <c r="E82" s="203">
        <v>2</v>
      </c>
      <c r="F82" s="205">
        <v>9</v>
      </c>
      <c r="G82" s="222" t="str">
        <f t="shared" si="1"/>
        <v>App. Fond.</v>
      </c>
      <c r="H82" s="228" t="s">
        <v>479</v>
      </c>
    </row>
    <row r="83" spans="1:8" ht="15.75" hidden="1">
      <c r="A83" s="205" t="s">
        <v>309</v>
      </c>
      <c r="B83" s="212" t="s">
        <v>380</v>
      </c>
      <c r="C83" s="217" t="s">
        <v>327</v>
      </c>
      <c r="D83" s="205">
        <v>6</v>
      </c>
      <c r="E83" s="205">
        <v>2</v>
      </c>
      <c r="F83" s="205">
        <v>12</v>
      </c>
      <c r="G83" s="222" t="str">
        <f t="shared" si="1"/>
        <v>Prof.</v>
      </c>
      <c r="H83" s="228" t="s">
        <v>480</v>
      </c>
    </row>
    <row r="84" spans="1:8" ht="15.75" hidden="1">
      <c r="A84" s="205" t="s">
        <v>310</v>
      </c>
      <c r="B84" s="212" t="s">
        <v>381</v>
      </c>
      <c r="C84" s="217" t="s">
        <v>327</v>
      </c>
      <c r="D84" s="205">
        <v>8</v>
      </c>
      <c r="E84" s="205">
        <v>2</v>
      </c>
      <c r="F84" s="205">
        <v>12</v>
      </c>
      <c r="G84" s="222" t="str">
        <f t="shared" si="1"/>
        <v>Prof.</v>
      </c>
      <c r="H84" s="228" t="s">
        <v>481</v>
      </c>
    </row>
    <row r="85" spans="1:8" ht="15.75" hidden="1">
      <c r="A85" s="205" t="s">
        <v>310</v>
      </c>
      <c r="B85" s="212" t="s">
        <v>381</v>
      </c>
      <c r="C85" s="217" t="s">
        <v>327</v>
      </c>
      <c r="D85" s="205">
        <v>6</v>
      </c>
      <c r="E85" s="205">
        <v>2</v>
      </c>
      <c r="F85" s="205">
        <v>14</v>
      </c>
      <c r="G85" s="222" t="str">
        <f t="shared" si="1"/>
        <v>Prof.</v>
      </c>
      <c r="H85" s="228" t="s">
        <v>482</v>
      </c>
    </row>
    <row r="86" spans="1:8" ht="15.75" hidden="1">
      <c r="A86" s="205" t="s">
        <v>311</v>
      </c>
      <c r="B86" s="212" t="s">
        <v>382</v>
      </c>
      <c r="C86" s="217" t="s">
        <v>327</v>
      </c>
      <c r="D86" s="205">
        <v>6</v>
      </c>
      <c r="E86" s="205">
        <v>4</v>
      </c>
      <c r="F86" s="205">
        <v>16</v>
      </c>
      <c r="G86" s="222" t="str">
        <f t="shared" si="1"/>
        <v>Appro.</v>
      </c>
      <c r="H86" s="228" t="s">
        <v>483</v>
      </c>
    </row>
    <row r="87" spans="1:8" ht="15.75" hidden="1">
      <c r="A87" s="205" t="s">
        <v>312</v>
      </c>
      <c r="B87" s="212" t="s">
        <v>383</v>
      </c>
      <c r="C87" s="217" t="s">
        <v>328</v>
      </c>
      <c r="D87" s="205">
        <v>2</v>
      </c>
      <c r="E87" s="205">
        <v>3</v>
      </c>
      <c r="F87" s="205">
        <v>18</v>
      </c>
      <c r="G87" s="222" t="str">
        <f t="shared" si="1"/>
        <v>Appro.</v>
      </c>
      <c r="H87" s="228" t="s">
        <v>484</v>
      </c>
    </row>
    <row r="88" spans="1:8" ht="15.75" hidden="1">
      <c r="A88" s="205" t="s">
        <v>312</v>
      </c>
      <c r="B88" s="212" t="s">
        <v>383</v>
      </c>
      <c r="C88" s="217" t="s">
        <v>328</v>
      </c>
      <c r="D88" s="205">
        <v>12</v>
      </c>
      <c r="E88" s="205">
        <v>4</v>
      </c>
      <c r="F88" s="205">
        <v>23</v>
      </c>
      <c r="G88" s="222" t="str">
        <f t="shared" si="1"/>
        <v>Synt.</v>
      </c>
      <c r="H88" s="228" t="s">
        <v>485</v>
      </c>
    </row>
    <row r="89" spans="1:8" ht="15.75" hidden="1">
      <c r="A89" s="205" t="s">
        <v>313</v>
      </c>
      <c r="B89" s="212" t="s">
        <v>384</v>
      </c>
      <c r="C89" s="217" t="s">
        <v>328</v>
      </c>
      <c r="D89" s="205">
        <v>10</v>
      </c>
      <c r="E89" s="205">
        <v>3</v>
      </c>
      <c r="F89" s="205">
        <v>21</v>
      </c>
      <c r="G89" s="222" t="str">
        <f t="shared" si="1"/>
        <v>Synt.</v>
      </c>
      <c r="H89" s="228" t="s">
        <v>486</v>
      </c>
    </row>
    <row r="90" spans="1:8" ht="15.75" hidden="1">
      <c r="A90" s="205" t="s">
        <v>314</v>
      </c>
      <c r="B90" s="212" t="s">
        <v>385</v>
      </c>
      <c r="C90" s="217" t="s">
        <v>328</v>
      </c>
      <c r="D90" s="205">
        <v>16</v>
      </c>
      <c r="E90" s="205">
        <v>3</v>
      </c>
      <c r="F90" s="205">
        <v>18</v>
      </c>
      <c r="G90" s="222" t="str">
        <f>IF(F90&lt;3,I$2,IF(F90&lt;10,I$4,IF(F90&lt;15,I$5,IF(F90&lt;21,I$6,I$7))))</f>
        <v>Appro.</v>
      </c>
      <c r="H90" s="228" t="s">
        <v>487</v>
      </c>
    </row>
    <row r="91" spans="1:8" ht="15.75" hidden="1">
      <c r="A91" s="205" t="s">
        <v>314</v>
      </c>
      <c r="B91" s="212" t="s">
        <v>385</v>
      </c>
      <c r="C91" s="217" t="s">
        <v>328</v>
      </c>
      <c r="D91" s="205">
        <v>3</v>
      </c>
      <c r="E91" s="205">
        <v>3</v>
      </c>
      <c r="F91" s="205">
        <v>18</v>
      </c>
      <c r="G91" s="222" t="str">
        <f>IF(F91&lt;3,I$2,IF(F91&lt;10,I$4,IF(F91&lt;15,I$5,IF(F91&lt;21,I$6,I$7))))</f>
        <v>Appro.</v>
      </c>
      <c r="H91" s="232" t="s">
        <v>513</v>
      </c>
    </row>
    <row r="92" spans="1:8" ht="15.75" hidden="1">
      <c r="A92" s="205" t="s">
        <v>314</v>
      </c>
      <c r="B92" s="212" t="s">
        <v>385</v>
      </c>
      <c r="C92" s="217" t="s">
        <v>328</v>
      </c>
      <c r="D92" s="205">
        <v>4</v>
      </c>
      <c r="E92" s="205">
        <v>3</v>
      </c>
      <c r="F92" s="205">
        <v>21</v>
      </c>
      <c r="G92" s="222" t="str">
        <f t="shared" si="1"/>
        <v>Synt.</v>
      </c>
      <c r="H92" s="228" t="s">
        <v>488</v>
      </c>
    </row>
    <row r="93" spans="1:8" ht="15.75" hidden="1">
      <c r="A93" s="205" t="s">
        <v>315</v>
      </c>
      <c r="B93" s="212" t="s">
        <v>386</v>
      </c>
      <c r="C93" s="217" t="s">
        <v>328</v>
      </c>
      <c r="D93" s="205">
        <v>20</v>
      </c>
      <c r="E93" s="205">
        <v>4</v>
      </c>
      <c r="F93" s="205">
        <v>23</v>
      </c>
      <c r="G93" s="222" t="str">
        <f t="shared" si="1"/>
        <v>Synt.</v>
      </c>
      <c r="H93" s="228" t="s">
        <v>489</v>
      </c>
    </row>
    <row r="94" spans="1:8" ht="15.75" hidden="1">
      <c r="A94" s="205" t="s">
        <v>316</v>
      </c>
      <c r="B94" s="212" t="s">
        <v>387</v>
      </c>
      <c r="C94" s="217" t="s">
        <v>328</v>
      </c>
      <c r="D94" s="205">
        <v>6</v>
      </c>
      <c r="E94" s="205">
        <v>6</v>
      </c>
      <c r="F94" s="205">
        <v>24</v>
      </c>
      <c r="G94" s="222" t="str">
        <f t="shared" si="1"/>
        <v>Synt.</v>
      </c>
      <c r="H94" s="228" t="s">
        <v>490</v>
      </c>
    </row>
    <row r="95" spans="1:8" ht="15.75" hidden="1">
      <c r="A95" s="205" t="s">
        <v>317</v>
      </c>
      <c r="B95" s="212" t="s">
        <v>388</v>
      </c>
      <c r="C95" s="217" t="s">
        <v>328</v>
      </c>
      <c r="D95" s="205">
        <v>6</v>
      </c>
      <c r="E95" s="205">
        <v>4</v>
      </c>
      <c r="F95" s="205">
        <v>23</v>
      </c>
      <c r="G95" s="222" t="str">
        <f t="shared" si="1"/>
        <v>Synt.</v>
      </c>
      <c r="H95" s="228" t="s">
        <v>491</v>
      </c>
    </row>
    <row r="96" spans="1:8" ht="15.75" hidden="1">
      <c r="A96" s="205" t="s">
        <v>317</v>
      </c>
      <c r="B96" s="212" t="s">
        <v>388</v>
      </c>
      <c r="C96" s="217" t="s">
        <v>328</v>
      </c>
      <c r="D96" s="205">
        <v>18</v>
      </c>
      <c r="E96" s="205">
        <v>6</v>
      </c>
      <c r="F96" s="205">
        <v>24</v>
      </c>
      <c r="G96" s="222" t="str">
        <f t="shared" si="1"/>
        <v>Synt.</v>
      </c>
      <c r="H96" s="228" t="s">
        <v>492</v>
      </c>
    </row>
    <row r="97" spans="1:10" ht="15.75" hidden="1">
      <c r="A97" s="206" t="s">
        <v>318</v>
      </c>
      <c r="B97" s="213" t="s">
        <v>389</v>
      </c>
      <c r="C97" s="207" t="s">
        <v>327</v>
      </c>
      <c r="D97" s="206">
        <v>6</v>
      </c>
      <c r="E97" s="206">
        <v>4</v>
      </c>
      <c r="F97" s="206">
        <v>11</v>
      </c>
      <c r="G97" s="223" t="str">
        <f t="shared" si="1"/>
        <v>Prof.</v>
      </c>
      <c r="H97" s="229"/>
      <c r="I97" s="214"/>
      <c r="J97" s="207"/>
    </row>
    <row r="98" spans="1:10" ht="15.75" hidden="1">
      <c r="A98" s="206" t="s">
        <v>319</v>
      </c>
      <c r="B98" s="213" t="s">
        <v>390</v>
      </c>
      <c r="C98" s="207" t="s">
        <v>327</v>
      </c>
      <c r="D98" s="206">
        <v>4</v>
      </c>
      <c r="E98" s="206">
        <v>3</v>
      </c>
      <c r="F98" s="206">
        <v>13</v>
      </c>
      <c r="G98" s="223" t="str">
        <f t="shared" si="1"/>
        <v>Prof.</v>
      </c>
      <c r="H98" s="229"/>
      <c r="I98" s="214"/>
      <c r="J98" s="207"/>
    </row>
    <row r="99" spans="1:10" ht="15.75" hidden="1">
      <c r="A99" s="206" t="s">
        <v>320</v>
      </c>
      <c r="B99" s="213" t="s">
        <v>391</v>
      </c>
      <c r="C99" s="207" t="s">
        <v>327</v>
      </c>
      <c r="D99" s="206">
        <v>4</v>
      </c>
      <c r="E99" s="206">
        <v>3</v>
      </c>
      <c r="F99" s="206">
        <v>13</v>
      </c>
      <c r="G99" s="223" t="str">
        <f t="shared" si="1"/>
        <v>Prof.</v>
      </c>
      <c r="H99" s="230"/>
      <c r="I99" s="214"/>
      <c r="J99" s="207"/>
    </row>
    <row r="100" spans="1:10" ht="15.75" hidden="1">
      <c r="A100" s="206" t="s">
        <v>320</v>
      </c>
      <c r="B100" s="213" t="s">
        <v>391</v>
      </c>
      <c r="C100" s="207" t="s">
        <v>328</v>
      </c>
      <c r="D100" s="206">
        <v>3</v>
      </c>
      <c r="E100" s="206">
        <v>3</v>
      </c>
      <c r="F100" s="206">
        <v>18</v>
      </c>
      <c r="G100" s="223" t="str">
        <f t="shared" si="1"/>
        <v>Appro.</v>
      </c>
      <c r="H100" s="229"/>
      <c r="I100" s="214"/>
      <c r="J100" s="207"/>
    </row>
    <row r="101" spans="1:10" ht="15.75">
      <c r="A101" s="206" t="s">
        <v>320</v>
      </c>
      <c r="B101" s="213" t="s">
        <v>391</v>
      </c>
      <c r="C101" s="207" t="s">
        <v>328</v>
      </c>
      <c r="D101" s="206">
        <v>3</v>
      </c>
      <c r="E101" s="206">
        <v>3</v>
      </c>
      <c r="F101" s="206">
        <v>19</v>
      </c>
      <c r="G101" s="223" t="str">
        <f t="shared" si="1"/>
        <v>Appro.</v>
      </c>
      <c r="H101" s="230" t="s">
        <v>493</v>
      </c>
      <c r="I101" s="214"/>
      <c r="J101" s="207"/>
    </row>
    <row r="102" spans="1:10" ht="15.75" hidden="1">
      <c r="A102" s="206" t="s">
        <v>321</v>
      </c>
      <c r="B102" s="213" t="s">
        <v>392</v>
      </c>
      <c r="C102" s="207" t="s">
        <v>327</v>
      </c>
      <c r="D102" s="206">
        <v>4</v>
      </c>
      <c r="E102" s="206">
        <v>4</v>
      </c>
      <c r="F102" s="206">
        <v>16</v>
      </c>
      <c r="G102" s="223" t="str">
        <f t="shared" si="1"/>
        <v>Appro.</v>
      </c>
      <c r="H102" s="230" t="s">
        <v>494</v>
      </c>
      <c r="I102" s="207"/>
      <c r="J102" s="207"/>
    </row>
    <row r="103" spans="1:10" ht="15.75">
      <c r="A103" s="206" t="s">
        <v>321</v>
      </c>
      <c r="B103" s="213" t="s">
        <v>392</v>
      </c>
      <c r="C103" s="207" t="s">
        <v>328</v>
      </c>
      <c r="D103" s="206">
        <v>6</v>
      </c>
      <c r="E103" s="206">
        <v>3</v>
      </c>
      <c r="F103" s="206">
        <v>19</v>
      </c>
      <c r="G103" s="223" t="str">
        <f t="shared" si="1"/>
        <v>Appro.</v>
      </c>
      <c r="H103" s="229" t="s">
        <v>495</v>
      </c>
      <c r="I103" s="207"/>
      <c r="J103" s="207"/>
    </row>
    <row r="104" spans="1:10" ht="15.75" hidden="1">
      <c r="A104" s="206" t="s">
        <v>321</v>
      </c>
      <c r="B104" s="213" t="s">
        <v>392</v>
      </c>
      <c r="C104" s="207" t="s">
        <v>328</v>
      </c>
      <c r="D104" s="206">
        <v>4</v>
      </c>
      <c r="E104" s="206">
        <v>6</v>
      </c>
      <c r="F104" s="206">
        <v>24</v>
      </c>
      <c r="G104" s="223" t="str">
        <f t="shared" si="1"/>
        <v>Synt.</v>
      </c>
      <c r="H104" s="229" t="s">
        <v>496</v>
      </c>
      <c r="I104" s="207"/>
      <c r="J104" s="207"/>
    </row>
    <row r="105" spans="1:10" ht="15.75" hidden="1">
      <c r="A105" s="206" t="s">
        <v>322</v>
      </c>
      <c r="B105" s="213" t="s">
        <v>393</v>
      </c>
      <c r="C105" s="207" t="s">
        <v>327</v>
      </c>
      <c r="D105" s="206">
        <v>6</v>
      </c>
      <c r="E105" s="206">
        <v>4</v>
      </c>
      <c r="F105" s="206">
        <v>17</v>
      </c>
      <c r="G105" s="223" t="str">
        <f t="shared" si="1"/>
        <v>Appro.</v>
      </c>
      <c r="H105" s="229" t="s">
        <v>497</v>
      </c>
      <c r="I105" s="207"/>
      <c r="J105" s="207"/>
    </row>
    <row r="106" spans="1:10" ht="15.75">
      <c r="A106" s="206" t="s">
        <v>323</v>
      </c>
      <c r="B106" s="213" t="s">
        <v>394</v>
      </c>
      <c r="C106" s="207" t="s">
        <v>328</v>
      </c>
      <c r="D106" s="206">
        <v>4</v>
      </c>
      <c r="E106" s="206">
        <v>3</v>
      </c>
      <c r="F106" s="206">
        <v>19</v>
      </c>
      <c r="G106" s="223" t="str">
        <f t="shared" si="1"/>
        <v>Appro.</v>
      </c>
      <c r="H106" s="230" t="s">
        <v>498</v>
      </c>
      <c r="I106" s="207"/>
      <c r="J106" s="207"/>
    </row>
    <row r="107" spans="1:10" ht="15.75" hidden="1">
      <c r="A107" s="206" t="s">
        <v>323</v>
      </c>
      <c r="B107" s="213" t="s">
        <v>394</v>
      </c>
      <c r="C107" s="207" t="s">
        <v>328</v>
      </c>
      <c r="D107" s="206">
        <v>6</v>
      </c>
      <c r="E107" s="206">
        <v>3</v>
      </c>
      <c r="F107" s="206">
        <v>20</v>
      </c>
      <c r="G107" s="223" t="str">
        <f t="shared" si="1"/>
        <v>Appro.</v>
      </c>
      <c r="H107" s="229" t="s">
        <v>499</v>
      </c>
      <c r="I107" s="207"/>
      <c r="J107" s="207"/>
    </row>
    <row r="108" spans="1:10" ht="15.75" hidden="1">
      <c r="A108" s="206" t="s">
        <v>323</v>
      </c>
      <c r="B108" s="213" t="s">
        <v>394</v>
      </c>
      <c r="C108" s="207" t="s">
        <v>328</v>
      </c>
      <c r="D108" s="206">
        <v>4</v>
      </c>
      <c r="E108" s="206">
        <v>6</v>
      </c>
      <c r="F108" s="206">
        <v>24</v>
      </c>
      <c r="G108" s="223" t="str">
        <f t="shared" si="1"/>
        <v>Synt.</v>
      </c>
      <c r="H108" s="229" t="s">
        <v>500</v>
      </c>
      <c r="I108" s="207"/>
      <c r="J108" s="207"/>
    </row>
    <row r="109" spans="1:10" ht="15.75">
      <c r="A109" s="206" t="s">
        <v>324</v>
      </c>
      <c r="B109" s="213" t="s">
        <v>395</v>
      </c>
      <c r="C109" s="207" t="s">
        <v>328</v>
      </c>
      <c r="D109" s="206">
        <v>2</v>
      </c>
      <c r="E109" s="206">
        <v>3</v>
      </c>
      <c r="F109" s="206">
        <v>19</v>
      </c>
      <c r="G109" s="223" t="str">
        <f t="shared" si="1"/>
        <v>Appro.</v>
      </c>
      <c r="H109" s="229" t="s">
        <v>501</v>
      </c>
      <c r="I109" s="207"/>
      <c r="J109" s="207"/>
    </row>
    <row r="110" spans="1:10" ht="15.75" hidden="1">
      <c r="A110" s="206" t="s">
        <v>324</v>
      </c>
      <c r="B110" s="213" t="s">
        <v>395</v>
      </c>
      <c r="C110" s="207" t="s">
        <v>328</v>
      </c>
      <c r="D110" s="206">
        <v>4</v>
      </c>
      <c r="E110" s="206">
        <v>2</v>
      </c>
      <c r="F110" s="206">
        <v>22</v>
      </c>
      <c r="G110" s="223" t="str">
        <f t="shared" si="1"/>
        <v>Synt.</v>
      </c>
      <c r="H110" s="229" t="s">
        <v>502</v>
      </c>
      <c r="I110" s="207"/>
      <c r="J110" s="207"/>
    </row>
    <row r="111" spans="1:10" ht="15.75" hidden="1">
      <c r="A111" s="206" t="s">
        <v>325</v>
      </c>
      <c r="B111" s="214" t="s">
        <v>396</v>
      </c>
      <c r="C111" s="207" t="s">
        <v>327</v>
      </c>
      <c r="D111" s="206">
        <v>8</v>
      </c>
      <c r="E111" s="206">
        <v>4</v>
      </c>
      <c r="F111" s="206">
        <v>16</v>
      </c>
      <c r="G111" s="223" t="str">
        <f t="shared" si="1"/>
        <v>Appro.</v>
      </c>
      <c r="H111" s="230" t="s">
        <v>503</v>
      </c>
      <c r="I111" s="207"/>
      <c r="J111" s="207"/>
    </row>
    <row r="112" spans="1:10" ht="15.75" hidden="1">
      <c r="A112" s="206" t="s">
        <v>325</v>
      </c>
      <c r="B112" s="214" t="s">
        <v>396</v>
      </c>
      <c r="C112" s="207" t="s">
        <v>328</v>
      </c>
      <c r="D112" s="206">
        <v>6</v>
      </c>
      <c r="E112" s="206">
        <v>6</v>
      </c>
      <c r="F112" s="206">
        <v>24</v>
      </c>
      <c r="G112" s="223" t="str">
        <f t="shared" si="1"/>
        <v>Synt.</v>
      </c>
      <c r="H112" s="230" t="s">
        <v>504</v>
      </c>
      <c r="I112" s="207"/>
      <c r="J112" s="207"/>
    </row>
    <row r="113" spans="1:10" ht="15.75">
      <c r="A113" s="207"/>
      <c r="B113" s="207"/>
      <c r="C113" s="207"/>
      <c r="D113" s="207"/>
      <c r="E113" s="207"/>
      <c r="F113" s="207"/>
      <c r="G113" s="207"/>
      <c r="H113" s="230"/>
      <c r="I113" s="207"/>
      <c r="J113" s="207"/>
    </row>
  </sheetData>
  <autoFilter ref="A1:H112">
    <filterColumn colId="5">
      <filters>
        <filter val="19"/>
      </filters>
    </filterColumn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S21"/>
  <sheetViews>
    <sheetView tabSelected="1" zoomScale="44" zoomScaleNormal="44" workbookViewId="0">
      <selection activeCell="AE38" sqref="AE38"/>
    </sheetView>
  </sheetViews>
  <sheetFormatPr baseColWidth="10" defaultRowHeight="15"/>
  <sheetData>
    <row r="1" spans="1:45" ht="39.950000000000003" customHeight="1" thickBot="1">
      <c r="A1" s="499" t="s">
        <v>591</v>
      </c>
      <c r="B1" s="498"/>
      <c r="C1" s="498"/>
      <c r="D1" s="498"/>
      <c r="E1" s="498"/>
      <c r="F1" s="498"/>
      <c r="G1" s="498"/>
      <c r="H1" s="498"/>
      <c r="I1" s="498"/>
      <c r="J1" s="498"/>
      <c r="K1" s="498"/>
      <c r="L1" s="498"/>
      <c r="M1" s="498"/>
      <c r="N1" s="498"/>
      <c r="O1" s="498"/>
      <c r="P1" s="498"/>
      <c r="Q1" s="498"/>
      <c r="R1" s="498"/>
      <c r="S1" s="498"/>
      <c r="T1" s="498"/>
      <c r="U1" s="498"/>
      <c r="V1" s="498"/>
      <c r="W1" s="498"/>
      <c r="X1" s="498"/>
      <c r="Y1" s="498"/>
      <c r="Z1" s="498"/>
      <c r="AA1" s="498"/>
      <c r="AB1" s="498"/>
      <c r="AC1" s="498"/>
      <c r="AD1" s="498"/>
      <c r="AE1" s="498"/>
      <c r="AF1" s="498"/>
      <c r="AG1" s="498"/>
      <c r="AH1" s="498"/>
      <c r="AI1" s="498"/>
      <c r="AJ1" s="498"/>
      <c r="AK1" s="498"/>
      <c r="AL1" s="498"/>
      <c r="AM1" s="498"/>
      <c r="AN1" s="498"/>
      <c r="AO1" s="498"/>
      <c r="AP1" s="498"/>
      <c r="AQ1" s="498"/>
      <c r="AR1" s="498"/>
      <c r="AS1" s="497"/>
    </row>
    <row r="2" spans="1:45" ht="39.950000000000003" customHeight="1" thickBot="1">
      <c r="A2" s="496"/>
      <c r="B2" s="494" t="s">
        <v>590</v>
      </c>
      <c r="C2" s="493"/>
      <c r="D2" s="493"/>
      <c r="E2" s="495"/>
      <c r="F2" s="494" t="s">
        <v>589</v>
      </c>
      <c r="G2" s="493"/>
      <c r="H2" s="493"/>
      <c r="I2" s="495"/>
      <c r="J2" s="494" t="s">
        <v>588</v>
      </c>
      <c r="K2" s="493"/>
      <c r="L2" s="493"/>
      <c r="M2" s="493"/>
      <c r="N2" s="492"/>
      <c r="O2" s="491" t="s">
        <v>587</v>
      </c>
      <c r="P2" s="490"/>
      <c r="Q2" s="490"/>
      <c r="R2" s="490"/>
      <c r="S2" s="489"/>
      <c r="T2" s="506" t="s">
        <v>586</v>
      </c>
      <c r="U2" s="493"/>
      <c r="V2" s="493"/>
      <c r="W2" s="495"/>
      <c r="X2" s="494" t="s">
        <v>585</v>
      </c>
      <c r="Y2" s="493"/>
      <c r="Z2" s="493"/>
      <c r="AA2" s="495"/>
      <c r="AB2" s="494" t="s">
        <v>584</v>
      </c>
      <c r="AC2" s="493"/>
      <c r="AD2" s="493"/>
      <c r="AE2" s="493"/>
      <c r="AF2" s="492"/>
      <c r="AG2" s="491" t="s">
        <v>583</v>
      </c>
      <c r="AH2" s="490"/>
      <c r="AI2" s="490"/>
      <c r="AJ2" s="489"/>
      <c r="AK2" s="491" t="s">
        <v>582</v>
      </c>
      <c r="AL2" s="490"/>
      <c r="AM2" s="490"/>
      <c r="AN2" s="489"/>
      <c r="AO2" s="491" t="s">
        <v>581</v>
      </c>
      <c r="AP2" s="490"/>
      <c r="AQ2" s="490"/>
      <c r="AR2" s="490"/>
      <c r="AS2" s="489"/>
    </row>
    <row r="3" spans="1:45" ht="39.950000000000003" customHeight="1" thickBot="1">
      <c r="A3" s="488"/>
      <c r="B3" s="485">
        <v>36</v>
      </c>
      <c r="C3" s="487">
        <v>37</v>
      </c>
      <c r="D3" s="487">
        <v>38</v>
      </c>
      <c r="E3" s="487">
        <v>39</v>
      </c>
      <c r="F3" s="485">
        <v>40</v>
      </c>
      <c r="G3" s="485">
        <v>41</v>
      </c>
      <c r="H3" s="485">
        <v>42</v>
      </c>
      <c r="I3" s="485">
        <v>43</v>
      </c>
      <c r="J3" s="485">
        <v>44</v>
      </c>
      <c r="K3" s="485">
        <v>45</v>
      </c>
      <c r="L3" s="485">
        <v>46</v>
      </c>
      <c r="M3" s="485">
        <v>47</v>
      </c>
      <c r="N3" s="485">
        <v>48</v>
      </c>
      <c r="O3" s="485">
        <v>49</v>
      </c>
      <c r="P3" s="485">
        <v>50</v>
      </c>
      <c r="Q3" s="485">
        <v>51</v>
      </c>
      <c r="R3" s="486">
        <v>52</v>
      </c>
      <c r="S3" s="486">
        <v>53</v>
      </c>
      <c r="T3" s="485">
        <v>1</v>
      </c>
      <c r="U3" s="485">
        <v>2</v>
      </c>
      <c r="V3" s="485">
        <v>3</v>
      </c>
      <c r="W3" s="485">
        <v>4</v>
      </c>
      <c r="X3" s="485">
        <v>5</v>
      </c>
      <c r="Y3" s="486">
        <v>6</v>
      </c>
      <c r="Z3" s="486">
        <v>7</v>
      </c>
      <c r="AA3" s="485">
        <v>8</v>
      </c>
      <c r="AB3" s="485">
        <v>9</v>
      </c>
      <c r="AC3" s="485">
        <v>10</v>
      </c>
      <c r="AD3" s="485">
        <v>11</v>
      </c>
      <c r="AE3" s="485">
        <v>12</v>
      </c>
      <c r="AF3" s="485">
        <v>13</v>
      </c>
      <c r="AG3" s="486">
        <v>14</v>
      </c>
      <c r="AH3" s="486">
        <v>15</v>
      </c>
      <c r="AI3" s="485">
        <v>16</v>
      </c>
      <c r="AJ3" s="484">
        <v>17</v>
      </c>
      <c r="AK3" s="483">
        <v>18</v>
      </c>
      <c r="AL3" s="482">
        <v>19</v>
      </c>
      <c r="AM3" s="482">
        <v>20</v>
      </c>
      <c r="AN3" s="482">
        <v>21</v>
      </c>
      <c r="AO3" s="481">
        <v>22</v>
      </c>
      <c r="AP3" s="480">
        <v>23</v>
      </c>
      <c r="AQ3" s="480">
        <v>24</v>
      </c>
      <c r="AR3" s="480">
        <v>25</v>
      </c>
      <c r="AS3" s="479">
        <v>26</v>
      </c>
    </row>
    <row r="4" spans="1:45" ht="39.950000000000003" customHeight="1" thickBot="1">
      <c r="A4" s="478" t="s">
        <v>580</v>
      </c>
      <c r="B4" s="309" t="s">
        <v>137</v>
      </c>
      <c r="C4" s="471"/>
      <c r="D4" s="471"/>
      <c r="E4" s="308"/>
      <c r="F4" s="476" t="s">
        <v>265</v>
      </c>
      <c r="G4" s="477"/>
      <c r="H4" s="476" t="s">
        <v>265</v>
      </c>
      <c r="I4" s="470" t="s">
        <v>579</v>
      </c>
      <c r="J4" s="469"/>
      <c r="K4" s="474" t="s">
        <v>176</v>
      </c>
      <c r="L4" s="475"/>
      <c r="M4" s="309" t="s">
        <v>176</v>
      </c>
      <c r="N4" s="308"/>
      <c r="O4" s="309" t="s">
        <v>263</v>
      </c>
      <c r="P4" s="471"/>
      <c r="Q4" s="308"/>
      <c r="R4" s="470" t="s">
        <v>578</v>
      </c>
      <c r="S4" s="469"/>
      <c r="T4" s="474" t="s">
        <v>264</v>
      </c>
      <c r="U4" s="473"/>
      <c r="V4" s="467" t="s">
        <v>264</v>
      </c>
      <c r="W4" s="465"/>
      <c r="X4" s="472"/>
      <c r="Y4" s="470" t="s">
        <v>577</v>
      </c>
      <c r="Z4" s="469"/>
      <c r="AA4" s="309" t="s">
        <v>330</v>
      </c>
      <c r="AB4" s="471"/>
      <c r="AC4" s="471"/>
      <c r="AD4" s="308"/>
      <c r="AE4" s="307" t="s">
        <v>331</v>
      </c>
      <c r="AF4" s="305"/>
      <c r="AG4" s="470" t="s">
        <v>576</v>
      </c>
      <c r="AH4" s="469"/>
      <c r="AI4" s="468" t="s">
        <v>575</v>
      </c>
      <c r="AJ4" s="463"/>
      <c r="AK4" s="467" t="s">
        <v>266</v>
      </c>
      <c r="AL4" s="466"/>
      <c r="AM4" s="465"/>
      <c r="AN4" s="307" t="s">
        <v>329</v>
      </c>
      <c r="AO4" s="306"/>
      <c r="AP4" s="306"/>
      <c r="AQ4" s="464" t="s">
        <v>575</v>
      </c>
      <c r="AR4" s="464"/>
      <c r="AS4" s="463"/>
    </row>
    <row r="5" spans="1:45" ht="39.950000000000003" customHeight="1" thickBot="1">
      <c r="A5" s="341"/>
      <c r="B5" s="337" t="s">
        <v>574</v>
      </c>
      <c r="C5" s="336"/>
      <c r="D5" s="336"/>
      <c r="E5" s="462"/>
      <c r="F5" s="349" t="s">
        <v>573</v>
      </c>
      <c r="G5" s="348"/>
      <c r="H5" s="347"/>
      <c r="I5" s="327"/>
      <c r="J5" s="326"/>
      <c r="K5" s="340" t="s">
        <v>288</v>
      </c>
      <c r="L5" s="335"/>
      <c r="M5" s="335"/>
      <c r="N5" s="334"/>
      <c r="O5" s="331" t="s">
        <v>526</v>
      </c>
      <c r="P5" s="330"/>
      <c r="Q5" s="329"/>
      <c r="R5" s="327"/>
      <c r="S5" s="326"/>
      <c r="T5" s="455" t="s">
        <v>298</v>
      </c>
      <c r="U5" s="454"/>
      <c r="V5" s="454"/>
      <c r="W5" s="453"/>
      <c r="X5" s="461"/>
      <c r="Y5" s="327"/>
      <c r="Z5" s="326"/>
      <c r="AA5" s="331" t="s">
        <v>526</v>
      </c>
      <c r="AB5" s="330"/>
      <c r="AC5" s="330"/>
      <c r="AD5" s="330"/>
      <c r="AE5" s="330"/>
      <c r="AF5" s="329"/>
      <c r="AG5" s="327"/>
      <c r="AH5" s="326"/>
      <c r="AI5" s="447"/>
      <c r="AJ5" s="339"/>
      <c r="AK5" s="331" t="s">
        <v>526</v>
      </c>
      <c r="AL5" s="330"/>
      <c r="AM5" s="329"/>
      <c r="AN5" s="349" t="s">
        <v>572</v>
      </c>
      <c r="AO5" s="348"/>
      <c r="AP5" s="347"/>
      <c r="AQ5" s="339"/>
      <c r="AR5" s="339"/>
      <c r="AS5" s="338"/>
    </row>
    <row r="6" spans="1:45" ht="80.099999999999994" customHeight="1" thickBot="1">
      <c r="A6" s="341"/>
      <c r="B6" s="344" t="s">
        <v>571</v>
      </c>
      <c r="C6" s="343"/>
      <c r="D6" s="343"/>
      <c r="E6" s="342"/>
      <c r="F6" s="458" t="s">
        <v>570</v>
      </c>
      <c r="G6" s="457"/>
      <c r="H6" s="456"/>
      <c r="I6" s="327"/>
      <c r="J6" s="326"/>
      <c r="K6" s="458" t="s">
        <v>569</v>
      </c>
      <c r="L6" s="457"/>
      <c r="M6" s="457"/>
      <c r="N6" s="456"/>
      <c r="O6" s="451"/>
      <c r="P6" s="450"/>
      <c r="Q6" s="449"/>
      <c r="R6" s="327"/>
      <c r="S6" s="326"/>
      <c r="T6" s="455" t="s">
        <v>568</v>
      </c>
      <c r="U6" s="454"/>
      <c r="V6" s="454"/>
      <c r="W6" s="453"/>
      <c r="X6" s="452"/>
      <c r="Y6" s="327"/>
      <c r="Z6" s="326"/>
      <c r="AA6" s="450"/>
      <c r="AB6" s="450"/>
      <c r="AC6" s="450"/>
      <c r="AD6" s="450"/>
      <c r="AE6" s="450"/>
      <c r="AF6" s="450"/>
      <c r="AG6" s="327"/>
      <c r="AH6" s="326"/>
      <c r="AI6" s="447"/>
      <c r="AJ6" s="339"/>
      <c r="AK6" s="451"/>
      <c r="AL6" s="450"/>
      <c r="AM6" s="449"/>
      <c r="AN6" s="423" t="s">
        <v>567</v>
      </c>
      <c r="AO6" s="448"/>
      <c r="AP6" s="422"/>
      <c r="AQ6" s="460"/>
      <c r="AR6" s="460"/>
      <c r="AS6" s="459"/>
    </row>
    <row r="7" spans="1:45" ht="39.950000000000003" customHeight="1" thickBot="1">
      <c r="A7" s="341"/>
      <c r="B7" s="344" t="s">
        <v>566</v>
      </c>
      <c r="C7" s="343"/>
      <c r="D7" s="343"/>
      <c r="E7" s="342"/>
      <c r="F7" s="458" t="s">
        <v>565</v>
      </c>
      <c r="G7" s="457"/>
      <c r="H7" s="456"/>
      <c r="I7" s="327"/>
      <c r="J7" s="326"/>
      <c r="K7" s="458" t="s">
        <v>564</v>
      </c>
      <c r="L7" s="457"/>
      <c r="M7" s="457"/>
      <c r="N7" s="456"/>
      <c r="O7" s="331"/>
      <c r="P7" s="330"/>
      <c r="Q7" s="329"/>
      <c r="R7" s="327"/>
      <c r="S7" s="326"/>
      <c r="T7" s="455"/>
      <c r="U7" s="454"/>
      <c r="V7" s="454"/>
      <c r="W7" s="453"/>
      <c r="X7" s="452"/>
      <c r="Y7" s="327"/>
      <c r="Z7" s="326"/>
      <c r="AA7" s="450"/>
      <c r="AB7" s="450"/>
      <c r="AC7" s="450"/>
      <c r="AD7" s="450"/>
      <c r="AE7" s="450"/>
      <c r="AF7" s="450"/>
      <c r="AG7" s="327"/>
      <c r="AH7" s="326"/>
      <c r="AI7" s="447"/>
      <c r="AJ7" s="338"/>
      <c r="AK7" s="451"/>
      <c r="AL7" s="450"/>
      <c r="AM7" s="449"/>
      <c r="AN7" s="423" t="s">
        <v>563</v>
      </c>
      <c r="AO7" s="448"/>
      <c r="AP7" s="422"/>
      <c r="AQ7" s="447"/>
      <c r="AR7" s="339"/>
      <c r="AS7" s="338"/>
    </row>
    <row r="8" spans="1:45" ht="39.950000000000003" customHeight="1" thickBot="1">
      <c r="A8" s="409"/>
      <c r="B8" s="446" t="s">
        <v>562</v>
      </c>
      <c r="C8" s="445"/>
      <c r="D8" s="445"/>
      <c r="E8" s="445"/>
      <c r="F8" s="445"/>
      <c r="G8" s="445"/>
      <c r="H8" s="501"/>
      <c r="I8" s="327"/>
      <c r="J8" s="326"/>
      <c r="K8" s="443" t="s">
        <v>561</v>
      </c>
      <c r="L8" s="442"/>
      <c r="M8" s="442"/>
      <c r="N8" s="442"/>
      <c r="O8" s="442"/>
      <c r="P8" s="442"/>
      <c r="Q8" s="444"/>
      <c r="R8" s="327"/>
      <c r="S8" s="326"/>
      <c r="T8" s="443" t="s">
        <v>560</v>
      </c>
      <c r="U8" s="442"/>
      <c r="V8" s="442"/>
      <c r="W8" s="442"/>
      <c r="X8" s="444"/>
      <c r="Y8" s="327"/>
      <c r="Z8" s="326"/>
      <c r="AA8" s="443" t="s">
        <v>559</v>
      </c>
      <c r="AB8" s="442"/>
      <c r="AC8" s="442"/>
      <c r="AD8" s="442"/>
      <c r="AE8" s="442"/>
      <c r="AF8" s="444"/>
      <c r="AG8" s="327"/>
      <c r="AH8" s="326"/>
      <c r="AI8" s="505"/>
      <c r="AJ8" s="441"/>
      <c r="AK8" s="441"/>
      <c r="AL8" s="441"/>
      <c r="AM8" s="441"/>
      <c r="AN8" s="441"/>
      <c r="AO8" s="441"/>
      <c r="AP8" s="441"/>
      <c r="AQ8" s="441"/>
      <c r="AR8" s="441"/>
      <c r="AS8" s="440"/>
    </row>
    <row r="9" spans="1:45" ht="39.950000000000003" customHeight="1" thickBot="1">
      <c r="A9" s="403" t="s">
        <v>558</v>
      </c>
      <c r="B9" s="434" t="s">
        <v>334</v>
      </c>
      <c r="C9" s="393"/>
      <c r="D9" s="392"/>
      <c r="E9" s="434" t="s">
        <v>335</v>
      </c>
      <c r="F9" s="393"/>
      <c r="G9" s="393"/>
      <c r="H9" s="392"/>
      <c r="I9" s="327"/>
      <c r="J9" s="326"/>
      <c r="K9" s="402" t="s">
        <v>336</v>
      </c>
      <c r="L9" s="400"/>
      <c r="M9" s="439"/>
      <c r="N9" s="391" t="s">
        <v>557</v>
      </c>
      <c r="O9" s="390"/>
      <c r="P9" s="390"/>
      <c r="Q9" s="389"/>
      <c r="R9" s="327"/>
      <c r="S9" s="326"/>
      <c r="T9" s="434" t="s">
        <v>339</v>
      </c>
      <c r="U9" s="392"/>
      <c r="V9" s="388"/>
      <c r="W9" s="402" t="s">
        <v>338</v>
      </c>
      <c r="X9" s="400"/>
      <c r="Y9" s="327"/>
      <c r="Z9" s="326"/>
      <c r="AA9" s="399" t="s">
        <v>556</v>
      </c>
      <c r="AB9" s="398"/>
      <c r="AC9" s="398"/>
      <c r="AD9" s="397"/>
      <c r="AE9" s="434" t="s">
        <v>337</v>
      </c>
      <c r="AF9" s="392"/>
      <c r="AG9" s="327"/>
      <c r="AH9" s="326"/>
      <c r="AI9" s="384" t="s">
        <v>555</v>
      </c>
      <c r="AJ9" s="383"/>
      <c r="AK9" s="383"/>
      <c r="AL9" s="383"/>
      <c r="AM9" s="383"/>
      <c r="AN9" s="383"/>
      <c r="AO9" s="381"/>
      <c r="AP9" s="381"/>
      <c r="AQ9" s="438"/>
      <c r="AR9" s="433"/>
      <c r="AS9" s="432"/>
    </row>
    <row r="10" spans="1:45" ht="39.950000000000003" customHeight="1" thickBot="1">
      <c r="A10" s="341"/>
      <c r="B10" s="436"/>
      <c r="C10" s="370"/>
      <c r="D10" s="369"/>
      <c r="E10" s="436"/>
      <c r="F10" s="370"/>
      <c r="G10" s="370"/>
      <c r="H10" s="369"/>
      <c r="I10" s="327"/>
      <c r="J10" s="326"/>
      <c r="K10" s="378"/>
      <c r="L10" s="376"/>
      <c r="M10" s="437"/>
      <c r="N10" s="368"/>
      <c r="O10" s="367"/>
      <c r="P10" s="367"/>
      <c r="Q10" s="366"/>
      <c r="R10" s="327"/>
      <c r="S10" s="326"/>
      <c r="T10" s="436"/>
      <c r="U10" s="369"/>
      <c r="V10" s="365"/>
      <c r="W10" s="378"/>
      <c r="X10" s="376"/>
      <c r="Y10" s="327"/>
      <c r="Z10" s="326"/>
      <c r="AA10" s="375"/>
      <c r="AB10" s="374"/>
      <c r="AC10" s="374"/>
      <c r="AD10" s="373"/>
      <c r="AE10" s="436"/>
      <c r="AF10" s="369"/>
      <c r="AG10" s="327"/>
      <c r="AH10" s="326"/>
      <c r="AI10" s="435" t="s">
        <v>337</v>
      </c>
      <c r="AJ10" s="307" t="s">
        <v>340</v>
      </c>
      <c r="AK10" s="306"/>
      <c r="AL10" s="306"/>
      <c r="AM10" s="305"/>
      <c r="AN10" s="309" t="s">
        <v>341</v>
      </c>
      <c r="AO10" s="471"/>
      <c r="AP10" s="471"/>
      <c r="AQ10" s="500"/>
      <c r="AR10" s="433"/>
      <c r="AS10" s="432"/>
    </row>
    <row r="11" spans="1:45" ht="39.950000000000003" customHeight="1" thickBot="1">
      <c r="A11" s="341"/>
      <c r="B11" s="331" t="s">
        <v>526</v>
      </c>
      <c r="C11" s="330"/>
      <c r="D11" s="329"/>
      <c r="E11" s="417"/>
      <c r="F11" s="431"/>
      <c r="G11" s="431"/>
      <c r="H11" s="416"/>
      <c r="I11" s="327"/>
      <c r="J11" s="326"/>
      <c r="K11" s="430" t="s">
        <v>309</v>
      </c>
      <c r="L11" s="429"/>
      <c r="M11" s="428"/>
      <c r="N11" s="359"/>
      <c r="O11" s="358"/>
      <c r="P11" s="358"/>
      <c r="Q11" s="357"/>
      <c r="R11" s="327"/>
      <c r="S11" s="326"/>
      <c r="T11" s="331" t="s">
        <v>526</v>
      </c>
      <c r="U11" s="330"/>
      <c r="V11" s="329"/>
      <c r="W11" s="349" t="s">
        <v>554</v>
      </c>
      <c r="X11" s="347"/>
      <c r="Y11" s="327"/>
      <c r="Z11" s="326"/>
      <c r="AA11" s="359"/>
      <c r="AB11" s="358"/>
      <c r="AC11" s="358"/>
      <c r="AD11" s="357"/>
      <c r="AE11" s="417" t="s">
        <v>553</v>
      </c>
      <c r="AF11" s="416"/>
      <c r="AG11" s="327"/>
      <c r="AH11" s="326"/>
      <c r="AI11" s="427"/>
      <c r="AJ11" s="349" t="s">
        <v>552</v>
      </c>
      <c r="AK11" s="348"/>
      <c r="AL11" s="348"/>
      <c r="AM11" s="347"/>
      <c r="AN11" s="331" t="s">
        <v>526</v>
      </c>
      <c r="AO11" s="330"/>
      <c r="AP11" s="330"/>
      <c r="AQ11" s="329"/>
      <c r="AR11" s="411"/>
      <c r="AS11" s="410"/>
    </row>
    <row r="12" spans="1:45" ht="80.099999999999994" customHeight="1" thickBot="1">
      <c r="A12" s="341"/>
      <c r="B12" s="420"/>
      <c r="C12" s="419"/>
      <c r="D12" s="418"/>
      <c r="E12" s="426"/>
      <c r="F12" s="425"/>
      <c r="G12" s="425"/>
      <c r="H12" s="424"/>
      <c r="I12" s="327"/>
      <c r="J12" s="326"/>
      <c r="K12" s="423" t="s">
        <v>551</v>
      </c>
      <c r="L12" s="422"/>
      <c r="M12" s="421"/>
      <c r="N12" s="359"/>
      <c r="O12" s="358"/>
      <c r="P12" s="358"/>
      <c r="Q12" s="357"/>
      <c r="R12" s="327"/>
      <c r="S12" s="326"/>
      <c r="T12" s="420"/>
      <c r="U12" s="419"/>
      <c r="V12" s="418"/>
      <c r="W12" s="340" t="s">
        <v>550</v>
      </c>
      <c r="X12" s="334"/>
      <c r="Y12" s="327"/>
      <c r="Z12" s="326"/>
      <c r="AA12" s="359"/>
      <c r="AB12" s="358"/>
      <c r="AC12" s="358"/>
      <c r="AD12" s="357"/>
      <c r="AE12" s="417" t="s">
        <v>549</v>
      </c>
      <c r="AF12" s="416"/>
      <c r="AG12" s="327"/>
      <c r="AH12" s="326"/>
      <c r="AI12" s="415"/>
      <c r="AJ12" s="423" t="s">
        <v>548</v>
      </c>
      <c r="AK12" s="448"/>
      <c r="AL12" s="448"/>
      <c r="AM12" s="422"/>
      <c r="AN12" s="414"/>
      <c r="AO12" s="413"/>
      <c r="AP12" s="413"/>
      <c r="AQ12" s="412"/>
      <c r="AR12" s="411"/>
      <c r="AS12" s="410"/>
    </row>
    <row r="13" spans="1:45" ht="39.950000000000003" customHeight="1" thickBot="1">
      <c r="A13" s="341"/>
      <c r="B13" s="420"/>
      <c r="C13" s="419"/>
      <c r="D13" s="418"/>
      <c r="E13" s="426"/>
      <c r="F13" s="425"/>
      <c r="G13" s="425"/>
      <c r="H13" s="424"/>
      <c r="I13" s="327"/>
      <c r="J13" s="326"/>
      <c r="K13" s="423" t="s">
        <v>547</v>
      </c>
      <c r="L13" s="422"/>
      <c r="M13" s="421"/>
      <c r="N13" s="359"/>
      <c r="O13" s="358"/>
      <c r="P13" s="358"/>
      <c r="Q13" s="357"/>
      <c r="R13" s="327"/>
      <c r="S13" s="326"/>
      <c r="T13" s="420"/>
      <c r="U13" s="419"/>
      <c r="V13" s="418"/>
      <c r="W13" s="340" t="s">
        <v>546</v>
      </c>
      <c r="X13" s="334"/>
      <c r="Y13" s="327"/>
      <c r="Z13" s="326"/>
      <c r="AA13" s="359"/>
      <c r="AB13" s="358"/>
      <c r="AC13" s="358"/>
      <c r="AD13" s="357"/>
      <c r="AE13" s="417" t="s">
        <v>545</v>
      </c>
      <c r="AF13" s="416"/>
      <c r="AG13" s="327"/>
      <c r="AH13" s="326"/>
      <c r="AI13" s="415"/>
      <c r="AJ13" s="349" t="s">
        <v>544</v>
      </c>
      <c r="AK13" s="348"/>
      <c r="AL13" s="348"/>
      <c r="AM13" s="347"/>
      <c r="AN13" s="414"/>
      <c r="AO13" s="413"/>
      <c r="AP13" s="413"/>
      <c r="AQ13" s="412"/>
      <c r="AR13" s="411"/>
      <c r="AS13" s="410"/>
    </row>
    <row r="14" spans="1:45" ht="39.950000000000003" customHeight="1" thickBot="1">
      <c r="A14" s="409"/>
      <c r="B14" s="408" t="s">
        <v>542</v>
      </c>
      <c r="C14" s="407"/>
      <c r="D14" s="407"/>
      <c r="E14" s="407"/>
      <c r="F14" s="407"/>
      <c r="G14" s="407"/>
      <c r="H14" s="406"/>
      <c r="I14" s="327"/>
      <c r="J14" s="326"/>
      <c r="K14" s="408" t="s">
        <v>543</v>
      </c>
      <c r="L14" s="407"/>
      <c r="M14" s="407"/>
      <c r="N14" s="407"/>
      <c r="O14" s="407"/>
      <c r="P14" s="407"/>
      <c r="Q14" s="406"/>
      <c r="R14" s="327"/>
      <c r="S14" s="326"/>
      <c r="T14" s="408" t="s">
        <v>542</v>
      </c>
      <c r="U14" s="407"/>
      <c r="V14" s="407"/>
      <c r="W14" s="407"/>
      <c r="X14" s="406"/>
      <c r="Y14" s="327"/>
      <c r="Z14" s="326"/>
      <c r="AA14" s="408" t="s">
        <v>541</v>
      </c>
      <c r="AB14" s="407"/>
      <c r="AC14" s="407"/>
      <c r="AD14" s="407"/>
      <c r="AE14" s="407"/>
      <c r="AF14" s="406"/>
      <c r="AG14" s="327"/>
      <c r="AH14" s="326"/>
      <c r="AI14" s="504" t="s">
        <v>540</v>
      </c>
      <c r="AJ14" s="405"/>
      <c r="AK14" s="405"/>
      <c r="AL14" s="405"/>
      <c r="AM14" s="405"/>
      <c r="AN14" s="405"/>
      <c r="AO14" s="405"/>
      <c r="AP14" s="405"/>
      <c r="AQ14" s="405"/>
      <c r="AR14" s="405"/>
      <c r="AS14" s="404"/>
    </row>
    <row r="15" spans="1:45" ht="39.950000000000003" customHeight="1" thickBot="1">
      <c r="A15" s="403" t="s">
        <v>539</v>
      </c>
      <c r="B15" s="402" t="s">
        <v>343</v>
      </c>
      <c r="C15" s="401"/>
      <c r="D15" s="400"/>
      <c r="E15" s="399" t="s">
        <v>538</v>
      </c>
      <c r="F15" s="398"/>
      <c r="G15" s="398"/>
      <c r="H15" s="397"/>
      <c r="I15" s="327"/>
      <c r="J15" s="326"/>
      <c r="K15" s="396"/>
      <c r="L15" s="395"/>
      <c r="M15" s="395"/>
      <c r="N15" s="394"/>
      <c r="O15" s="393" t="s">
        <v>344</v>
      </c>
      <c r="P15" s="393"/>
      <c r="Q15" s="392"/>
      <c r="R15" s="327"/>
      <c r="S15" s="326"/>
      <c r="T15" s="391" t="s">
        <v>537</v>
      </c>
      <c r="U15" s="390"/>
      <c r="V15" s="390"/>
      <c r="W15" s="389"/>
      <c r="X15" s="388"/>
      <c r="Y15" s="327"/>
      <c r="Z15" s="326"/>
      <c r="AA15" s="387" t="s">
        <v>536</v>
      </c>
      <c r="AB15" s="386"/>
      <c r="AC15" s="385"/>
      <c r="AD15" s="384" t="s">
        <v>535</v>
      </c>
      <c r="AE15" s="383"/>
      <c r="AF15" s="382"/>
      <c r="AG15" s="327"/>
      <c r="AH15" s="326"/>
      <c r="AI15" s="384" t="s">
        <v>535</v>
      </c>
      <c r="AJ15" s="383"/>
      <c r="AK15" s="383"/>
      <c r="AL15" s="382"/>
      <c r="AM15" s="381"/>
      <c r="AN15" s="381"/>
      <c r="AO15" s="381"/>
      <c r="AP15" s="380"/>
      <c r="AQ15" s="379"/>
      <c r="AR15" s="361"/>
      <c r="AS15" s="360"/>
    </row>
    <row r="16" spans="1:45" ht="39.950000000000003" customHeight="1" thickBot="1">
      <c r="A16" s="341"/>
      <c r="B16" s="378"/>
      <c r="C16" s="377"/>
      <c r="D16" s="376"/>
      <c r="E16" s="375"/>
      <c r="F16" s="374"/>
      <c r="G16" s="374"/>
      <c r="H16" s="373"/>
      <c r="I16" s="327"/>
      <c r="J16" s="326"/>
      <c r="K16" s="372" t="s">
        <v>348</v>
      </c>
      <c r="L16" s="371"/>
      <c r="M16" s="371"/>
      <c r="N16" s="371"/>
      <c r="O16" s="370"/>
      <c r="P16" s="370"/>
      <c r="Q16" s="369"/>
      <c r="R16" s="327"/>
      <c r="S16" s="326"/>
      <c r="T16" s="368"/>
      <c r="U16" s="367"/>
      <c r="V16" s="367"/>
      <c r="W16" s="366"/>
      <c r="X16" s="365"/>
      <c r="Y16" s="327"/>
      <c r="Z16" s="326"/>
      <c r="AA16" s="364" t="s">
        <v>345</v>
      </c>
      <c r="AB16" s="363"/>
      <c r="AC16" s="362"/>
      <c r="AD16" s="307" t="s">
        <v>346</v>
      </c>
      <c r="AE16" s="306"/>
      <c r="AF16" s="305"/>
      <c r="AG16" s="327"/>
      <c r="AH16" s="326"/>
      <c r="AI16" s="309" t="s">
        <v>347</v>
      </c>
      <c r="AJ16" s="308"/>
      <c r="AK16" s="307" t="s">
        <v>349</v>
      </c>
      <c r="AL16" s="306"/>
      <c r="AM16" s="306"/>
      <c r="AN16" s="306"/>
      <c r="AO16" s="306"/>
      <c r="AP16" s="305"/>
      <c r="AQ16" s="361"/>
      <c r="AR16" s="361"/>
      <c r="AS16" s="360"/>
    </row>
    <row r="17" spans="1:45" ht="39.950000000000003" customHeight="1" thickBot="1">
      <c r="A17" s="341"/>
      <c r="B17" s="340" t="s">
        <v>295</v>
      </c>
      <c r="C17" s="335"/>
      <c r="D17" s="334"/>
      <c r="E17" s="359"/>
      <c r="F17" s="358"/>
      <c r="G17" s="358"/>
      <c r="H17" s="357"/>
      <c r="I17" s="327"/>
      <c r="J17" s="326"/>
      <c r="K17" s="337" t="s">
        <v>534</v>
      </c>
      <c r="L17" s="336"/>
      <c r="M17" s="336"/>
      <c r="N17" s="462"/>
      <c r="O17" s="340" t="s">
        <v>533</v>
      </c>
      <c r="P17" s="335"/>
      <c r="Q17" s="334"/>
      <c r="R17" s="327"/>
      <c r="S17" s="326"/>
      <c r="T17" s="333"/>
      <c r="U17" s="333"/>
      <c r="V17" s="333"/>
      <c r="W17" s="333"/>
      <c r="X17" s="356"/>
      <c r="Y17" s="327"/>
      <c r="Z17" s="326"/>
      <c r="AA17" s="355" t="s">
        <v>532</v>
      </c>
      <c r="AB17" s="354"/>
      <c r="AC17" s="353"/>
      <c r="AD17" s="349" t="s">
        <v>531</v>
      </c>
      <c r="AE17" s="348"/>
      <c r="AF17" s="347"/>
      <c r="AG17" s="327"/>
      <c r="AH17" s="326"/>
      <c r="AI17" s="344"/>
      <c r="AJ17" s="342"/>
      <c r="AK17" s="344" t="s">
        <v>530</v>
      </c>
      <c r="AL17" s="343"/>
      <c r="AM17" s="343"/>
      <c r="AN17" s="343"/>
      <c r="AO17" s="343"/>
      <c r="AP17" s="342"/>
      <c r="AQ17" s="320"/>
      <c r="AR17" s="320"/>
      <c r="AS17" s="319"/>
    </row>
    <row r="18" spans="1:45" ht="50.1" customHeight="1" thickBot="1">
      <c r="A18" s="341"/>
      <c r="B18" s="340" t="s">
        <v>529</v>
      </c>
      <c r="C18" s="335"/>
      <c r="D18" s="335"/>
      <c r="E18" s="339"/>
      <c r="F18" s="339"/>
      <c r="G18" s="339"/>
      <c r="H18" s="338"/>
      <c r="I18" s="327"/>
      <c r="J18" s="326"/>
      <c r="K18" s="352" t="s">
        <v>528</v>
      </c>
      <c r="L18" s="351"/>
      <c r="M18" s="351"/>
      <c r="N18" s="350"/>
      <c r="O18" s="340" t="s">
        <v>527</v>
      </c>
      <c r="P18" s="335"/>
      <c r="Q18" s="334"/>
      <c r="R18" s="327"/>
      <c r="S18" s="326"/>
      <c r="T18" s="333"/>
      <c r="U18" s="333"/>
      <c r="V18" s="333"/>
      <c r="W18" s="333"/>
      <c r="X18" s="332"/>
      <c r="Y18" s="327"/>
      <c r="Z18" s="326"/>
      <c r="AA18" s="331" t="s">
        <v>526</v>
      </c>
      <c r="AB18" s="330"/>
      <c r="AC18" s="329"/>
      <c r="AD18" s="349" t="s">
        <v>525</v>
      </c>
      <c r="AE18" s="348"/>
      <c r="AF18" s="347"/>
      <c r="AG18" s="327"/>
      <c r="AH18" s="326"/>
      <c r="AI18" s="346"/>
      <c r="AJ18" s="345"/>
      <c r="AK18" s="344" t="s">
        <v>524</v>
      </c>
      <c r="AL18" s="343"/>
      <c r="AM18" s="343"/>
      <c r="AN18" s="343"/>
      <c r="AO18" s="343"/>
      <c r="AP18" s="342"/>
      <c r="AQ18" s="320"/>
      <c r="AR18" s="320"/>
      <c r="AS18" s="319"/>
    </row>
    <row r="19" spans="1:45" ht="39.950000000000003" customHeight="1" thickBot="1">
      <c r="A19" s="341"/>
      <c r="B19" s="340"/>
      <c r="C19" s="335"/>
      <c r="D19" s="335"/>
      <c r="E19" s="339"/>
      <c r="F19" s="339"/>
      <c r="G19" s="339"/>
      <c r="H19" s="338"/>
      <c r="I19" s="327"/>
      <c r="J19" s="326"/>
      <c r="K19" s="337"/>
      <c r="L19" s="336"/>
      <c r="M19" s="336"/>
      <c r="N19" s="336"/>
      <c r="O19" s="335"/>
      <c r="P19" s="335"/>
      <c r="Q19" s="334"/>
      <c r="R19" s="327"/>
      <c r="S19" s="326"/>
      <c r="T19" s="333"/>
      <c r="U19" s="333"/>
      <c r="V19" s="333"/>
      <c r="W19" s="333"/>
      <c r="X19" s="332"/>
      <c r="Y19" s="327"/>
      <c r="Z19" s="326"/>
      <c r="AA19" s="331"/>
      <c r="AB19" s="330"/>
      <c r="AC19" s="329"/>
      <c r="AD19" s="328" t="s">
        <v>523</v>
      </c>
      <c r="AE19" s="502"/>
      <c r="AF19" s="503"/>
      <c r="AG19" s="327"/>
      <c r="AH19" s="326"/>
      <c r="AI19" s="324"/>
      <c r="AJ19" s="325"/>
      <c r="AK19" s="324"/>
      <c r="AL19" s="323"/>
      <c r="AM19" s="322"/>
      <c r="AN19" s="322"/>
      <c r="AO19" s="322"/>
      <c r="AP19" s="321"/>
      <c r="AQ19" s="320"/>
      <c r="AR19" s="320"/>
      <c r="AS19" s="319"/>
    </row>
    <row r="20" spans="1:45" ht="39.950000000000003" customHeight="1" thickBot="1">
      <c r="A20" s="318"/>
      <c r="B20" s="317" t="s">
        <v>522</v>
      </c>
      <c r="C20" s="316"/>
      <c r="D20" s="316"/>
      <c r="E20" s="316"/>
      <c r="F20" s="316"/>
      <c r="G20" s="316"/>
      <c r="H20" s="315"/>
      <c r="I20" s="314"/>
      <c r="J20" s="313"/>
      <c r="K20" s="312" t="s">
        <v>521</v>
      </c>
      <c r="L20" s="311"/>
      <c r="M20" s="311"/>
      <c r="N20" s="311"/>
      <c r="O20" s="311"/>
      <c r="P20" s="311"/>
      <c r="Q20" s="310"/>
      <c r="R20" s="314"/>
      <c r="S20" s="313"/>
      <c r="T20" s="312" t="s">
        <v>521</v>
      </c>
      <c r="U20" s="311"/>
      <c r="V20" s="311"/>
      <c r="W20" s="311"/>
      <c r="X20" s="310"/>
      <c r="Y20" s="314"/>
      <c r="Z20" s="313"/>
      <c r="AA20" s="312"/>
      <c r="AB20" s="311"/>
      <c r="AC20" s="311"/>
      <c r="AD20" s="311"/>
      <c r="AE20" s="311"/>
      <c r="AF20" s="310"/>
      <c r="AG20" s="314"/>
      <c r="AH20" s="313"/>
      <c r="AI20" s="312" t="s">
        <v>521</v>
      </c>
      <c r="AJ20" s="311"/>
      <c r="AK20" s="311"/>
      <c r="AL20" s="311"/>
      <c r="AM20" s="311"/>
      <c r="AN20" s="311"/>
      <c r="AO20" s="311"/>
      <c r="AP20" s="311"/>
      <c r="AQ20" s="311"/>
      <c r="AR20" s="311"/>
      <c r="AS20" s="310"/>
    </row>
    <row r="21" spans="1:45" ht="39.950000000000003" customHeight="1"/>
  </sheetData>
  <mergeCells count="137">
    <mergeCell ref="AI17:AJ17"/>
    <mergeCell ref="AD16:AF16"/>
    <mergeCell ref="AA18:AC18"/>
    <mergeCell ref="AA19:AC19"/>
    <mergeCell ref="AI16:AJ16"/>
    <mergeCell ref="AK16:AP16"/>
    <mergeCell ref="AA17:AC17"/>
    <mergeCell ref="AD17:AF17"/>
    <mergeCell ref="AD18:AF18"/>
    <mergeCell ref="AD19:AF19"/>
    <mergeCell ref="AK17:AP17"/>
    <mergeCell ref="AK18:AP18"/>
    <mergeCell ref="O18:Q18"/>
    <mergeCell ref="K18:N18"/>
    <mergeCell ref="K19:N19"/>
    <mergeCell ref="O19:Q19"/>
    <mergeCell ref="K13:L13"/>
    <mergeCell ref="K12:L12"/>
    <mergeCell ref="B14:H14"/>
    <mergeCell ref="K14:Q14"/>
    <mergeCell ref="T14:X14"/>
    <mergeCell ref="AA14:AF14"/>
    <mergeCell ref="B5:E5"/>
    <mergeCell ref="F5:H5"/>
    <mergeCell ref="B20:H20"/>
    <mergeCell ref="K20:Q20"/>
    <mergeCell ref="T20:X20"/>
    <mergeCell ref="AA20:AF20"/>
    <mergeCell ref="AI20:AS20"/>
    <mergeCell ref="R4:S20"/>
    <mergeCell ref="Y4:Z20"/>
    <mergeCell ref="B17:D17"/>
    <mergeCell ref="E17:H17"/>
    <mergeCell ref="B12:D12"/>
    <mergeCell ref="B13:D13"/>
    <mergeCell ref="A1:AS1"/>
    <mergeCell ref="A2:A3"/>
    <mergeCell ref="B2:E2"/>
    <mergeCell ref="F2:I2"/>
    <mergeCell ref="J2:N2"/>
    <mergeCell ref="N13:Q13"/>
    <mergeCell ref="W12:X12"/>
    <mergeCell ref="A4:A8"/>
    <mergeCell ref="B4:E4"/>
    <mergeCell ref="I4:J20"/>
    <mergeCell ref="O4:Q4"/>
    <mergeCell ref="A15:A20"/>
    <mergeCell ref="B15:D16"/>
    <mergeCell ref="E15:H16"/>
    <mergeCell ref="B6:E6"/>
    <mergeCell ref="B18:D18"/>
    <mergeCell ref="B19:D19"/>
    <mergeCell ref="AI14:AS14"/>
    <mergeCell ref="K5:N5"/>
    <mergeCell ref="O5:Q5"/>
    <mergeCell ref="AA4:AD4"/>
    <mergeCell ref="AG4:AH20"/>
    <mergeCell ref="AA5:AF5"/>
    <mergeCell ref="AA11:AD11"/>
    <mergeCell ref="K17:N17"/>
    <mergeCell ref="O17:Q17"/>
    <mergeCell ref="T15:W16"/>
    <mergeCell ref="N11:Q11"/>
    <mergeCell ref="AA9:AD10"/>
    <mergeCell ref="AE9:AF10"/>
    <mergeCell ref="W9:X10"/>
    <mergeCell ref="T9:U10"/>
    <mergeCell ref="T13:V13"/>
    <mergeCell ref="V9:V10"/>
    <mergeCell ref="W11:X11"/>
    <mergeCell ref="AE11:AF11"/>
    <mergeCell ref="T8:X8"/>
    <mergeCell ref="A9:A14"/>
    <mergeCell ref="B9:D10"/>
    <mergeCell ref="E9:H10"/>
    <mergeCell ref="K9:L10"/>
    <mergeCell ref="M9:M10"/>
    <mergeCell ref="N9:Q10"/>
    <mergeCell ref="B11:D11"/>
    <mergeCell ref="E11:H11"/>
    <mergeCell ref="K11:L11"/>
    <mergeCell ref="T2:W2"/>
    <mergeCell ref="O2:S2"/>
    <mergeCell ref="X2:AA2"/>
    <mergeCell ref="AB2:AF2"/>
    <mergeCell ref="AG2:AJ2"/>
    <mergeCell ref="AN6:AP6"/>
    <mergeCell ref="M4:N4"/>
    <mergeCell ref="V4:W4"/>
    <mergeCell ref="AK4:AM4"/>
    <mergeCell ref="T5:W5"/>
    <mergeCell ref="AK2:AN2"/>
    <mergeCell ref="AO2:AS2"/>
    <mergeCell ref="AQ4:AS4"/>
    <mergeCell ref="AN4:AP4"/>
    <mergeCell ref="AI4:AJ4"/>
    <mergeCell ref="AE4:AF4"/>
    <mergeCell ref="AJ12:AM12"/>
    <mergeCell ref="AN5:AP5"/>
    <mergeCell ref="AK5:AM5"/>
    <mergeCell ref="F6:H6"/>
    <mergeCell ref="AA8:AF8"/>
    <mergeCell ref="K6:N6"/>
    <mergeCell ref="T6:W6"/>
    <mergeCell ref="AJ10:AM10"/>
    <mergeCell ref="B8:H8"/>
    <mergeCell ref="K8:Q8"/>
    <mergeCell ref="AN7:AP7"/>
    <mergeCell ref="E12:H12"/>
    <mergeCell ref="E13:H13"/>
    <mergeCell ref="AN10:AQ10"/>
    <mergeCell ref="AI8:AS8"/>
    <mergeCell ref="T11:V11"/>
    <mergeCell ref="T12:V12"/>
    <mergeCell ref="N12:Q12"/>
    <mergeCell ref="AA12:AD12"/>
    <mergeCell ref="AA13:AD13"/>
    <mergeCell ref="K15:N15"/>
    <mergeCell ref="AI15:AL15"/>
    <mergeCell ref="B7:E7"/>
    <mergeCell ref="F7:H7"/>
    <mergeCell ref="K7:N7"/>
    <mergeCell ref="O7:Q7"/>
    <mergeCell ref="T7:W7"/>
    <mergeCell ref="W13:X13"/>
    <mergeCell ref="AE12:AF12"/>
    <mergeCell ref="AE13:AF13"/>
    <mergeCell ref="AI9:AN9"/>
    <mergeCell ref="AJ13:AM13"/>
    <mergeCell ref="O15:Q16"/>
    <mergeCell ref="X15:X16"/>
    <mergeCell ref="AD15:AF15"/>
    <mergeCell ref="AA15:AC15"/>
    <mergeCell ref="AN11:AQ11"/>
    <mergeCell ref="AN12:AQ12"/>
    <mergeCell ref="AN13:AQ13"/>
    <mergeCell ref="AJ11:AM11"/>
  </mergeCells>
  <pageMargins left="0.7" right="0.7" top="0.75" bottom="0.75" header="0.3" footer="0.3"/>
  <pageSetup paperSize="9" orientation="portrait" horizontalDpi="12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7:T70"/>
  <sheetViews>
    <sheetView topLeftCell="A25" zoomScale="60" zoomScaleNormal="60" workbookViewId="0">
      <selection activeCell="K59" sqref="K59:S61"/>
    </sheetView>
  </sheetViews>
  <sheetFormatPr baseColWidth="10" defaultRowHeight="15"/>
  <cols>
    <col min="19" max="19" width="119.140625" bestFit="1" customWidth="1"/>
  </cols>
  <sheetData>
    <row r="7" spans="1:20" ht="18.75">
      <c r="B7" s="3" t="s">
        <v>2</v>
      </c>
      <c r="C7" s="3" t="s">
        <v>3</v>
      </c>
      <c r="D7" s="3" t="s">
        <v>8</v>
      </c>
      <c r="E7" s="3" t="s">
        <v>9</v>
      </c>
      <c r="F7" s="3" t="s">
        <v>10</v>
      </c>
      <c r="G7" s="3" t="s">
        <v>57</v>
      </c>
      <c r="H7" s="3" t="s">
        <v>63</v>
      </c>
      <c r="I7" s="3" t="s">
        <v>66</v>
      </c>
      <c r="J7" s="3" t="s">
        <v>71</v>
      </c>
      <c r="K7" s="3" t="s">
        <v>88</v>
      </c>
      <c r="L7" s="3" t="s">
        <v>105</v>
      </c>
      <c r="M7" s="3" t="s">
        <v>117</v>
      </c>
      <c r="N7" s="3" t="s">
        <v>125</v>
      </c>
      <c r="O7" s="3"/>
      <c r="S7" t="s">
        <v>353</v>
      </c>
    </row>
    <row r="8" spans="1:20" ht="18.75">
      <c r="A8">
        <f>SUM(A7)+1</f>
        <v>1</v>
      </c>
      <c r="B8" s="3" t="s">
        <v>2</v>
      </c>
      <c r="C8" s="3" t="s">
        <v>3</v>
      </c>
      <c r="D8" s="3"/>
      <c r="E8" s="3" t="s">
        <v>9</v>
      </c>
      <c r="F8" s="3" t="s">
        <v>10</v>
      </c>
      <c r="G8" s="3" t="s">
        <v>57</v>
      </c>
      <c r="H8" s="3" t="s">
        <v>63</v>
      </c>
      <c r="I8" s="3"/>
      <c r="J8" s="3"/>
      <c r="K8" s="3" t="s">
        <v>88</v>
      </c>
      <c r="L8" s="3"/>
      <c r="M8" s="3" t="s">
        <v>117</v>
      </c>
      <c r="N8" s="3" t="s">
        <v>125</v>
      </c>
      <c r="O8" s="3">
        <f>COUNTA(B8:N8)</f>
        <v>9</v>
      </c>
      <c r="P8" s="3">
        <f>SUM(P7)+1</f>
        <v>1</v>
      </c>
      <c r="Q8" s="3" t="s">
        <v>137</v>
      </c>
      <c r="R8" s="3" t="s">
        <v>143</v>
      </c>
      <c r="S8" s="4" t="s">
        <v>138</v>
      </c>
      <c r="T8">
        <v>2</v>
      </c>
    </row>
    <row r="9" spans="1:20" ht="18.75">
      <c r="A9">
        <f t="shared" ref="A9:A69" si="0">SUM(A8)+1</f>
        <v>2</v>
      </c>
      <c r="B9" s="3" t="s">
        <v>2</v>
      </c>
      <c r="C9" s="3" t="s">
        <v>3</v>
      </c>
      <c r="E9" s="3" t="s">
        <v>9</v>
      </c>
      <c r="F9" s="3" t="s">
        <v>10</v>
      </c>
      <c r="G9" s="3" t="s">
        <v>57</v>
      </c>
      <c r="H9" s="3" t="s">
        <v>63</v>
      </c>
      <c r="K9" s="3" t="s">
        <v>88</v>
      </c>
      <c r="M9" s="3" t="s">
        <v>117</v>
      </c>
      <c r="N9" s="3" t="s">
        <v>125</v>
      </c>
      <c r="O9" s="3">
        <f t="shared" ref="O9:O69" si="1">COUNTA(B9:N9)</f>
        <v>9</v>
      </c>
      <c r="P9" s="3">
        <f t="shared" ref="P9:P69" si="2">SUM(P8)+1</f>
        <v>2</v>
      </c>
      <c r="Q9" s="3" t="s">
        <v>137</v>
      </c>
      <c r="R9" s="3" t="s">
        <v>144</v>
      </c>
      <c r="S9" s="4" t="s">
        <v>139</v>
      </c>
      <c r="T9">
        <v>3</v>
      </c>
    </row>
    <row r="10" spans="1:20" ht="18.75">
      <c r="A10">
        <f t="shared" si="0"/>
        <v>3</v>
      </c>
      <c r="B10" s="3" t="s">
        <v>2</v>
      </c>
      <c r="C10" s="3" t="s">
        <v>3</v>
      </c>
      <c r="E10" s="3" t="s">
        <v>9</v>
      </c>
      <c r="F10" s="3" t="s">
        <v>10</v>
      </c>
      <c r="G10" s="3" t="s">
        <v>57</v>
      </c>
      <c r="H10" s="3" t="s">
        <v>63</v>
      </c>
      <c r="K10" s="3" t="s">
        <v>88</v>
      </c>
      <c r="M10" s="3" t="s">
        <v>117</v>
      </c>
      <c r="N10" s="3" t="s">
        <v>125</v>
      </c>
      <c r="O10" s="3">
        <f t="shared" si="1"/>
        <v>9</v>
      </c>
      <c r="P10" s="3">
        <f t="shared" si="2"/>
        <v>3</v>
      </c>
      <c r="Q10" s="3" t="s">
        <v>137</v>
      </c>
      <c r="R10" s="3" t="s">
        <v>145</v>
      </c>
      <c r="S10" s="4" t="s">
        <v>140</v>
      </c>
      <c r="T10">
        <v>2</v>
      </c>
    </row>
    <row r="11" spans="1:20" ht="18.75">
      <c r="A11">
        <f t="shared" si="0"/>
        <v>4</v>
      </c>
      <c r="B11" s="3" t="s">
        <v>2</v>
      </c>
      <c r="C11" s="3" t="s">
        <v>3</v>
      </c>
      <c r="D11" t="s">
        <v>8</v>
      </c>
      <c r="E11" s="3" t="s">
        <v>9</v>
      </c>
      <c r="F11" s="3" t="s">
        <v>10</v>
      </c>
      <c r="G11" s="3" t="s">
        <v>57</v>
      </c>
      <c r="J11" s="3" t="s">
        <v>71</v>
      </c>
      <c r="K11" s="3" t="s">
        <v>88</v>
      </c>
      <c r="L11" s="3" t="s">
        <v>105</v>
      </c>
      <c r="M11" s="3" t="s">
        <v>117</v>
      </c>
      <c r="N11" s="3" t="s">
        <v>125</v>
      </c>
      <c r="O11" s="3">
        <f t="shared" si="1"/>
        <v>11</v>
      </c>
      <c r="P11" s="3">
        <f t="shared" si="2"/>
        <v>4</v>
      </c>
      <c r="Q11" s="3" t="s">
        <v>137</v>
      </c>
      <c r="R11" s="3" t="s">
        <v>146</v>
      </c>
      <c r="S11" s="4" t="s">
        <v>141</v>
      </c>
      <c r="T11">
        <v>3</v>
      </c>
    </row>
    <row r="12" spans="1:20" ht="18.75">
      <c r="A12">
        <f t="shared" si="0"/>
        <v>5</v>
      </c>
      <c r="B12" s="3" t="s">
        <v>2</v>
      </c>
      <c r="C12" s="3" t="s">
        <v>3</v>
      </c>
      <c r="D12" t="s">
        <v>8</v>
      </c>
      <c r="E12" s="3" t="s">
        <v>9</v>
      </c>
      <c r="F12" s="3" t="s">
        <v>10</v>
      </c>
      <c r="G12" s="3" t="s">
        <v>57</v>
      </c>
      <c r="J12" s="3" t="s">
        <v>71</v>
      </c>
      <c r="K12" s="3" t="s">
        <v>88</v>
      </c>
      <c r="L12" s="3" t="s">
        <v>105</v>
      </c>
      <c r="M12" s="3" t="s">
        <v>117</v>
      </c>
      <c r="N12" s="3" t="s">
        <v>125</v>
      </c>
      <c r="O12" s="3">
        <f t="shared" si="1"/>
        <v>11</v>
      </c>
      <c r="P12" s="3">
        <f t="shared" si="2"/>
        <v>5</v>
      </c>
      <c r="Q12" s="3" t="s">
        <v>137</v>
      </c>
      <c r="R12" s="3" t="s">
        <v>147</v>
      </c>
      <c r="S12" s="4" t="s">
        <v>142</v>
      </c>
      <c r="T12">
        <v>2</v>
      </c>
    </row>
    <row r="13" spans="1:20" ht="18.75">
      <c r="A13">
        <f t="shared" si="0"/>
        <v>6</v>
      </c>
      <c r="B13" s="3" t="s">
        <v>2</v>
      </c>
      <c r="C13" s="3" t="s">
        <v>3</v>
      </c>
      <c r="D13" t="s">
        <v>8</v>
      </c>
      <c r="E13" s="3" t="s">
        <v>9</v>
      </c>
      <c r="F13" s="3" t="s">
        <v>10</v>
      </c>
      <c r="G13" s="3" t="s">
        <v>57</v>
      </c>
      <c r="J13" s="3" t="s">
        <v>71</v>
      </c>
      <c r="K13" s="3" t="s">
        <v>88</v>
      </c>
      <c r="L13" s="3" t="s">
        <v>105</v>
      </c>
      <c r="M13" s="3" t="s">
        <v>117</v>
      </c>
      <c r="N13" s="3" t="s">
        <v>125</v>
      </c>
      <c r="O13" s="3">
        <f t="shared" si="1"/>
        <v>11</v>
      </c>
      <c r="P13" s="3">
        <f t="shared" si="2"/>
        <v>6</v>
      </c>
      <c r="Q13" s="3" t="s">
        <v>137</v>
      </c>
      <c r="R13" s="3" t="s">
        <v>149</v>
      </c>
      <c r="S13" s="4" t="s">
        <v>148</v>
      </c>
      <c r="T13">
        <v>3</v>
      </c>
    </row>
    <row r="14" spans="1:20" ht="18.75">
      <c r="A14">
        <f t="shared" si="0"/>
        <v>7</v>
      </c>
      <c r="B14" s="3" t="s">
        <v>2</v>
      </c>
      <c r="C14" s="3" t="s">
        <v>3</v>
      </c>
      <c r="D14" t="s">
        <v>8</v>
      </c>
      <c r="E14" s="3" t="s">
        <v>9</v>
      </c>
      <c r="F14" s="3" t="s">
        <v>10</v>
      </c>
      <c r="G14" s="3" t="s">
        <v>57</v>
      </c>
      <c r="H14" s="3" t="s">
        <v>63</v>
      </c>
      <c r="J14" s="3" t="s">
        <v>71</v>
      </c>
      <c r="K14" s="3" t="s">
        <v>88</v>
      </c>
      <c r="L14" s="3" t="s">
        <v>105</v>
      </c>
      <c r="M14" s="3" t="s">
        <v>117</v>
      </c>
      <c r="N14" s="3" t="s">
        <v>125</v>
      </c>
      <c r="O14" s="3">
        <f t="shared" si="1"/>
        <v>12</v>
      </c>
      <c r="P14" s="3">
        <f t="shared" si="2"/>
        <v>7</v>
      </c>
      <c r="Q14" s="3" t="s">
        <v>137</v>
      </c>
      <c r="R14" s="3" t="s">
        <v>150</v>
      </c>
      <c r="S14" s="4" t="s">
        <v>151</v>
      </c>
      <c r="T14">
        <v>3</v>
      </c>
    </row>
    <row r="15" spans="1:20" ht="18.75">
      <c r="A15">
        <f t="shared" si="0"/>
        <v>8</v>
      </c>
      <c r="B15" s="3" t="s">
        <v>2</v>
      </c>
      <c r="C15" s="3" t="s">
        <v>3</v>
      </c>
      <c r="E15" s="3" t="s">
        <v>9</v>
      </c>
      <c r="F15" s="3" t="s">
        <v>10</v>
      </c>
      <c r="G15" s="3" t="s">
        <v>57</v>
      </c>
      <c r="H15" s="3" t="s">
        <v>63</v>
      </c>
      <c r="K15" s="3" t="s">
        <v>88</v>
      </c>
      <c r="M15" s="3" t="s">
        <v>117</v>
      </c>
      <c r="N15" s="3" t="s">
        <v>125</v>
      </c>
      <c r="O15" s="3">
        <f t="shared" si="1"/>
        <v>9</v>
      </c>
      <c r="P15" s="3">
        <f t="shared" si="2"/>
        <v>8</v>
      </c>
      <c r="Q15" s="3" t="s">
        <v>137</v>
      </c>
      <c r="R15" s="3" t="s">
        <v>152</v>
      </c>
      <c r="S15" s="4" t="s">
        <v>153</v>
      </c>
      <c r="T15">
        <v>2</v>
      </c>
    </row>
    <row r="16" spans="1:20" ht="18.75">
      <c r="A16">
        <f t="shared" si="0"/>
        <v>9</v>
      </c>
      <c r="B16" s="3" t="s">
        <v>2</v>
      </c>
      <c r="C16" s="3" t="s">
        <v>3</v>
      </c>
      <c r="E16" s="3" t="s">
        <v>9</v>
      </c>
      <c r="F16" s="3" t="s">
        <v>10</v>
      </c>
      <c r="G16" s="3" t="s">
        <v>57</v>
      </c>
      <c r="H16" s="3" t="s">
        <v>63</v>
      </c>
      <c r="K16" s="3" t="s">
        <v>88</v>
      </c>
      <c r="M16" s="3" t="s">
        <v>117</v>
      </c>
      <c r="N16" s="3" t="s">
        <v>125</v>
      </c>
      <c r="O16" s="3">
        <f t="shared" si="1"/>
        <v>9</v>
      </c>
      <c r="P16" s="3">
        <f t="shared" si="2"/>
        <v>9</v>
      </c>
      <c r="Q16" s="3" t="s">
        <v>137</v>
      </c>
      <c r="R16" s="3" t="s">
        <v>155</v>
      </c>
      <c r="S16" s="4" t="s">
        <v>154</v>
      </c>
      <c r="T16">
        <v>2</v>
      </c>
    </row>
    <row r="17" spans="1:20" ht="18.75">
      <c r="A17">
        <f t="shared" si="0"/>
        <v>10</v>
      </c>
      <c r="B17" s="3" t="s">
        <v>2</v>
      </c>
      <c r="C17" s="3" t="s">
        <v>3</v>
      </c>
      <c r="E17" s="3" t="s">
        <v>9</v>
      </c>
      <c r="F17" s="3" t="s">
        <v>10</v>
      </c>
      <c r="G17" s="3" t="s">
        <v>57</v>
      </c>
      <c r="H17" s="3" t="s">
        <v>63</v>
      </c>
      <c r="K17" s="3" t="s">
        <v>88</v>
      </c>
      <c r="M17" s="3" t="s">
        <v>117</v>
      </c>
      <c r="N17" s="3" t="s">
        <v>125</v>
      </c>
      <c r="O17" s="3">
        <f t="shared" si="1"/>
        <v>9</v>
      </c>
      <c r="P17" s="3">
        <f t="shared" si="2"/>
        <v>10</v>
      </c>
      <c r="Q17" s="3" t="s">
        <v>137</v>
      </c>
      <c r="R17" s="3" t="s">
        <v>157</v>
      </c>
      <c r="S17" s="4" t="s">
        <v>156</v>
      </c>
      <c r="T17">
        <v>2</v>
      </c>
    </row>
    <row r="18" spans="1:20" ht="18.75">
      <c r="A18">
        <f t="shared" si="0"/>
        <v>11</v>
      </c>
      <c r="B18" s="3" t="s">
        <v>2</v>
      </c>
      <c r="C18" s="3" t="s">
        <v>3</v>
      </c>
      <c r="D18" t="s">
        <v>8</v>
      </c>
      <c r="E18" s="3" t="s">
        <v>9</v>
      </c>
      <c r="G18" s="3" t="s">
        <v>57</v>
      </c>
      <c r="I18" s="3" t="s">
        <v>66</v>
      </c>
      <c r="K18" s="3" t="s">
        <v>88</v>
      </c>
      <c r="L18" s="3" t="s">
        <v>105</v>
      </c>
      <c r="O18" s="3">
        <f t="shared" si="1"/>
        <v>8</v>
      </c>
      <c r="P18" s="3">
        <f t="shared" si="2"/>
        <v>11</v>
      </c>
      <c r="Q18" s="3" t="s">
        <v>137</v>
      </c>
      <c r="R18" s="3" t="s">
        <v>159</v>
      </c>
      <c r="S18" s="2" t="s">
        <v>158</v>
      </c>
      <c r="T18">
        <v>3</v>
      </c>
    </row>
    <row r="19" spans="1:20" ht="18.75">
      <c r="A19">
        <f t="shared" si="0"/>
        <v>12</v>
      </c>
      <c r="B19" s="3" t="s">
        <v>2</v>
      </c>
      <c r="C19" s="3" t="s">
        <v>3</v>
      </c>
      <c r="D19" t="s">
        <v>8</v>
      </c>
      <c r="E19" s="3" t="s">
        <v>9</v>
      </c>
      <c r="G19" s="3" t="s">
        <v>57</v>
      </c>
      <c r="I19" s="3" t="s">
        <v>66</v>
      </c>
      <c r="K19" s="3" t="s">
        <v>88</v>
      </c>
      <c r="L19" s="3" t="s">
        <v>105</v>
      </c>
      <c r="O19" s="3">
        <f t="shared" si="1"/>
        <v>8</v>
      </c>
      <c r="P19" s="3">
        <f t="shared" si="2"/>
        <v>12</v>
      </c>
      <c r="Q19" s="3" t="s">
        <v>137</v>
      </c>
      <c r="R19" s="3" t="s">
        <v>161</v>
      </c>
      <c r="S19" s="4" t="s">
        <v>160</v>
      </c>
      <c r="T19">
        <v>3</v>
      </c>
    </row>
    <row r="20" spans="1:20" ht="18.75">
      <c r="A20">
        <f t="shared" si="0"/>
        <v>13</v>
      </c>
      <c r="B20" s="3" t="s">
        <v>2</v>
      </c>
      <c r="C20" s="3" t="s">
        <v>3</v>
      </c>
      <c r="D20" t="s">
        <v>8</v>
      </c>
      <c r="E20" s="3" t="s">
        <v>9</v>
      </c>
      <c r="G20" s="3" t="s">
        <v>57</v>
      </c>
      <c r="I20" s="3" t="s">
        <v>66</v>
      </c>
      <c r="K20" s="3" t="s">
        <v>88</v>
      </c>
      <c r="L20" s="3" t="s">
        <v>105</v>
      </c>
      <c r="O20" s="3">
        <f t="shared" si="1"/>
        <v>8</v>
      </c>
      <c r="P20" s="3">
        <f t="shared" si="2"/>
        <v>13</v>
      </c>
      <c r="Q20" s="3" t="s">
        <v>137</v>
      </c>
      <c r="R20" s="3" t="s">
        <v>163</v>
      </c>
      <c r="S20" s="4" t="s">
        <v>162</v>
      </c>
      <c r="T20">
        <v>3</v>
      </c>
    </row>
    <row r="21" spans="1:20" ht="18.75">
      <c r="A21">
        <f t="shared" si="0"/>
        <v>14</v>
      </c>
      <c r="B21" s="3" t="s">
        <v>2</v>
      </c>
      <c r="C21" s="3" t="s">
        <v>3</v>
      </c>
      <c r="D21" t="s">
        <v>8</v>
      </c>
      <c r="F21" s="3" t="s">
        <v>10</v>
      </c>
      <c r="G21" s="3" t="s">
        <v>57</v>
      </c>
      <c r="I21" s="3" t="s">
        <v>66</v>
      </c>
      <c r="J21" s="3" t="s">
        <v>71</v>
      </c>
      <c r="K21" s="3" t="s">
        <v>88</v>
      </c>
      <c r="M21" s="3" t="s">
        <v>117</v>
      </c>
      <c r="O21" s="3">
        <f t="shared" si="1"/>
        <v>9</v>
      </c>
      <c r="P21" s="3">
        <f t="shared" si="2"/>
        <v>14</v>
      </c>
      <c r="Q21" s="3" t="s">
        <v>176</v>
      </c>
      <c r="R21" s="3" t="s">
        <v>170</v>
      </c>
      <c r="S21" s="4" t="s">
        <v>164</v>
      </c>
      <c r="T21">
        <v>2</v>
      </c>
    </row>
    <row r="22" spans="1:20" ht="18.75">
      <c r="A22">
        <f t="shared" si="0"/>
        <v>15</v>
      </c>
      <c r="B22" s="3" t="s">
        <v>2</v>
      </c>
      <c r="C22" s="3" t="s">
        <v>3</v>
      </c>
      <c r="D22" t="s">
        <v>8</v>
      </c>
      <c r="F22" s="3" t="s">
        <v>10</v>
      </c>
      <c r="G22" s="3" t="s">
        <v>57</v>
      </c>
      <c r="I22" s="3" t="s">
        <v>66</v>
      </c>
      <c r="J22" s="3" t="s">
        <v>71</v>
      </c>
      <c r="K22" s="3" t="s">
        <v>88</v>
      </c>
      <c r="M22" s="3" t="s">
        <v>117</v>
      </c>
      <c r="O22" s="3">
        <f t="shared" si="1"/>
        <v>9</v>
      </c>
      <c r="P22" s="3">
        <f t="shared" si="2"/>
        <v>15</v>
      </c>
      <c r="Q22" s="3" t="s">
        <v>176</v>
      </c>
      <c r="R22" s="3" t="s">
        <v>171</v>
      </c>
      <c r="S22" s="4" t="s">
        <v>165</v>
      </c>
      <c r="T22">
        <v>2</v>
      </c>
    </row>
    <row r="23" spans="1:20" ht="18.75">
      <c r="A23">
        <f t="shared" si="0"/>
        <v>16</v>
      </c>
      <c r="B23" s="3" t="s">
        <v>2</v>
      </c>
      <c r="E23" s="3" t="s">
        <v>9</v>
      </c>
      <c r="F23" s="3" t="s">
        <v>10</v>
      </c>
      <c r="G23" s="3" t="s">
        <v>57</v>
      </c>
      <c r="H23" s="3" t="s">
        <v>63</v>
      </c>
      <c r="J23" s="3" t="s">
        <v>71</v>
      </c>
      <c r="K23" s="3" t="s">
        <v>88</v>
      </c>
      <c r="L23" s="3" t="s">
        <v>105</v>
      </c>
      <c r="N23" s="3" t="s">
        <v>125</v>
      </c>
      <c r="O23" s="3">
        <f t="shared" si="1"/>
        <v>9</v>
      </c>
      <c r="P23" s="3">
        <f t="shared" si="2"/>
        <v>16</v>
      </c>
      <c r="Q23" s="3" t="s">
        <v>176</v>
      </c>
      <c r="R23" s="3" t="s">
        <v>172</v>
      </c>
      <c r="S23" s="2" t="s">
        <v>166</v>
      </c>
      <c r="T23">
        <v>2</v>
      </c>
    </row>
    <row r="24" spans="1:20" ht="18.75">
      <c r="A24">
        <f t="shared" si="0"/>
        <v>17</v>
      </c>
      <c r="B24" s="3" t="s">
        <v>2</v>
      </c>
      <c r="E24" s="3" t="s">
        <v>9</v>
      </c>
      <c r="F24" s="3" t="s">
        <v>10</v>
      </c>
      <c r="G24" s="3" t="s">
        <v>57</v>
      </c>
      <c r="H24" s="3" t="s">
        <v>63</v>
      </c>
      <c r="J24" s="3" t="s">
        <v>71</v>
      </c>
      <c r="K24" s="3" t="s">
        <v>88</v>
      </c>
      <c r="L24" s="3" t="s">
        <v>105</v>
      </c>
      <c r="N24" s="3" t="s">
        <v>125</v>
      </c>
      <c r="O24" s="3">
        <f t="shared" si="1"/>
        <v>9</v>
      </c>
      <c r="P24" s="3">
        <f t="shared" si="2"/>
        <v>17</v>
      </c>
      <c r="Q24" s="3" t="s">
        <v>176</v>
      </c>
      <c r="R24" s="3" t="s">
        <v>173</v>
      </c>
      <c r="S24" s="4" t="s">
        <v>167</v>
      </c>
      <c r="T24">
        <v>2</v>
      </c>
    </row>
    <row r="25" spans="1:20" ht="18.75">
      <c r="A25">
        <f t="shared" si="0"/>
        <v>18</v>
      </c>
      <c r="B25" s="3" t="s">
        <v>2</v>
      </c>
      <c r="C25" s="3" t="s">
        <v>3</v>
      </c>
      <c r="E25" s="3" t="s">
        <v>9</v>
      </c>
      <c r="F25" s="3" t="s">
        <v>10</v>
      </c>
      <c r="K25" s="3" t="s">
        <v>88</v>
      </c>
      <c r="L25" s="3" t="s">
        <v>105</v>
      </c>
      <c r="N25" s="3" t="s">
        <v>125</v>
      </c>
      <c r="O25" s="3">
        <f t="shared" si="1"/>
        <v>7</v>
      </c>
      <c r="P25" s="3">
        <f t="shared" si="2"/>
        <v>18</v>
      </c>
      <c r="Q25" s="3" t="s">
        <v>176</v>
      </c>
      <c r="R25" s="3" t="s">
        <v>174</v>
      </c>
      <c r="S25" s="4" t="s">
        <v>168</v>
      </c>
      <c r="T25">
        <v>3</v>
      </c>
    </row>
    <row r="26" spans="1:20" ht="18.75">
      <c r="A26">
        <f t="shared" si="0"/>
        <v>19</v>
      </c>
      <c r="B26" s="3" t="s">
        <v>2</v>
      </c>
      <c r="C26" s="3" t="s">
        <v>3</v>
      </c>
      <c r="E26" s="3" t="s">
        <v>9</v>
      </c>
      <c r="F26" s="3" t="s">
        <v>10</v>
      </c>
      <c r="K26" s="3" t="s">
        <v>88</v>
      </c>
      <c r="L26" s="3" t="s">
        <v>105</v>
      </c>
      <c r="N26" s="3" t="s">
        <v>125</v>
      </c>
      <c r="O26" s="3">
        <f t="shared" si="1"/>
        <v>7</v>
      </c>
      <c r="P26" s="3">
        <f t="shared" si="2"/>
        <v>19</v>
      </c>
      <c r="Q26" s="3" t="s">
        <v>176</v>
      </c>
      <c r="R26" s="3" t="s">
        <v>175</v>
      </c>
      <c r="S26" s="2" t="s">
        <v>169</v>
      </c>
      <c r="T26">
        <v>3</v>
      </c>
    </row>
    <row r="27" spans="1:20" ht="18.75">
      <c r="A27">
        <f t="shared" si="0"/>
        <v>20</v>
      </c>
      <c r="C27" s="3" t="s">
        <v>3</v>
      </c>
      <c r="F27" s="3" t="s">
        <v>10</v>
      </c>
      <c r="G27" s="3" t="s">
        <v>57</v>
      </c>
      <c r="H27" s="3" t="s">
        <v>63</v>
      </c>
      <c r="I27" s="3" t="s">
        <v>66</v>
      </c>
      <c r="J27" s="3" t="s">
        <v>71</v>
      </c>
      <c r="K27" s="3" t="s">
        <v>88</v>
      </c>
      <c r="O27" s="3">
        <f t="shared" si="1"/>
        <v>7</v>
      </c>
      <c r="P27" s="3">
        <f t="shared" si="2"/>
        <v>20</v>
      </c>
      <c r="Q27" s="3" t="s">
        <v>263</v>
      </c>
      <c r="R27" s="3" t="s">
        <v>196</v>
      </c>
      <c r="S27" s="4" t="s">
        <v>177</v>
      </c>
      <c r="T27">
        <v>3</v>
      </c>
    </row>
    <row r="28" spans="1:20" ht="18.75">
      <c r="A28">
        <f t="shared" si="0"/>
        <v>21</v>
      </c>
      <c r="C28" s="3" t="s">
        <v>3</v>
      </c>
      <c r="F28" s="3" t="s">
        <v>10</v>
      </c>
      <c r="G28" s="3" t="s">
        <v>57</v>
      </c>
      <c r="H28" s="3" t="s">
        <v>63</v>
      </c>
      <c r="I28" s="3" t="s">
        <v>66</v>
      </c>
      <c r="J28" s="3" t="s">
        <v>71</v>
      </c>
      <c r="K28" s="3" t="s">
        <v>88</v>
      </c>
      <c r="O28" s="3">
        <f t="shared" si="1"/>
        <v>7</v>
      </c>
      <c r="P28" s="3">
        <f t="shared" si="2"/>
        <v>21</v>
      </c>
      <c r="Q28" s="3" t="s">
        <v>263</v>
      </c>
      <c r="R28" s="3" t="s">
        <v>197</v>
      </c>
      <c r="S28" s="4" t="s">
        <v>178</v>
      </c>
      <c r="T28">
        <v>3</v>
      </c>
    </row>
    <row r="29" spans="1:20" ht="18.75">
      <c r="A29">
        <f t="shared" si="0"/>
        <v>22</v>
      </c>
      <c r="C29" s="3" t="s">
        <v>3</v>
      </c>
      <c r="F29" s="3" t="s">
        <v>10</v>
      </c>
      <c r="G29" s="3" t="s">
        <v>57</v>
      </c>
      <c r="H29" s="3" t="s">
        <v>63</v>
      </c>
      <c r="I29" s="3" t="s">
        <v>66</v>
      </c>
      <c r="J29" s="3" t="s">
        <v>71</v>
      </c>
      <c r="K29" s="3" t="s">
        <v>88</v>
      </c>
      <c r="O29" s="3">
        <f t="shared" si="1"/>
        <v>7</v>
      </c>
      <c r="P29" s="3">
        <f t="shared" si="2"/>
        <v>22</v>
      </c>
      <c r="Q29" s="3" t="s">
        <v>263</v>
      </c>
      <c r="R29" s="3" t="s">
        <v>198</v>
      </c>
      <c r="S29" s="2" t="s">
        <v>179</v>
      </c>
      <c r="T29">
        <v>3</v>
      </c>
    </row>
    <row r="30" spans="1:20" ht="18.75">
      <c r="A30">
        <f t="shared" si="0"/>
        <v>23</v>
      </c>
      <c r="C30" s="3" t="s">
        <v>3</v>
      </c>
      <c r="F30" s="3" t="s">
        <v>10</v>
      </c>
      <c r="G30" s="3" t="s">
        <v>57</v>
      </c>
      <c r="H30" s="3" t="s">
        <v>63</v>
      </c>
      <c r="I30" s="3" t="s">
        <v>66</v>
      </c>
      <c r="J30" s="3" t="s">
        <v>71</v>
      </c>
      <c r="K30" s="3" t="s">
        <v>88</v>
      </c>
      <c r="O30" s="3">
        <f t="shared" si="1"/>
        <v>7</v>
      </c>
      <c r="P30" s="3">
        <f t="shared" si="2"/>
        <v>23</v>
      </c>
      <c r="Q30" s="3" t="s">
        <v>263</v>
      </c>
      <c r="R30" s="3" t="s">
        <v>199</v>
      </c>
      <c r="S30" s="2" t="s">
        <v>180</v>
      </c>
      <c r="T30">
        <v>3</v>
      </c>
    </row>
    <row r="31" spans="1:20" ht="18.75">
      <c r="A31">
        <f t="shared" si="0"/>
        <v>24</v>
      </c>
      <c r="C31" s="3" t="s">
        <v>3</v>
      </c>
      <c r="F31" s="3" t="s">
        <v>10</v>
      </c>
      <c r="G31" s="3" t="s">
        <v>57</v>
      </c>
      <c r="I31" s="3" t="s">
        <v>66</v>
      </c>
      <c r="J31" s="3" t="s">
        <v>71</v>
      </c>
      <c r="K31" s="3" t="s">
        <v>88</v>
      </c>
      <c r="L31" s="3" t="s">
        <v>105</v>
      </c>
      <c r="M31" s="3" t="s">
        <v>117</v>
      </c>
      <c r="O31" s="3">
        <f t="shared" si="1"/>
        <v>8</v>
      </c>
      <c r="P31" s="3">
        <f t="shared" si="2"/>
        <v>24</v>
      </c>
      <c r="Q31" s="3" t="s">
        <v>263</v>
      </c>
      <c r="R31" s="3" t="s">
        <v>191</v>
      </c>
      <c r="S31" s="4" t="s">
        <v>181</v>
      </c>
      <c r="T31">
        <v>2</v>
      </c>
    </row>
    <row r="32" spans="1:20" ht="18.75">
      <c r="A32">
        <f t="shared" si="0"/>
        <v>25</v>
      </c>
      <c r="C32" s="3" t="s">
        <v>3</v>
      </c>
      <c r="F32" s="3" t="s">
        <v>10</v>
      </c>
      <c r="G32" s="3" t="s">
        <v>57</v>
      </c>
      <c r="I32" s="3" t="s">
        <v>66</v>
      </c>
      <c r="J32" s="3" t="s">
        <v>71</v>
      </c>
      <c r="K32" s="3" t="s">
        <v>88</v>
      </c>
      <c r="L32" s="3" t="s">
        <v>105</v>
      </c>
      <c r="M32" s="3" t="s">
        <v>117</v>
      </c>
      <c r="O32" s="3">
        <f t="shared" si="1"/>
        <v>8</v>
      </c>
      <c r="P32" s="3">
        <f t="shared" si="2"/>
        <v>25</v>
      </c>
      <c r="Q32" s="3" t="s">
        <v>263</v>
      </c>
      <c r="R32" s="3" t="s">
        <v>192</v>
      </c>
      <c r="S32" s="4" t="s">
        <v>182</v>
      </c>
      <c r="T32">
        <v>3</v>
      </c>
    </row>
    <row r="33" spans="1:20" ht="18.75">
      <c r="A33">
        <f t="shared" si="0"/>
        <v>26</v>
      </c>
      <c r="C33" s="3" t="s">
        <v>3</v>
      </c>
      <c r="F33" s="3" t="s">
        <v>10</v>
      </c>
      <c r="G33" s="3" t="s">
        <v>57</v>
      </c>
      <c r="I33" s="3" t="s">
        <v>66</v>
      </c>
      <c r="J33" s="3" t="s">
        <v>71</v>
      </c>
      <c r="K33" s="3" t="s">
        <v>88</v>
      </c>
      <c r="L33" s="3" t="s">
        <v>105</v>
      </c>
      <c r="M33" s="3" t="s">
        <v>117</v>
      </c>
      <c r="O33" s="3">
        <f t="shared" si="1"/>
        <v>8</v>
      </c>
      <c r="P33" s="3">
        <f t="shared" si="2"/>
        <v>26</v>
      </c>
      <c r="Q33" s="3" t="s">
        <v>263</v>
      </c>
      <c r="R33" s="3" t="s">
        <v>193</v>
      </c>
      <c r="S33" s="4" t="s">
        <v>183</v>
      </c>
      <c r="T33">
        <v>3</v>
      </c>
    </row>
    <row r="34" spans="1:20" ht="18.75">
      <c r="A34">
        <f t="shared" si="0"/>
        <v>27</v>
      </c>
      <c r="C34" s="3" t="s">
        <v>3</v>
      </c>
      <c r="F34" s="3" t="s">
        <v>10</v>
      </c>
      <c r="G34" s="3" t="s">
        <v>57</v>
      </c>
      <c r="I34" s="3" t="s">
        <v>66</v>
      </c>
      <c r="J34" s="3" t="s">
        <v>71</v>
      </c>
      <c r="K34" s="3" t="s">
        <v>88</v>
      </c>
      <c r="L34" s="3" t="s">
        <v>105</v>
      </c>
      <c r="M34" s="3" t="s">
        <v>117</v>
      </c>
      <c r="O34" s="3">
        <f t="shared" si="1"/>
        <v>8</v>
      </c>
      <c r="P34" s="3">
        <f t="shared" si="2"/>
        <v>27</v>
      </c>
      <c r="Q34" s="3" t="s">
        <v>263</v>
      </c>
      <c r="R34" s="3" t="s">
        <v>194</v>
      </c>
      <c r="S34" s="4" t="s">
        <v>184</v>
      </c>
      <c r="T34">
        <v>3</v>
      </c>
    </row>
    <row r="35" spans="1:20" ht="18.75">
      <c r="A35">
        <f t="shared" si="0"/>
        <v>28</v>
      </c>
      <c r="C35" s="3" t="s">
        <v>3</v>
      </c>
      <c r="F35" s="3" t="s">
        <v>10</v>
      </c>
      <c r="G35" s="3" t="s">
        <v>57</v>
      </c>
      <c r="I35" s="3" t="s">
        <v>66</v>
      </c>
      <c r="J35" s="3" t="s">
        <v>71</v>
      </c>
      <c r="K35" s="3" t="s">
        <v>88</v>
      </c>
      <c r="L35" s="3" t="s">
        <v>105</v>
      </c>
      <c r="M35" s="3" t="s">
        <v>117</v>
      </c>
      <c r="O35" s="3">
        <f t="shared" si="1"/>
        <v>8</v>
      </c>
      <c r="P35" s="3">
        <f t="shared" si="2"/>
        <v>28</v>
      </c>
      <c r="Q35" s="3" t="s">
        <v>263</v>
      </c>
      <c r="R35" s="3" t="s">
        <v>195</v>
      </c>
      <c r="S35" s="4" t="s">
        <v>185</v>
      </c>
      <c r="T35">
        <v>3</v>
      </c>
    </row>
    <row r="36" spans="1:20" ht="18.75">
      <c r="A36">
        <f t="shared" si="0"/>
        <v>29</v>
      </c>
      <c r="C36" s="3" t="s">
        <v>3</v>
      </c>
      <c r="F36" s="3" t="s">
        <v>10</v>
      </c>
      <c r="G36" s="3" t="s">
        <v>57</v>
      </c>
      <c r="I36" s="3" t="s">
        <v>66</v>
      </c>
      <c r="J36" s="3" t="s">
        <v>71</v>
      </c>
      <c r="K36" s="3" t="s">
        <v>88</v>
      </c>
      <c r="L36" s="3" t="s">
        <v>105</v>
      </c>
      <c r="M36" s="3" t="s">
        <v>117</v>
      </c>
      <c r="O36" s="3">
        <f t="shared" si="1"/>
        <v>8</v>
      </c>
      <c r="P36" s="3">
        <f t="shared" si="2"/>
        <v>29</v>
      </c>
      <c r="Q36" s="3" t="s">
        <v>263</v>
      </c>
      <c r="R36" s="3" t="s">
        <v>200</v>
      </c>
      <c r="S36" s="2" t="s">
        <v>186</v>
      </c>
      <c r="T36">
        <v>3</v>
      </c>
    </row>
    <row r="37" spans="1:20" ht="18.75">
      <c r="A37">
        <f t="shared" si="0"/>
        <v>30</v>
      </c>
      <c r="C37" s="3" t="s">
        <v>3</v>
      </c>
      <c r="F37" s="3" t="s">
        <v>10</v>
      </c>
      <c r="G37" s="3" t="s">
        <v>57</v>
      </c>
      <c r="I37" s="3" t="s">
        <v>66</v>
      </c>
      <c r="J37" s="3" t="s">
        <v>71</v>
      </c>
      <c r="K37" s="3" t="s">
        <v>88</v>
      </c>
      <c r="L37" s="3" t="s">
        <v>105</v>
      </c>
      <c r="M37" s="3" t="s">
        <v>117</v>
      </c>
      <c r="O37" s="3">
        <f t="shared" si="1"/>
        <v>8</v>
      </c>
      <c r="P37" s="3">
        <f t="shared" si="2"/>
        <v>30</v>
      </c>
      <c r="Q37" s="3" t="s">
        <v>263</v>
      </c>
      <c r="R37" s="3" t="s">
        <v>201</v>
      </c>
      <c r="S37" s="4" t="s">
        <v>187</v>
      </c>
      <c r="T37">
        <v>3</v>
      </c>
    </row>
    <row r="38" spans="1:20" ht="18.75">
      <c r="A38">
        <f t="shared" si="0"/>
        <v>31</v>
      </c>
      <c r="C38" s="3" t="s">
        <v>3</v>
      </c>
      <c r="F38" s="3" t="s">
        <v>10</v>
      </c>
      <c r="G38" s="3" t="s">
        <v>57</v>
      </c>
      <c r="I38" s="3" t="s">
        <v>66</v>
      </c>
      <c r="J38" s="3" t="s">
        <v>71</v>
      </c>
      <c r="K38" s="3" t="s">
        <v>88</v>
      </c>
      <c r="L38" s="3" t="s">
        <v>105</v>
      </c>
      <c r="M38" s="3" t="s">
        <v>117</v>
      </c>
      <c r="O38" s="3">
        <f t="shared" si="1"/>
        <v>8</v>
      </c>
      <c r="P38" s="3">
        <f t="shared" si="2"/>
        <v>31</v>
      </c>
      <c r="Q38" s="3" t="s">
        <v>263</v>
      </c>
      <c r="R38" s="3" t="s">
        <v>202</v>
      </c>
      <c r="S38" s="2" t="s">
        <v>188</v>
      </c>
      <c r="T38">
        <v>3</v>
      </c>
    </row>
    <row r="39" spans="1:20" ht="18.75">
      <c r="A39">
        <f t="shared" si="0"/>
        <v>32</v>
      </c>
      <c r="C39" s="3" t="s">
        <v>3</v>
      </c>
      <c r="F39" s="3" t="s">
        <v>10</v>
      </c>
      <c r="G39" s="3" t="s">
        <v>57</v>
      </c>
      <c r="I39" s="3" t="s">
        <v>66</v>
      </c>
      <c r="J39" s="3" t="s">
        <v>71</v>
      </c>
      <c r="K39" s="3" t="s">
        <v>88</v>
      </c>
      <c r="L39" s="3" t="s">
        <v>105</v>
      </c>
      <c r="M39" s="3" t="s">
        <v>117</v>
      </c>
      <c r="O39" s="3">
        <f t="shared" si="1"/>
        <v>8</v>
      </c>
      <c r="P39" s="3">
        <f t="shared" si="2"/>
        <v>32</v>
      </c>
      <c r="Q39" s="3" t="s">
        <v>263</v>
      </c>
      <c r="R39" s="3" t="s">
        <v>203</v>
      </c>
      <c r="S39" s="2" t="s">
        <v>189</v>
      </c>
      <c r="T39">
        <v>3</v>
      </c>
    </row>
    <row r="40" spans="1:20" ht="18.75">
      <c r="A40">
        <f t="shared" si="0"/>
        <v>33</v>
      </c>
      <c r="C40" s="3" t="s">
        <v>3</v>
      </c>
      <c r="F40" s="3" t="s">
        <v>10</v>
      </c>
      <c r="G40" s="3" t="s">
        <v>57</v>
      </c>
      <c r="I40" s="3" t="s">
        <v>66</v>
      </c>
      <c r="J40" s="3" t="s">
        <v>71</v>
      </c>
      <c r="K40" s="3" t="s">
        <v>88</v>
      </c>
      <c r="L40" s="3" t="s">
        <v>105</v>
      </c>
      <c r="M40" s="3" t="s">
        <v>117</v>
      </c>
      <c r="O40" s="3">
        <f t="shared" si="1"/>
        <v>8</v>
      </c>
      <c r="P40" s="3">
        <f t="shared" si="2"/>
        <v>33</v>
      </c>
      <c r="Q40" s="3" t="s">
        <v>263</v>
      </c>
      <c r="R40" s="3" t="s">
        <v>204</v>
      </c>
      <c r="S40" s="4" t="s">
        <v>190</v>
      </c>
      <c r="T40">
        <v>1</v>
      </c>
    </row>
    <row r="41" spans="1:20" ht="18.75">
      <c r="A41">
        <f t="shared" si="0"/>
        <v>34</v>
      </c>
      <c r="C41" s="3" t="s">
        <v>3</v>
      </c>
      <c r="E41" s="3" t="s">
        <v>9</v>
      </c>
      <c r="F41" s="3" t="s">
        <v>10</v>
      </c>
      <c r="G41" s="3" t="s">
        <v>57</v>
      </c>
      <c r="H41" s="3" t="s">
        <v>63</v>
      </c>
      <c r="I41" s="3" t="s">
        <v>66</v>
      </c>
      <c r="J41" s="3" t="s">
        <v>71</v>
      </c>
      <c r="K41" s="3" t="s">
        <v>88</v>
      </c>
      <c r="L41" s="3" t="s">
        <v>105</v>
      </c>
      <c r="M41" s="3" t="s">
        <v>117</v>
      </c>
      <c r="N41" s="3" t="s">
        <v>125</v>
      </c>
      <c r="O41" s="3">
        <f t="shared" si="1"/>
        <v>11</v>
      </c>
      <c r="P41" s="3">
        <f t="shared" si="2"/>
        <v>34</v>
      </c>
      <c r="Q41" s="3" t="s">
        <v>263</v>
      </c>
      <c r="R41" s="3" t="s">
        <v>208</v>
      </c>
      <c r="S41" s="2" t="s">
        <v>205</v>
      </c>
      <c r="T41">
        <v>3</v>
      </c>
    </row>
    <row r="42" spans="1:20" ht="18.75">
      <c r="A42">
        <f t="shared" si="0"/>
        <v>35</v>
      </c>
      <c r="C42" s="3" t="s">
        <v>3</v>
      </c>
      <c r="E42" s="3" t="s">
        <v>9</v>
      </c>
      <c r="F42" s="3" t="s">
        <v>10</v>
      </c>
      <c r="G42" s="3" t="s">
        <v>57</v>
      </c>
      <c r="H42" s="3" t="s">
        <v>63</v>
      </c>
      <c r="I42" s="3" t="s">
        <v>66</v>
      </c>
      <c r="J42" s="3" t="s">
        <v>71</v>
      </c>
      <c r="K42" s="3" t="s">
        <v>88</v>
      </c>
      <c r="L42" s="3" t="s">
        <v>105</v>
      </c>
      <c r="M42" s="3" t="s">
        <v>117</v>
      </c>
      <c r="N42" s="3" t="s">
        <v>125</v>
      </c>
      <c r="O42" s="3">
        <f t="shared" si="1"/>
        <v>11</v>
      </c>
      <c r="P42" s="3">
        <f t="shared" si="2"/>
        <v>35</v>
      </c>
      <c r="Q42" s="3" t="s">
        <v>263</v>
      </c>
      <c r="R42" s="3" t="s">
        <v>209</v>
      </c>
      <c r="S42" s="4" t="s">
        <v>206</v>
      </c>
      <c r="T42">
        <v>3</v>
      </c>
    </row>
    <row r="43" spans="1:20" ht="18.75">
      <c r="A43">
        <f t="shared" si="0"/>
        <v>36</v>
      </c>
      <c r="E43" s="3" t="s">
        <v>9</v>
      </c>
      <c r="F43" s="3" t="s">
        <v>10</v>
      </c>
      <c r="G43" s="3" t="s">
        <v>57</v>
      </c>
      <c r="H43" s="3" t="s">
        <v>63</v>
      </c>
      <c r="I43" s="3" t="s">
        <v>66</v>
      </c>
      <c r="J43" s="3" t="s">
        <v>71</v>
      </c>
      <c r="K43" s="3" t="s">
        <v>88</v>
      </c>
      <c r="L43" s="3" t="s">
        <v>105</v>
      </c>
      <c r="M43" s="3" t="s">
        <v>117</v>
      </c>
      <c r="O43" s="3">
        <f t="shared" si="1"/>
        <v>9</v>
      </c>
      <c r="P43" s="3">
        <f t="shared" si="2"/>
        <v>36</v>
      </c>
      <c r="Q43" s="3" t="s">
        <v>263</v>
      </c>
      <c r="R43" s="3" t="s">
        <v>210</v>
      </c>
      <c r="S43" s="4" t="s">
        <v>207</v>
      </c>
      <c r="T43">
        <v>3</v>
      </c>
    </row>
    <row r="44" spans="1:20" ht="18.75">
      <c r="A44">
        <f t="shared" si="0"/>
        <v>37</v>
      </c>
      <c r="B44" s="3" t="s">
        <v>2</v>
      </c>
      <c r="C44" s="3" t="s">
        <v>3</v>
      </c>
      <c r="D44" t="s">
        <v>8</v>
      </c>
      <c r="E44" s="3" t="s">
        <v>9</v>
      </c>
      <c r="F44" s="3" t="s">
        <v>10</v>
      </c>
      <c r="J44" s="3" t="s">
        <v>71</v>
      </c>
      <c r="K44" s="3" t="s">
        <v>88</v>
      </c>
      <c r="L44" s="3" t="s">
        <v>105</v>
      </c>
      <c r="M44" s="3" t="s">
        <v>117</v>
      </c>
      <c r="O44" s="3">
        <f t="shared" si="1"/>
        <v>9</v>
      </c>
      <c r="P44" s="3">
        <f t="shared" si="2"/>
        <v>37</v>
      </c>
      <c r="Q44" s="3" t="s">
        <v>264</v>
      </c>
      <c r="R44" s="3" t="s">
        <v>212</v>
      </c>
      <c r="S44" s="2" t="s">
        <v>211</v>
      </c>
      <c r="T44">
        <v>3</v>
      </c>
    </row>
    <row r="45" spans="1:20" ht="18.75">
      <c r="A45">
        <f t="shared" si="0"/>
        <v>38</v>
      </c>
      <c r="B45" s="3" t="s">
        <v>2</v>
      </c>
      <c r="D45" t="s">
        <v>8</v>
      </c>
      <c r="K45" s="3" t="s">
        <v>88</v>
      </c>
      <c r="L45" s="3" t="s">
        <v>105</v>
      </c>
      <c r="M45" s="3" t="s">
        <v>117</v>
      </c>
      <c r="O45" s="3">
        <f t="shared" si="1"/>
        <v>5</v>
      </c>
      <c r="P45" s="3">
        <f t="shared" si="2"/>
        <v>38</v>
      </c>
      <c r="Q45" s="3" t="s">
        <v>264</v>
      </c>
      <c r="R45" s="3" t="s">
        <v>214</v>
      </c>
      <c r="S45" s="4" t="s">
        <v>213</v>
      </c>
      <c r="T45">
        <v>3</v>
      </c>
    </row>
    <row r="46" spans="1:20" ht="18.75">
      <c r="A46">
        <f t="shared" si="0"/>
        <v>39</v>
      </c>
      <c r="B46" s="3" t="s">
        <v>2</v>
      </c>
      <c r="C46" s="3" t="s">
        <v>3</v>
      </c>
      <c r="D46" t="s">
        <v>8</v>
      </c>
      <c r="J46" s="3" t="s">
        <v>71</v>
      </c>
      <c r="K46" s="3" t="s">
        <v>88</v>
      </c>
      <c r="L46" s="3" t="s">
        <v>105</v>
      </c>
      <c r="M46" s="3" t="s">
        <v>117</v>
      </c>
      <c r="N46" s="3" t="s">
        <v>125</v>
      </c>
      <c r="O46" s="3">
        <f t="shared" si="1"/>
        <v>8</v>
      </c>
      <c r="P46" s="3">
        <f t="shared" si="2"/>
        <v>39</v>
      </c>
      <c r="Q46" s="3" t="s">
        <v>264</v>
      </c>
      <c r="R46" s="3" t="s">
        <v>216</v>
      </c>
      <c r="S46" s="4" t="s">
        <v>215</v>
      </c>
      <c r="T46">
        <v>3</v>
      </c>
    </row>
    <row r="47" spans="1:20" ht="18.75">
      <c r="A47">
        <f t="shared" si="0"/>
        <v>40</v>
      </c>
      <c r="E47" s="3" t="s">
        <v>9</v>
      </c>
      <c r="H47" s="3" t="s">
        <v>63</v>
      </c>
      <c r="I47" s="3" t="s">
        <v>66</v>
      </c>
      <c r="K47" s="3" t="s">
        <v>88</v>
      </c>
      <c r="M47" s="3" t="s">
        <v>117</v>
      </c>
      <c r="N47" s="3" t="s">
        <v>125</v>
      </c>
      <c r="O47" s="3">
        <f t="shared" si="1"/>
        <v>6</v>
      </c>
      <c r="P47" s="3">
        <f t="shared" si="2"/>
        <v>40</v>
      </c>
      <c r="Q47" s="3" t="s">
        <v>265</v>
      </c>
      <c r="R47" s="3" t="s">
        <v>229</v>
      </c>
      <c r="S47" s="4" t="s">
        <v>217</v>
      </c>
      <c r="T47">
        <v>2</v>
      </c>
    </row>
    <row r="48" spans="1:20" ht="18.75">
      <c r="A48">
        <f t="shared" si="0"/>
        <v>41</v>
      </c>
      <c r="E48" s="3" t="s">
        <v>9</v>
      </c>
      <c r="H48" s="3" t="s">
        <v>63</v>
      </c>
      <c r="I48" s="3" t="s">
        <v>66</v>
      </c>
      <c r="K48" s="3" t="s">
        <v>88</v>
      </c>
      <c r="M48" s="3" t="s">
        <v>117</v>
      </c>
      <c r="N48" s="3" t="s">
        <v>125</v>
      </c>
      <c r="O48" s="3">
        <f t="shared" si="1"/>
        <v>6</v>
      </c>
      <c r="P48" s="3">
        <f t="shared" si="2"/>
        <v>41</v>
      </c>
      <c r="Q48" s="3" t="s">
        <v>265</v>
      </c>
      <c r="R48" s="3" t="s">
        <v>230</v>
      </c>
      <c r="S48" s="4" t="s">
        <v>218</v>
      </c>
      <c r="T48">
        <v>1</v>
      </c>
    </row>
    <row r="49" spans="1:20" ht="18.75">
      <c r="A49">
        <f t="shared" si="0"/>
        <v>42</v>
      </c>
      <c r="C49" s="3" t="s">
        <v>3</v>
      </c>
      <c r="G49" s="3" t="s">
        <v>57</v>
      </c>
      <c r="H49" s="3" t="s">
        <v>63</v>
      </c>
      <c r="I49" s="3" t="s">
        <v>66</v>
      </c>
      <c r="K49" s="3" t="s">
        <v>88</v>
      </c>
      <c r="L49" s="3" t="s">
        <v>105</v>
      </c>
      <c r="M49" s="3" t="s">
        <v>117</v>
      </c>
      <c r="N49" s="3" t="s">
        <v>125</v>
      </c>
      <c r="O49" s="3">
        <f t="shared" si="1"/>
        <v>8</v>
      </c>
      <c r="P49" s="3">
        <f t="shared" si="2"/>
        <v>42</v>
      </c>
      <c r="Q49" s="3" t="s">
        <v>265</v>
      </c>
      <c r="R49" s="3" t="s">
        <v>231</v>
      </c>
      <c r="S49" s="4" t="s">
        <v>219</v>
      </c>
      <c r="T49">
        <v>3</v>
      </c>
    </row>
    <row r="50" spans="1:20" ht="18.75">
      <c r="A50">
        <f t="shared" si="0"/>
        <v>43</v>
      </c>
      <c r="C50" s="3" t="s">
        <v>3</v>
      </c>
      <c r="G50" s="3" t="s">
        <v>57</v>
      </c>
      <c r="H50" s="3" t="s">
        <v>63</v>
      </c>
      <c r="I50" s="3" t="s">
        <v>66</v>
      </c>
      <c r="K50" s="3" t="s">
        <v>88</v>
      </c>
      <c r="L50" s="3" t="s">
        <v>105</v>
      </c>
      <c r="M50" s="3" t="s">
        <v>117</v>
      </c>
      <c r="N50" s="3" t="s">
        <v>125</v>
      </c>
      <c r="O50" s="3">
        <f t="shared" si="1"/>
        <v>8</v>
      </c>
      <c r="P50" s="3">
        <f t="shared" si="2"/>
        <v>43</v>
      </c>
      <c r="Q50" s="3" t="s">
        <v>265</v>
      </c>
      <c r="R50" s="3" t="s">
        <v>232</v>
      </c>
      <c r="S50" s="4" t="s">
        <v>220</v>
      </c>
      <c r="T50">
        <v>3</v>
      </c>
    </row>
    <row r="51" spans="1:20" ht="18.75">
      <c r="A51">
        <f t="shared" si="0"/>
        <v>44</v>
      </c>
      <c r="G51" s="3" t="s">
        <v>57</v>
      </c>
      <c r="H51" s="3" t="s">
        <v>63</v>
      </c>
      <c r="I51" s="3" t="s">
        <v>66</v>
      </c>
      <c r="N51" s="3" t="s">
        <v>125</v>
      </c>
      <c r="O51" s="3">
        <f t="shared" si="1"/>
        <v>4</v>
      </c>
      <c r="P51" s="3">
        <f t="shared" si="2"/>
        <v>44</v>
      </c>
      <c r="Q51" s="3" t="s">
        <v>265</v>
      </c>
      <c r="R51" s="3" t="s">
        <v>233</v>
      </c>
      <c r="S51" s="4" t="s">
        <v>221</v>
      </c>
      <c r="T51">
        <v>3</v>
      </c>
    </row>
    <row r="52" spans="1:20" ht="18.75">
      <c r="A52">
        <f t="shared" si="0"/>
        <v>45</v>
      </c>
      <c r="M52" s="3" t="s">
        <v>117</v>
      </c>
      <c r="N52" s="3" t="s">
        <v>125</v>
      </c>
      <c r="O52" s="3">
        <f t="shared" si="1"/>
        <v>2</v>
      </c>
      <c r="P52" s="3">
        <f t="shared" si="2"/>
        <v>45</v>
      </c>
      <c r="Q52" s="3" t="s">
        <v>265</v>
      </c>
      <c r="R52" s="3" t="s">
        <v>234</v>
      </c>
      <c r="S52" s="4" t="s">
        <v>222</v>
      </c>
      <c r="T52">
        <v>2</v>
      </c>
    </row>
    <row r="53" spans="1:20" ht="18.75">
      <c r="A53">
        <f t="shared" si="0"/>
        <v>46</v>
      </c>
      <c r="M53" s="3" t="s">
        <v>117</v>
      </c>
      <c r="N53" s="3" t="s">
        <v>125</v>
      </c>
      <c r="O53" s="3">
        <f t="shared" si="1"/>
        <v>2</v>
      </c>
      <c r="P53" s="3">
        <f t="shared" si="2"/>
        <v>46</v>
      </c>
      <c r="Q53" s="3" t="s">
        <v>265</v>
      </c>
      <c r="R53" s="3" t="s">
        <v>235</v>
      </c>
      <c r="S53" s="4" t="s">
        <v>223</v>
      </c>
      <c r="T53">
        <v>2</v>
      </c>
    </row>
    <row r="54" spans="1:20" ht="18.75">
      <c r="A54">
        <f t="shared" si="0"/>
        <v>47</v>
      </c>
      <c r="F54" s="3" t="s">
        <v>10</v>
      </c>
      <c r="G54" s="3" t="s">
        <v>57</v>
      </c>
      <c r="M54" s="3" t="s">
        <v>117</v>
      </c>
      <c r="N54" s="3" t="s">
        <v>125</v>
      </c>
      <c r="O54" s="3">
        <f t="shared" si="1"/>
        <v>4</v>
      </c>
      <c r="P54" s="3">
        <f t="shared" si="2"/>
        <v>47</v>
      </c>
      <c r="Q54" s="3" t="s">
        <v>265</v>
      </c>
      <c r="R54" s="3" t="s">
        <v>236</v>
      </c>
      <c r="S54" s="4" t="s">
        <v>224</v>
      </c>
      <c r="T54">
        <v>2</v>
      </c>
    </row>
    <row r="55" spans="1:20" ht="18.75">
      <c r="A55">
        <f t="shared" si="0"/>
        <v>48</v>
      </c>
      <c r="F55" s="3" t="s">
        <v>10</v>
      </c>
      <c r="G55" s="3" t="s">
        <v>57</v>
      </c>
      <c r="M55" s="3" t="s">
        <v>117</v>
      </c>
      <c r="N55" s="3" t="s">
        <v>125</v>
      </c>
      <c r="O55" s="3">
        <f t="shared" si="1"/>
        <v>4</v>
      </c>
      <c r="P55" s="3">
        <f t="shared" si="2"/>
        <v>48</v>
      </c>
      <c r="Q55" s="3" t="s">
        <v>265</v>
      </c>
      <c r="R55" s="3" t="s">
        <v>237</v>
      </c>
      <c r="S55" s="4" t="s">
        <v>225</v>
      </c>
      <c r="T55">
        <v>1</v>
      </c>
    </row>
    <row r="56" spans="1:20" ht="18.75">
      <c r="A56">
        <f t="shared" si="0"/>
        <v>49</v>
      </c>
      <c r="G56" s="3" t="s">
        <v>57</v>
      </c>
      <c r="H56" s="3" t="s">
        <v>63</v>
      </c>
      <c r="M56" s="3" t="s">
        <v>117</v>
      </c>
      <c r="N56" s="3" t="s">
        <v>125</v>
      </c>
      <c r="O56" s="3">
        <f t="shared" si="1"/>
        <v>4</v>
      </c>
      <c r="P56" s="3">
        <f t="shared" si="2"/>
        <v>49</v>
      </c>
      <c r="Q56" s="3" t="s">
        <v>265</v>
      </c>
      <c r="R56" s="3" t="s">
        <v>238</v>
      </c>
      <c r="S56" s="4" t="s">
        <v>226</v>
      </c>
      <c r="T56">
        <v>2</v>
      </c>
    </row>
    <row r="57" spans="1:20" ht="18.75">
      <c r="A57">
        <f t="shared" si="0"/>
        <v>50</v>
      </c>
      <c r="G57" s="3" t="s">
        <v>57</v>
      </c>
      <c r="H57" s="3" t="s">
        <v>63</v>
      </c>
      <c r="M57" s="3" t="s">
        <v>117</v>
      </c>
      <c r="N57" s="3" t="s">
        <v>125</v>
      </c>
      <c r="O57" s="3">
        <f t="shared" si="1"/>
        <v>4</v>
      </c>
      <c r="P57" s="3">
        <f t="shared" si="2"/>
        <v>50</v>
      </c>
      <c r="Q57" s="3" t="s">
        <v>265</v>
      </c>
      <c r="R57" s="3" t="s">
        <v>239</v>
      </c>
      <c r="S57" s="4" t="s">
        <v>227</v>
      </c>
      <c r="T57">
        <v>2</v>
      </c>
    </row>
    <row r="58" spans="1:20" ht="18.75">
      <c r="A58">
        <f t="shared" si="0"/>
        <v>51</v>
      </c>
      <c r="G58" s="3" t="s">
        <v>57</v>
      </c>
      <c r="H58" s="3" t="s">
        <v>63</v>
      </c>
      <c r="M58" s="3" t="s">
        <v>117</v>
      </c>
      <c r="N58" s="3" t="s">
        <v>125</v>
      </c>
      <c r="O58" s="3">
        <f t="shared" si="1"/>
        <v>4</v>
      </c>
      <c r="P58" s="3">
        <f t="shared" si="2"/>
        <v>51</v>
      </c>
      <c r="Q58" s="3" t="s">
        <v>265</v>
      </c>
      <c r="R58" s="3" t="s">
        <v>240</v>
      </c>
      <c r="S58" s="4" t="s">
        <v>228</v>
      </c>
      <c r="T58">
        <v>1</v>
      </c>
    </row>
    <row r="59" spans="1:20" ht="18.75">
      <c r="A59">
        <f t="shared" si="0"/>
        <v>52</v>
      </c>
      <c r="B59" s="3" t="s">
        <v>2</v>
      </c>
      <c r="F59" s="3" t="s">
        <v>10</v>
      </c>
      <c r="G59" s="3" t="s">
        <v>57</v>
      </c>
      <c r="H59" s="3" t="s">
        <v>63</v>
      </c>
      <c r="K59" s="3" t="s">
        <v>88</v>
      </c>
      <c r="L59" s="3" t="s">
        <v>105</v>
      </c>
      <c r="O59" s="3">
        <f t="shared" si="1"/>
        <v>6</v>
      </c>
      <c r="P59" s="3">
        <f t="shared" si="2"/>
        <v>52</v>
      </c>
      <c r="Q59" s="3" t="s">
        <v>266</v>
      </c>
      <c r="R59" s="3" t="s">
        <v>252</v>
      </c>
      <c r="S59" s="4" t="s">
        <v>241</v>
      </c>
      <c r="T59">
        <v>2</v>
      </c>
    </row>
    <row r="60" spans="1:20" ht="18.75">
      <c r="A60">
        <f t="shared" si="0"/>
        <v>53</v>
      </c>
      <c r="B60" s="3" t="s">
        <v>2</v>
      </c>
      <c r="F60" s="3" t="s">
        <v>10</v>
      </c>
      <c r="G60" s="3" t="s">
        <v>57</v>
      </c>
      <c r="H60" s="3" t="s">
        <v>63</v>
      </c>
      <c r="K60" s="3" t="s">
        <v>88</v>
      </c>
      <c r="L60" s="3" t="s">
        <v>105</v>
      </c>
      <c r="O60" s="3">
        <f t="shared" si="1"/>
        <v>6</v>
      </c>
      <c r="P60" s="3">
        <f t="shared" si="2"/>
        <v>53</v>
      </c>
      <c r="Q60" s="3" t="s">
        <v>266</v>
      </c>
      <c r="R60" s="3" t="s">
        <v>253</v>
      </c>
      <c r="S60" s="4" t="s">
        <v>242</v>
      </c>
      <c r="T60">
        <v>2</v>
      </c>
    </row>
    <row r="61" spans="1:20" ht="18.75">
      <c r="A61">
        <f t="shared" si="0"/>
        <v>54</v>
      </c>
      <c r="B61" s="3" t="s">
        <v>2</v>
      </c>
      <c r="F61" s="3" t="s">
        <v>10</v>
      </c>
      <c r="G61" s="3" t="s">
        <v>57</v>
      </c>
      <c r="H61" s="3" t="s">
        <v>63</v>
      </c>
      <c r="K61" s="3" t="s">
        <v>88</v>
      </c>
      <c r="L61" s="3" t="s">
        <v>105</v>
      </c>
      <c r="O61" s="3">
        <f t="shared" si="1"/>
        <v>6</v>
      </c>
      <c r="P61" s="3">
        <f t="shared" si="2"/>
        <v>54</v>
      </c>
      <c r="Q61" s="3" t="s">
        <v>266</v>
      </c>
      <c r="R61" s="3" t="s">
        <v>254</v>
      </c>
      <c r="S61" s="4" t="s">
        <v>243</v>
      </c>
      <c r="T61">
        <v>3</v>
      </c>
    </row>
    <row r="62" spans="1:20" ht="18.75">
      <c r="A62">
        <f t="shared" si="0"/>
        <v>55</v>
      </c>
      <c r="B62" s="3" t="s">
        <v>2</v>
      </c>
      <c r="C62" s="3" t="s">
        <v>3</v>
      </c>
      <c r="D62" t="s">
        <v>8</v>
      </c>
      <c r="F62" s="3" t="s">
        <v>10</v>
      </c>
      <c r="H62" s="3" t="s">
        <v>63</v>
      </c>
      <c r="K62" s="3" t="s">
        <v>88</v>
      </c>
      <c r="L62" s="3" t="s">
        <v>105</v>
      </c>
      <c r="O62" s="3">
        <f t="shared" si="1"/>
        <v>7</v>
      </c>
      <c r="P62" s="3">
        <f t="shared" si="2"/>
        <v>55</v>
      </c>
      <c r="Q62" s="3" t="s">
        <v>266</v>
      </c>
      <c r="R62" s="3" t="s">
        <v>255</v>
      </c>
      <c r="S62" s="4" t="s">
        <v>244</v>
      </c>
      <c r="T62">
        <v>3</v>
      </c>
    </row>
    <row r="63" spans="1:20" ht="18.75">
      <c r="A63">
        <f t="shared" si="0"/>
        <v>56</v>
      </c>
      <c r="B63" s="3" t="s">
        <v>2</v>
      </c>
      <c r="C63" s="3" t="s">
        <v>3</v>
      </c>
      <c r="D63" t="s">
        <v>8</v>
      </c>
      <c r="F63" s="3" t="s">
        <v>10</v>
      </c>
      <c r="H63" s="3" t="s">
        <v>63</v>
      </c>
      <c r="K63" s="3" t="s">
        <v>88</v>
      </c>
      <c r="L63" s="3" t="s">
        <v>105</v>
      </c>
      <c r="O63" s="3">
        <f t="shared" si="1"/>
        <v>7</v>
      </c>
      <c r="P63" s="3">
        <f t="shared" si="2"/>
        <v>56</v>
      </c>
      <c r="Q63" s="3" t="s">
        <v>266</v>
      </c>
      <c r="R63" s="3" t="s">
        <v>256</v>
      </c>
      <c r="S63" s="4" t="s">
        <v>245</v>
      </c>
      <c r="T63">
        <v>3</v>
      </c>
    </row>
    <row r="64" spans="1:20" ht="18.75">
      <c r="A64">
        <f t="shared" si="0"/>
        <v>57</v>
      </c>
      <c r="B64" s="3" t="s">
        <v>2</v>
      </c>
      <c r="C64" s="3" t="s">
        <v>3</v>
      </c>
      <c r="D64" t="s">
        <v>8</v>
      </c>
      <c r="F64" s="3" t="s">
        <v>10</v>
      </c>
      <c r="H64" s="3" t="s">
        <v>63</v>
      </c>
      <c r="K64" s="3" t="s">
        <v>88</v>
      </c>
      <c r="L64" s="3" t="s">
        <v>105</v>
      </c>
      <c r="O64" s="3">
        <f t="shared" si="1"/>
        <v>7</v>
      </c>
      <c r="P64" s="3">
        <f t="shared" si="2"/>
        <v>57</v>
      </c>
      <c r="Q64" s="3" t="s">
        <v>266</v>
      </c>
      <c r="R64" s="3" t="s">
        <v>257</v>
      </c>
      <c r="S64" s="4" t="s">
        <v>246</v>
      </c>
      <c r="T64">
        <v>3</v>
      </c>
    </row>
    <row r="65" spans="1:20" ht="18.75">
      <c r="A65">
        <f t="shared" si="0"/>
        <v>58</v>
      </c>
      <c r="B65" s="3" t="s">
        <v>2</v>
      </c>
      <c r="C65" s="3" t="s">
        <v>3</v>
      </c>
      <c r="D65" t="s">
        <v>8</v>
      </c>
      <c r="F65" s="3" t="s">
        <v>10</v>
      </c>
      <c r="H65" s="3" t="s">
        <v>63</v>
      </c>
      <c r="K65" s="3" t="s">
        <v>88</v>
      </c>
      <c r="L65" s="3" t="s">
        <v>105</v>
      </c>
      <c r="O65" s="3">
        <f t="shared" si="1"/>
        <v>7</v>
      </c>
      <c r="P65" s="3">
        <f t="shared" si="2"/>
        <v>58</v>
      </c>
      <c r="Q65" s="3" t="s">
        <v>266</v>
      </c>
      <c r="R65" s="3" t="s">
        <v>258</v>
      </c>
      <c r="S65" s="4" t="s">
        <v>247</v>
      </c>
      <c r="T65">
        <v>3</v>
      </c>
    </row>
    <row r="66" spans="1:20" ht="18.75">
      <c r="A66">
        <f t="shared" si="0"/>
        <v>59</v>
      </c>
      <c r="B66" s="3" t="s">
        <v>2</v>
      </c>
      <c r="C66" s="3" t="s">
        <v>3</v>
      </c>
      <c r="D66" t="s">
        <v>8</v>
      </c>
      <c r="F66" s="3" t="s">
        <v>10</v>
      </c>
      <c r="H66" s="3" t="s">
        <v>63</v>
      </c>
      <c r="K66" s="3" t="s">
        <v>88</v>
      </c>
      <c r="L66" s="3" t="s">
        <v>105</v>
      </c>
      <c r="O66" s="3">
        <f t="shared" si="1"/>
        <v>7</v>
      </c>
      <c r="P66" s="3">
        <f t="shared" si="2"/>
        <v>59</v>
      </c>
      <c r="Q66" s="3" t="s">
        <v>266</v>
      </c>
      <c r="R66" s="3" t="s">
        <v>259</v>
      </c>
      <c r="S66" s="4" t="s">
        <v>248</v>
      </c>
      <c r="T66">
        <v>3</v>
      </c>
    </row>
    <row r="67" spans="1:20" ht="18.75">
      <c r="A67">
        <f t="shared" si="0"/>
        <v>60</v>
      </c>
      <c r="B67" s="3" t="s">
        <v>2</v>
      </c>
      <c r="C67" s="3" t="s">
        <v>3</v>
      </c>
      <c r="D67" t="s">
        <v>8</v>
      </c>
      <c r="F67" s="3" t="s">
        <v>10</v>
      </c>
      <c r="H67" s="3" t="s">
        <v>63</v>
      </c>
      <c r="K67" s="3" t="s">
        <v>88</v>
      </c>
      <c r="L67" s="3" t="s">
        <v>105</v>
      </c>
      <c r="M67" s="3" t="s">
        <v>117</v>
      </c>
      <c r="O67" s="3">
        <f t="shared" si="1"/>
        <v>8</v>
      </c>
      <c r="P67" s="3">
        <f t="shared" si="2"/>
        <v>60</v>
      </c>
      <c r="Q67" s="3" t="s">
        <v>266</v>
      </c>
      <c r="R67" s="3" t="s">
        <v>260</v>
      </c>
      <c r="S67" s="4" t="s">
        <v>249</v>
      </c>
      <c r="T67">
        <v>2</v>
      </c>
    </row>
    <row r="68" spans="1:20" ht="18.75">
      <c r="A68">
        <f t="shared" si="0"/>
        <v>61</v>
      </c>
      <c r="B68" s="3" t="s">
        <v>2</v>
      </c>
      <c r="C68" s="3" t="s">
        <v>3</v>
      </c>
      <c r="D68" t="s">
        <v>8</v>
      </c>
      <c r="F68" s="3" t="s">
        <v>10</v>
      </c>
      <c r="H68" s="3" t="s">
        <v>63</v>
      </c>
      <c r="K68" s="3" t="s">
        <v>88</v>
      </c>
      <c r="L68" s="3" t="s">
        <v>105</v>
      </c>
      <c r="M68" s="3" t="s">
        <v>117</v>
      </c>
      <c r="O68" s="3">
        <f t="shared" si="1"/>
        <v>8</v>
      </c>
      <c r="P68" s="3">
        <f t="shared" si="2"/>
        <v>61</v>
      </c>
      <c r="Q68" s="3" t="s">
        <v>266</v>
      </c>
      <c r="R68" s="3" t="s">
        <v>261</v>
      </c>
      <c r="S68" s="4" t="s">
        <v>250</v>
      </c>
      <c r="T68">
        <v>2</v>
      </c>
    </row>
    <row r="69" spans="1:20" ht="18.75">
      <c r="A69">
        <f t="shared" si="0"/>
        <v>62</v>
      </c>
      <c r="B69" s="3" t="s">
        <v>2</v>
      </c>
      <c r="C69" s="3" t="s">
        <v>3</v>
      </c>
      <c r="D69" t="s">
        <v>8</v>
      </c>
      <c r="F69" s="3" t="s">
        <v>10</v>
      </c>
      <c r="H69" s="3" t="s">
        <v>63</v>
      </c>
      <c r="K69" s="3" t="s">
        <v>88</v>
      </c>
      <c r="L69" s="3" t="s">
        <v>105</v>
      </c>
      <c r="M69" s="3" t="s">
        <v>117</v>
      </c>
      <c r="O69" s="3">
        <f t="shared" si="1"/>
        <v>8</v>
      </c>
      <c r="P69" s="3">
        <f t="shared" si="2"/>
        <v>62</v>
      </c>
      <c r="Q69" s="3" t="s">
        <v>266</v>
      </c>
      <c r="R69" s="3" t="s">
        <v>262</v>
      </c>
      <c r="S69" s="4" t="s">
        <v>251</v>
      </c>
      <c r="T69">
        <v>2</v>
      </c>
    </row>
    <row r="70" spans="1:20">
      <c r="B70" s="5">
        <f>COUNTA(B8:B69)</f>
        <v>33</v>
      </c>
      <c r="C70" s="5">
        <f t="shared" ref="C70:N70" si="3">COUNTA(C8:C69)</f>
        <v>45</v>
      </c>
      <c r="D70" s="5">
        <f t="shared" si="3"/>
        <v>20</v>
      </c>
      <c r="E70" s="5">
        <f t="shared" si="3"/>
        <v>23</v>
      </c>
      <c r="F70" s="5">
        <f t="shared" si="3"/>
        <v>47</v>
      </c>
      <c r="G70" s="5">
        <f t="shared" si="3"/>
        <v>45</v>
      </c>
      <c r="H70" s="5">
        <f t="shared" si="3"/>
        <v>35</v>
      </c>
      <c r="I70" s="5">
        <f t="shared" si="3"/>
        <v>27</v>
      </c>
      <c r="J70" s="5">
        <f t="shared" si="3"/>
        <v>27</v>
      </c>
      <c r="K70" s="5">
        <f t="shared" si="3"/>
        <v>54</v>
      </c>
      <c r="L70" s="5">
        <f t="shared" si="3"/>
        <v>40</v>
      </c>
      <c r="M70" s="5">
        <f t="shared" si="3"/>
        <v>42</v>
      </c>
      <c r="N70" s="5">
        <f t="shared" si="3"/>
        <v>29</v>
      </c>
    </row>
  </sheetData>
  <autoFilter ref="S7:S7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3:J18"/>
  <sheetViews>
    <sheetView workbookViewId="0">
      <selection activeCell="C13" sqref="C13"/>
    </sheetView>
  </sheetViews>
  <sheetFormatPr baseColWidth="10" defaultRowHeight="15"/>
  <sheetData>
    <row r="3" spans="1:10" ht="27">
      <c r="A3" s="250" t="s">
        <v>267</v>
      </c>
      <c r="B3" s="250"/>
      <c r="C3" s="250"/>
      <c r="D3" s="250"/>
      <c r="E3" s="250"/>
      <c r="F3" s="250"/>
      <c r="G3" s="250"/>
      <c r="H3" s="250"/>
      <c r="I3" s="250"/>
      <c r="J3" s="250"/>
    </row>
    <row r="4" spans="1:10" ht="18.75">
      <c r="A4" s="1" t="s">
        <v>2</v>
      </c>
      <c r="B4" s="1" t="s">
        <v>0</v>
      </c>
      <c r="C4" s="2" t="s">
        <v>4</v>
      </c>
    </row>
    <row r="5" spans="1:10" ht="18.75">
      <c r="A5" s="1" t="s">
        <v>2</v>
      </c>
      <c r="B5" s="1" t="s">
        <v>1</v>
      </c>
      <c r="C5" s="2" t="s">
        <v>5</v>
      </c>
    </row>
    <row r="6" spans="1:10" ht="18.75">
      <c r="A6" s="3" t="s">
        <v>9</v>
      </c>
      <c r="B6" s="3" t="s">
        <v>27</v>
      </c>
      <c r="C6" s="4" t="s">
        <v>33</v>
      </c>
    </row>
    <row r="7" spans="1:10" ht="18.75">
      <c r="A7" s="3" t="s">
        <v>9</v>
      </c>
      <c r="B7" s="3" t="s">
        <v>28</v>
      </c>
      <c r="C7" s="4" t="s">
        <v>34</v>
      </c>
    </row>
    <row r="8" spans="1:10" ht="18.75">
      <c r="A8" s="3" t="s">
        <v>9</v>
      </c>
      <c r="B8" s="3" t="s">
        <v>29</v>
      </c>
      <c r="C8" s="4" t="s">
        <v>35</v>
      </c>
    </row>
    <row r="9" spans="1:10" ht="18.75">
      <c r="A9" s="3" t="s">
        <v>9</v>
      </c>
      <c r="B9" s="3" t="s">
        <v>31</v>
      </c>
      <c r="C9" s="4" t="s">
        <v>36</v>
      </c>
    </row>
    <row r="10" spans="1:10" ht="18.75">
      <c r="A10" s="3" t="s">
        <v>9</v>
      </c>
      <c r="B10" s="3" t="s">
        <v>30</v>
      </c>
      <c r="C10" s="4" t="s">
        <v>37</v>
      </c>
    </row>
    <row r="11" spans="1:10" ht="18.75">
      <c r="A11" s="3" t="s">
        <v>9</v>
      </c>
      <c r="B11" s="3" t="s">
        <v>32</v>
      </c>
      <c r="C11" s="4" t="s">
        <v>38</v>
      </c>
    </row>
    <row r="12" spans="1:10" ht="18.75">
      <c r="A12" s="3" t="s">
        <v>10</v>
      </c>
      <c r="B12" s="3" t="s">
        <v>46</v>
      </c>
      <c r="C12" s="4" t="s">
        <v>39</v>
      </c>
    </row>
    <row r="13" spans="1:10" ht="18.75">
      <c r="A13" s="3" t="s">
        <v>10</v>
      </c>
      <c r="B13" s="3" t="s">
        <v>47</v>
      </c>
      <c r="C13" s="4" t="s">
        <v>40</v>
      </c>
    </row>
    <row r="14" spans="1:10" ht="18.75">
      <c r="A14" s="3" t="s">
        <v>10</v>
      </c>
      <c r="B14" s="3" t="s">
        <v>48</v>
      </c>
      <c r="C14" s="4" t="s">
        <v>41</v>
      </c>
    </row>
    <row r="15" spans="1:10" ht="18.75">
      <c r="A15" s="3" t="s">
        <v>10</v>
      </c>
      <c r="B15" s="3" t="s">
        <v>49</v>
      </c>
      <c r="C15" s="4" t="s">
        <v>42</v>
      </c>
    </row>
    <row r="16" spans="1:10" ht="18.75">
      <c r="A16" s="3" t="s">
        <v>10</v>
      </c>
      <c r="B16" s="3" t="s">
        <v>50</v>
      </c>
      <c r="C16" s="4" t="s">
        <v>43</v>
      </c>
    </row>
    <row r="17" spans="1:3" ht="18.75">
      <c r="A17" s="3" t="s">
        <v>10</v>
      </c>
      <c r="B17" s="3" t="s">
        <v>51</v>
      </c>
      <c r="C17" s="4" t="s">
        <v>44</v>
      </c>
    </row>
    <row r="18" spans="1:3" ht="18.75">
      <c r="A18" s="3" t="s">
        <v>10</v>
      </c>
      <c r="B18" s="3" t="s">
        <v>52</v>
      </c>
      <c r="C18" s="4" t="s">
        <v>45</v>
      </c>
    </row>
  </sheetData>
  <mergeCells count="1">
    <mergeCell ref="A3:J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74"/>
  <sheetViews>
    <sheetView topLeftCell="A16" workbookViewId="0">
      <selection activeCell="A13" sqref="A13"/>
    </sheetView>
  </sheetViews>
  <sheetFormatPr baseColWidth="10" defaultRowHeight="15"/>
  <cols>
    <col min="1" max="1" width="94.85546875" bestFit="1" customWidth="1"/>
    <col min="2" max="2" width="73.85546875" bestFit="1" customWidth="1"/>
    <col min="3" max="3" width="94.85546875" bestFit="1" customWidth="1"/>
  </cols>
  <sheetData>
    <row r="2" spans="1:3" ht="31.5">
      <c r="A2" s="251" t="s">
        <v>272</v>
      </c>
      <c r="B2" s="251"/>
      <c r="C2" s="251"/>
    </row>
    <row r="3" spans="1:3" ht="24.75">
      <c r="A3" s="8" t="s">
        <v>2</v>
      </c>
      <c r="B3" s="8" t="s">
        <v>9</v>
      </c>
      <c r="C3" s="8" t="s">
        <v>10</v>
      </c>
    </row>
    <row r="4" spans="1:3" ht="15.75">
      <c r="A4" s="4" t="s">
        <v>138</v>
      </c>
      <c r="B4" s="4" t="s">
        <v>138</v>
      </c>
      <c r="C4" s="4" t="s">
        <v>138</v>
      </c>
    </row>
    <row r="5" spans="1:3" ht="15.75">
      <c r="A5" s="4" t="s">
        <v>139</v>
      </c>
      <c r="B5" s="4" t="s">
        <v>139</v>
      </c>
      <c r="C5" s="4" t="s">
        <v>139</v>
      </c>
    </row>
    <row r="6" spans="1:3" ht="15.75">
      <c r="A6" s="4" t="s">
        <v>140</v>
      </c>
      <c r="B6" s="4" t="s">
        <v>140</v>
      </c>
      <c r="C6" s="4" t="s">
        <v>140</v>
      </c>
    </row>
    <row r="7" spans="1:3" ht="15.75">
      <c r="A7" s="4" t="s">
        <v>141</v>
      </c>
      <c r="B7" s="4" t="s">
        <v>141</v>
      </c>
      <c r="C7" s="4" t="s">
        <v>141</v>
      </c>
    </row>
    <row r="8" spans="1:3" ht="15.75">
      <c r="A8" s="4" t="s">
        <v>142</v>
      </c>
      <c r="B8" s="4" t="s">
        <v>142</v>
      </c>
      <c r="C8" s="4" t="s">
        <v>142</v>
      </c>
    </row>
    <row r="9" spans="1:3" ht="15.75">
      <c r="A9" s="4" t="s">
        <v>148</v>
      </c>
      <c r="B9" s="4" t="s">
        <v>148</v>
      </c>
      <c r="C9" s="4" t="s">
        <v>148</v>
      </c>
    </row>
    <row r="10" spans="1:3" ht="15.75">
      <c r="A10" s="4" t="s">
        <v>151</v>
      </c>
      <c r="B10" s="4" t="s">
        <v>151</v>
      </c>
      <c r="C10" s="4" t="s">
        <v>151</v>
      </c>
    </row>
    <row r="11" spans="1:3" ht="15.75">
      <c r="A11" s="4" t="s">
        <v>153</v>
      </c>
      <c r="B11" s="4" t="s">
        <v>153</v>
      </c>
      <c r="C11" s="4" t="s">
        <v>153</v>
      </c>
    </row>
    <row r="12" spans="1:3" ht="15.75">
      <c r="A12" s="4" t="s">
        <v>154</v>
      </c>
      <c r="B12" s="4" t="s">
        <v>154</v>
      </c>
      <c r="C12" s="4" t="s">
        <v>154</v>
      </c>
    </row>
    <row r="13" spans="1:3" ht="15.75">
      <c r="A13" s="4" t="s">
        <v>156</v>
      </c>
      <c r="B13" s="4" t="s">
        <v>156</v>
      </c>
      <c r="C13" s="4" t="s">
        <v>156</v>
      </c>
    </row>
    <row r="14" spans="1:3" ht="15.75">
      <c r="A14" s="2" t="s">
        <v>166</v>
      </c>
      <c r="B14" s="2" t="s">
        <v>166</v>
      </c>
      <c r="C14" s="2" t="s">
        <v>166</v>
      </c>
    </row>
    <row r="15" spans="1:3" ht="15.75">
      <c r="A15" s="4" t="s">
        <v>167</v>
      </c>
      <c r="B15" s="4" t="s">
        <v>167</v>
      </c>
      <c r="C15" s="4" t="s">
        <v>167</v>
      </c>
    </row>
    <row r="16" spans="1:3" ht="15.75">
      <c r="A16" s="4" t="s">
        <v>168</v>
      </c>
      <c r="B16" s="4" t="s">
        <v>168</v>
      </c>
      <c r="C16" s="4" t="s">
        <v>168</v>
      </c>
    </row>
    <row r="17" spans="1:3" ht="15.75">
      <c r="A17" s="7" t="s">
        <v>158</v>
      </c>
      <c r="B17" s="7" t="s">
        <v>158</v>
      </c>
      <c r="C17" s="7"/>
    </row>
    <row r="18" spans="1:3" ht="15.75">
      <c r="A18" s="7" t="s">
        <v>160</v>
      </c>
      <c r="B18" s="7" t="s">
        <v>160</v>
      </c>
      <c r="C18" s="7"/>
    </row>
    <row r="19" spans="1:3" ht="15.75">
      <c r="A19" s="7" t="s">
        <v>162</v>
      </c>
      <c r="B19" s="7" t="s">
        <v>162</v>
      </c>
      <c r="C19" s="7"/>
    </row>
    <row r="20" spans="1:3" ht="15.75">
      <c r="A20" s="7" t="s">
        <v>164</v>
      </c>
      <c r="B20" s="7"/>
      <c r="C20" s="7" t="s">
        <v>164</v>
      </c>
    </row>
    <row r="21" spans="1:3" ht="15.75">
      <c r="A21" s="7" t="s">
        <v>165</v>
      </c>
      <c r="B21" s="7"/>
      <c r="C21" s="7" t="s">
        <v>165</v>
      </c>
    </row>
    <row r="22" spans="1:3" ht="15.75">
      <c r="A22" s="7" t="s">
        <v>241</v>
      </c>
      <c r="B22" s="7"/>
      <c r="C22" s="7" t="s">
        <v>241</v>
      </c>
    </row>
    <row r="23" spans="1:3" ht="15.75">
      <c r="A23" s="7" t="s">
        <v>242</v>
      </c>
      <c r="B23" s="7"/>
      <c r="C23" s="7" t="s">
        <v>242</v>
      </c>
    </row>
    <row r="24" spans="1:3" ht="15.75">
      <c r="A24" s="7" t="s">
        <v>243</v>
      </c>
      <c r="B24" s="7"/>
      <c r="C24" s="7" t="s">
        <v>243</v>
      </c>
    </row>
    <row r="25" spans="1:3" ht="15.75">
      <c r="A25" s="7" t="s">
        <v>244</v>
      </c>
      <c r="B25" s="7"/>
      <c r="C25" s="7" t="s">
        <v>244</v>
      </c>
    </row>
    <row r="26" spans="1:3" ht="15.75">
      <c r="A26" s="7" t="s">
        <v>245</v>
      </c>
      <c r="B26" s="7"/>
      <c r="C26" s="7" t="s">
        <v>245</v>
      </c>
    </row>
    <row r="27" spans="1:3" ht="15.75">
      <c r="A27" s="7" t="s">
        <v>246</v>
      </c>
      <c r="B27" s="7"/>
      <c r="C27" s="7" t="s">
        <v>246</v>
      </c>
    </row>
    <row r="28" spans="1:3" ht="15.75">
      <c r="A28" s="7" t="s">
        <v>247</v>
      </c>
      <c r="B28" s="7"/>
      <c r="C28" s="7" t="s">
        <v>247</v>
      </c>
    </row>
    <row r="29" spans="1:3" ht="15.75">
      <c r="A29" s="7" t="s">
        <v>248</v>
      </c>
      <c r="B29" s="7"/>
      <c r="C29" s="7" t="s">
        <v>248</v>
      </c>
    </row>
    <row r="30" spans="1:3" ht="15.75">
      <c r="A30" s="7" t="s">
        <v>249</v>
      </c>
      <c r="B30" s="7"/>
      <c r="C30" s="7" t="s">
        <v>249</v>
      </c>
    </row>
    <row r="31" spans="1:3" ht="15.75">
      <c r="A31" s="7" t="s">
        <v>250</v>
      </c>
      <c r="B31" s="7"/>
      <c r="C31" s="7" t="s">
        <v>250</v>
      </c>
    </row>
    <row r="32" spans="1:3" ht="15.75">
      <c r="A32" s="7" t="s">
        <v>251</v>
      </c>
      <c r="B32" s="7"/>
      <c r="C32" s="7" t="s">
        <v>251</v>
      </c>
    </row>
    <row r="33" spans="1:3" ht="15.75">
      <c r="A33" s="6" t="s">
        <v>169</v>
      </c>
      <c r="B33" s="2"/>
      <c r="C33" s="7"/>
    </row>
    <row r="34" spans="1:3" ht="15.75">
      <c r="A34" s="6" t="s">
        <v>211</v>
      </c>
      <c r="B34" s="2"/>
      <c r="C34" s="4"/>
    </row>
    <row r="35" spans="1:3" ht="15.75">
      <c r="A35" s="6" t="s">
        <v>213</v>
      </c>
      <c r="B35" s="2"/>
      <c r="C35" s="4"/>
    </row>
    <row r="36" spans="1:3" ht="15.75">
      <c r="A36" s="6" t="s">
        <v>215</v>
      </c>
      <c r="B36" s="2"/>
      <c r="C36" s="2"/>
    </row>
    <row r="37" spans="1:3" ht="15.75">
      <c r="B37" s="6" t="s">
        <v>205</v>
      </c>
      <c r="C37" s="4"/>
    </row>
    <row r="38" spans="1:3" ht="15.75">
      <c r="B38" s="6" t="s">
        <v>206</v>
      </c>
      <c r="C38" s="4"/>
    </row>
    <row r="39" spans="1:3" ht="15.75">
      <c r="B39" s="6" t="s">
        <v>207</v>
      </c>
      <c r="C39" s="4"/>
    </row>
    <row r="40" spans="1:3" ht="15.75">
      <c r="B40" s="6" t="s">
        <v>211</v>
      </c>
      <c r="C40" s="4"/>
    </row>
    <row r="41" spans="1:3" ht="15.75">
      <c r="B41" s="6" t="s">
        <v>217</v>
      </c>
      <c r="C41" s="4"/>
    </row>
    <row r="42" spans="1:3" ht="15.75">
      <c r="B42" s="6" t="s">
        <v>218</v>
      </c>
      <c r="C42" s="4"/>
    </row>
    <row r="43" spans="1:3" ht="15.75">
      <c r="C43" s="6" t="s">
        <v>177</v>
      </c>
    </row>
    <row r="44" spans="1:3" ht="15.75">
      <c r="C44" s="6" t="s">
        <v>178</v>
      </c>
    </row>
    <row r="45" spans="1:3" ht="15.75">
      <c r="C45" s="6" t="s">
        <v>179</v>
      </c>
    </row>
    <row r="46" spans="1:3" ht="15.75">
      <c r="C46" s="6" t="s">
        <v>180</v>
      </c>
    </row>
    <row r="47" spans="1:3" ht="15.75">
      <c r="C47" s="6" t="s">
        <v>181</v>
      </c>
    </row>
    <row r="48" spans="1:3" ht="15.75">
      <c r="C48" s="6" t="s">
        <v>182</v>
      </c>
    </row>
    <row r="49" spans="3:3" ht="15.75">
      <c r="C49" s="6" t="s">
        <v>183</v>
      </c>
    </row>
    <row r="50" spans="3:3" ht="15.75">
      <c r="C50" s="6" t="s">
        <v>184</v>
      </c>
    </row>
    <row r="51" spans="3:3" ht="15.75">
      <c r="C51" s="6" t="s">
        <v>185</v>
      </c>
    </row>
    <row r="52" spans="3:3" ht="15.75">
      <c r="C52" s="6" t="s">
        <v>186</v>
      </c>
    </row>
    <row r="53" spans="3:3" ht="15.75">
      <c r="C53" s="6" t="s">
        <v>187</v>
      </c>
    </row>
    <row r="54" spans="3:3" ht="15.75">
      <c r="C54" s="6" t="s">
        <v>188</v>
      </c>
    </row>
    <row r="55" spans="3:3" ht="15.75">
      <c r="C55" s="6" t="s">
        <v>189</v>
      </c>
    </row>
    <row r="56" spans="3:3" ht="15.75">
      <c r="C56" s="6" t="s">
        <v>190</v>
      </c>
    </row>
    <row r="57" spans="3:3" ht="15.75">
      <c r="C57" s="6" t="s">
        <v>205</v>
      </c>
    </row>
    <row r="58" spans="3:3" ht="15.75">
      <c r="C58" s="6" t="s">
        <v>206</v>
      </c>
    </row>
    <row r="59" spans="3:3" ht="15.75">
      <c r="C59" s="6" t="s">
        <v>207</v>
      </c>
    </row>
    <row r="60" spans="3:3" ht="15.75">
      <c r="C60" s="6" t="s">
        <v>211</v>
      </c>
    </row>
    <row r="61" spans="3:3" ht="15.75">
      <c r="C61" s="6" t="s">
        <v>224</v>
      </c>
    </row>
    <row r="62" spans="3:3" ht="15.75">
      <c r="C62" s="6" t="s">
        <v>225</v>
      </c>
    </row>
    <row r="63" spans="3:3" ht="15.75">
      <c r="C63" s="4"/>
    </row>
    <row r="64" spans="3:3" ht="15.75">
      <c r="C64" s="2"/>
    </row>
    <row r="65" spans="3:3" ht="15.75">
      <c r="C65" s="4"/>
    </row>
    <row r="66" spans="3:3" ht="15.75">
      <c r="C66" s="2"/>
    </row>
    <row r="67" spans="3:3" ht="15.75">
      <c r="C67" s="2"/>
    </row>
    <row r="68" spans="3:3" ht="15.75">
      <c r="C68" s="4"/>
    </row>
    <row r="69" spans="3:3" ht="15.75">
      <c r="C69" s="2"/>
    </row>
    <row r="70" spans="3:3" ht="15.75">
      <c r="C70" s="4"/>
    </row>
    <row r="71" spans="3:3" ht="15.75">
      <c r="C71" s="4"/>
    </row>
    <row r="72" spans="3:3" ht="15.75">
      <c r="C72" s="2"/>
    </row>
    <row r="73" spans="3:3" ht="15.75">
      <c r="C73" s="4"/>
    </row>
    <row r="74" spans="3:3" ht="15.75">
      <c r="C74" s="4"/>
    </row>
  </sheetData>
  <mergeCells count="1">
    <mergeCell ref="A2:C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3:C9"/>
  <sheetViews>
    <sheetView workbookViewId="0">
      <selection activeCell="C20" sqref="C20"/>
    </sheetView>
  </sheetViews>
  <sheetFormatPr baseColWidth="10" defaultRowHeight="15"/>
  <cols>
    <col min="3" max="3" width="69.7109375" bestFit="1" customWidth="1"/>
  </cols>
  <sheetData>
    <row r="3" spans="1:3" ht="24.75">
      <c r="A3" s="249" t="s">
        <v>269</v>
      </c>
      <c r="B3" s="249"/>
      <c r="C3" s="249"/>
    </row>
    <row r="4" spans="1:3" ht="18.75">
      <c r="A4" s="3" t="s">
        <v>3</v>
      </c>
      <c r="B4" s="3" t="s">
        <v>11</v>
      </c>
      <c r="C4" s="2" t="s">
        <v>6</v>
      </c>
    </row>
    <row r="5" spans="1:3" ht="18.75">
      <c r="A5" s="3" t="s">
        <v>3</v>
      </c>
      <c r="B5" s="3" t="s">
        <v>12</v>
      </c>
      <c r="C5" s="2" t="s">
        <v>7</v>
      </c>
    </row>
    <row r="6" spans="1:3" ht="18.75">
      <c r="A6" s="3" t="s">
        <v>3</v>
      </c>
      <c r="B6" s="3" t="s">
        <v>13</v>
      </c>
      <c r="C6" s="2" t="s">
        <v>16</v>
      </c>
    </row>
    <row r="7" spans="1:3" ht="18.75">
      <c r="A7" s="3" t="s">
        <v>3</v>
      </c>
      <c r="B7" s="3" t="s">
        <v>14</v>
      </c>
      <c r="C7" s="4" t="s">
        <v>17</v>
      </c>
    </row>
    <row r="8" spans="1:3" ht="18.75">
      <c r="A8" s="3" t="s">
        <v>66</v>
      </c>
      <c r="B8" s="3" t="s">
        <v>64</v>
      </c>
      <c r="C8" s="2" t="s">
        <v>73</v>
      </c>
    </row>
    <row r="9" spans="1:3" ht="18.75">
      <c r="A9" s="3" t="s">
        <v>66</v>
      </c>
      <c r="B9" s="3" t="s">
        <v>65</v>
      </c>
      <c r="C9" s="2" t="s">
        <v>74</v>
      </c>
    </row>
  </sheetData>
  <mergeCells count="1">
    <mergeCell ref="A3:C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3:C19"/>
  <sheetViews>
    <sheetView workbookViewId="0">
      <selection activeCell="A3" sqref="A3:C19"/>
    </sheetView>
  </sheetViews>
  <sheetFormatPr baseColWidth="10" defaultRowHeight="15"/>
  <cols>
    <col min="3" max="3" width="96.85546875" bestFit="1" customWidth="1"/>
  </cols>
  <sheetData>
    <row r="3" spans="1:3" ht="24.75">
      <c r="A3" s="252" t="s">
        <v>270</v>
      </c>
      <c r="B3" s="252"/>
      <c r="C3" s="252"/>
    </row>
    <row r="4" spans="1:3" ht="18.75">
      <c r="A4" s="3" t="s">
        <v>57</v>
      </c>
      <c r="B4" s="3" t="s">
        <v>53</v>
      </c>
      <c r="C4" s="4" t="s">
        <v>58</v>
      </c>
    </row>
    <row r="5" spans="1:3" ht="18.75">
      <c r="A5" s="3" t="s">
        <v>57</v>
      </c>
      <c r="B5" s="3" t="s">
        <v>54</v>
      </c>
      <c r="C5" s="4" t="s">
        <v>59</v>
      </c>
    </row>
    <row r="6" spans="1:3" ht="18.75">
      <c r="A6" s="3" t="s">
        <v>57</v>
      </c>
      <c r="B6" s="3" t="s">
        <v>55</v>
      </c>
      <c r="C6" s="4" t="s">
        <v>60</v>
      </c>
    </row>
    <row r="7" spans="1:3" ht="18.75">
      <c r="A7" s="3" t="s">
        <v>57</v>
      </c>
      <c r="B7" s="3" t="s">
        <v>56</v>
      </c>
      <c r="C7" s="4" t="s">
        <v>61</v>
      </c>
    </row>
    <row r="8" spans="1:3" ht="18.75">
      <c r="A8" s="3" t="s">
        <v>63</v>
      </c>
      <c r="B8" s="3" t="s">
        <v>62</v>
      </c>
      <c r="C8" s="4" t="s">
        <v>72</v>
      </c>
    </row>
    <row r="9" spans="1:3" ht="18.75">
      <c r="A9" s="3" t="s">
        <v>117</v>
      </c>
      <c r="B9" s="3" t="s">
        <v>113</v>
      </c>
      <c r="C9" s="4" t="s">
        <v>126</v>
      </c>
    </row>
    <row r="10" spans="1:3" ht="18.75">
      <c r="A10" s="3" t="s">
        <v>117</v>
      </c>
      <c r="B10" s="3" t="s">
        <v>114</v>
      </c>
      <c r="C10" s="4" t="s">
        <v>127</v>
      </c>
    </row>
    <row r="11" spans="1:3" ht="18.75">
      <c r="A11" s="3" t="s">
        <v>117</v>
      </c>
      <c r="B11" s="3" t="s">
        <v>115</v>
      </c>
      <c r="C11" s="4" t="s">
        <v>128</v>
      </c>
    </row>
    <row r="12" spans="1:3" ht="18.75">
      <c r="A12" s="3" t="s">
        <v>117</v>
      </c>
      <c r="B12" s="3" t="s">
        <v>116</v>
      </c>
      <c r="C12" s="4" t="s">
        <v>129</v>
      </c>
    </row>
    <row r="13" spans="1:3" ht="18.75">
      <c r="A13" s="3" t="s">
        <v>125</v>
      </c>
      <c r="B13" s="3" t="s">
        <v>118</v>
      </c>
      <c r="C13" s="4" t="s">
        <v>130</v>
      </c>
    </row>
    <row r="14" spans="1:3" ht="18.75">
      <c r="A14" s="3" t="s">
        <v>125</v>
      </c>
      <c r="B14" s="3" t="s">
        <v>119</v>
      </c>
      <c r="C14" s="4" t="s">
        <v>131</v>
      </c>
    </row>
    <row r="15" spans="1:3" ht="18.75">
      <c r="A15" s="3" t="s">
        <v>125</v>
      </c>
      <c r="B15" s="3" t="s">
        <v>120</v>
      </c>
      <c r="C15" s="4" t="s">
        <v>132</v>
      </c>
    </row>
    <row r="16" spans="1:3" ht="18.75">
      <c r="A16" s="3" t="s">
        <v>125</v>
      </c>
      <c r="B16" s="3" t="s">
        <v>121</v>
      </c>
      <c r="C16" s="4" t="s">
        <v>133</v>
      </c>
    </row>
    <row r="17" spans="1:3" ht="18.75">
      <c r="A17" s="3" t="s">
        <v>125</v>
      </c>
      <c r="B17" s="3" t="s">
        <v>122</v>
      </c>
      <c r="C17" s="2" t="s">
        <v>134</v>
      </c>
    </row>
    <row r="18" spans="1:3" ht="18.75">
      <c r="A18" s="3" t="s">
        <v>125</v>
      </c>
      <c r="B18" s="3" t="s">
        <v>123</v>
      </c>
      <c r="C18" s="2" t="s">
        <v>135</v>
      </c>
    </row>
    <row r="19" spans="1:3" ht="18.75">
      <c r="A19" s="3" t="s">
        <v>125</v>
      </c>
      <c r="B19" s="3" t="s">
        <v>124</v>
      </c>
      <c r="C19" s="2" t="s">
        <v>136</v>
      </c>
    </row>
  </sheetData>
  <mergeCells count="1">
    <mergeCell ref="A3:C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3:C28"/>
  <sheetViews>
    <sheetView workbookViewId="0">
      <selection activeCell="C13" sqref="C13"/>
    </sheetView>
  </sheetViews>
  <sheetFormatPr baseColWidth="10" defaultRowHeight="15"/>
  <cols>
    <col min="3" max="3" width="119.42578125" bestFit="1" customWidth="1"/>
  </cols>
  <sheetData>
    <row r="3" spans="1:3" ht="24.75">
      <c r="A3" s="249" t="s">
        <v>268</v>
      </c>
      <c r="B3" s="249"/>
      <c r="C3" s="249"/>
    </row>
    <row r="4" spans="1:3" ht="18.75">
      <c r="A4" s="3" t="s">
        <v>8</v>
      </c>
      <c r="B4" s="3" t="s">
        <v>15</v>
      </c>
      <c r="C4" s="2" t="s">
        <v>18</v>
      </c>
    </row>
    <row r="5" spans="1:3" ht="18.75">
      <c r="A5" s="3" t="s">
        <v>8</v>
      </c>
      <c r="B5" s="3" t="s">
        <v>23</v>
      </c>
      <c r="C5" s="2" t="s">
        <v>19</v>
      </c>
    </row>
    <row r="6" spans="1:3" ht="18.75">
      <c r="A6" s="3" t="s">
        <v>8</v>
      </c>
      <c r="B6" s="3" t="s">
        <v>24</v>
      </c>
      <c r="C6" s="2" t="s">
        <v>20</v>
      </c>
    </row>
    <row r="7" spans="1:3" ht="18.75">
      <c r="A7" s="3" t="s">
        <v>8</v>
      </c>
      <c r="B7" s="3" t="s">
        <v>25</v>
      </c>
      <c r="C7" s="2" t="s">
        <v>21</v>
      </c>
    </row>
    <row r="8" spans="1:3" ht="18.75">
      <c r="A8" s="3" t="s">
        <v>8</v>
      </c>
      <c r="B8" s="3" t="s">
        <v>26</v>
      </c>
      <c r="C8" s="2" t="s">
        <v>22</v>
      </c>
    </row>
    <row r="9" spans="1:3" ht="18.75">
      <c r="A9" s="3" t="s">
        <v>71</v>
      </c>
      <c r="B9" s="3" t="s">
        <v>67</v>
      </c>
      <c r="C9" s="2" t="s">
        <v>75</v>
      </c>
    </row>
    <row r="10" spans="1:3" ht="18.75">
      <c r="A10" s="3" t="s">
        <v>71</v>
      </c>
      <c r="B10" s="3" t="s">
        <v>68</v>
      </c>
      <c r="C10" s="2" t="s">
        <v>76</v>
      </c>
    </row>
    <row r="11" spans="1:3" ht="18.75">
      <c r="A11" s="3" t="s">
        <v>71</v>
      </c>
      <c r="B11" s="3" t="s">
        <v>69</v>
      </c>
      <c r="C11" s="2" t="s">
        <v>77</v>
      </c>
    </row>
    <row r="12" spans="1:3" ht="18.75">
      <c r="A12" s="3" t="s">
        <v>71</v>
      </c>
      <c r="B12" s="3" t="s">
        <v>70</v>
      </c>
      <c r="C12" s="2" t="s">
        <v>78</v>
      </c>
    </row>
    <row r="13" spans="1:3" ht="18.75">
      <c r="A13" s="3" t="s">
        <v>88</v>
      </c>
      <c r="B13" s="3" t="s">
        <v>79</v>
      </c>
      <c r="C13" s="2" t="s">
        <v>89</v>
      </c>
    </row>
    <row r="14" spans="1:3" ht="18.75">
      <c r="A14" s="3" t="s">
        <v>88</v>
      </c>
      <c r="B14" s="3" t="s">
        <v>80</v>
      </c>
      <c r="C14" s="2" t="s">
        <v>90</v>
      </c>
    </row>
    <row r="15" spans="1:3" ht="18.75">
      <c r="A15" s="3" t="s">
        <v>88</v>
      </c>
      <c r="B15" s="3" t="s">
        <v>81</v>
      </c>
      <c r="C15" s="4" t="s">
        <v>91</v>
      </c>
    </row>
    <row r="16" spans="1:3" ht="18.75">
      <c r="A16" s="3" t="s">
        <v>88</v>
      </c>
      <c r="B16" s="3" t="s">
        <v>82</v>
      </c>
      <c r="C16" s="2" t="s">
        <v>92</v>
      </c>
    </row>
    <row r="17" spans="1:3" ht="18.75">
      <c r="A17" s="3" t="s">
        <v>88</v>
      </c>
      <c r="B17" s="3" t="s">
        <v>83</v>
      </c>
      <c r="C17" s="2" t="s">
        <v>93</v>
      </c>
    </row>
    <row r="18" spans="1:3" ht="18.75">
      <c r="A18" s="3" t="s">
        <v>88</v>
      </c>
      <c r="B18" s="3" t="s">
        <v>84</v>
      </c>
      <c r="C18" s="2" t="s">
        <v>94</v>
      </c>
    </row>
    <row r="19" spans="1:3" ht="18.75">
      <c r="A19" s="3" t="s">
        <v>88</v>
      </c>
      <c r="B19" s="3" t="s">
        <v>85</v>
      </c>
      <c r="C19" s="2" t="s">
        <v>95</v>
      </c>
    </row>
    <row r="20" spans="1:3" ht="18.75">
      <c r="A20" s="3" t="s">
        <v>88</v>
      </c>
      <c r="B20" s="3" t="s">
        <v>86</v>
      </c>
      <c r="C20" s="2" t="s">
        <v>96</v>
      </c>
    </row>
    <row r="21" spans="1:3" ht="18.75">
      <c r="A21" s="3" t="s">
        <v>88</v>
      </c>
      <c r="B21" s="3" t="s">
        <v>87</v>
      </c>
      <c r="C21" s="2" t="s">
        <v>97</v>
      </c>
    </row>
    <row r="22" spans="1:3" ht="18.75">
      <c r="A22" s="3" t="s">
        <v>105</v>
      </c>
      <c r="B22" s="3" t="s">
        <v>98</v>
      </c>
      <c r="C22" s="2" t="s">
        <v>106</v>
      </c>
    </row>
    <row r="23" spans="1:3" ht="18.75">
      <c r="A23" s="3" t="s">
        <v>105</v>
      </c>
      <c r="B23" s="3" t="s">
        <v>99</v>
      </c>
      <c r="C23" s="2" t="s">
        <v>107</v>
      </c>
    </row>
    <row r="24" spans="1:3" ht="18.75">
      <c r="A24" s="3" t="s">
        <v>105</v>
      </c>
      <c r="B24" s="3" t="s">
        <v>100</v>
      </c>
      <c r="C24" s="2" t="s">
        <v>108</v>
      </c>
    </row>
    <row r="25" spans="1:3" ht="21">
      <c r="A25" s="3" t="s">
        <v>105</v>
      </c>
      <c r="B25" s="3" t="s">
        <v>101</v>
      </c>
      <c r="C25" s="2" t="s">
        <v>109</v>
      </c>
    </row>
    <row r="26" spans="1:3" ht="18.75">
      <c r="A26" s="3" t="s">
        <v>105</v>
      </c>
      <c r="B26" s="3" t="s">
        <v>102</v>
      </c>
      <c r="C26" s="2" t="s">
        <v>110</v>
      </c>
    </row>
    <row r="27" spans="1:3" ht="18.75">
      <c r="A27" s="3" t="s">
        <v>105</v>
      </c>
      <c r="B27" s="3" t="s">
        <v>103</v>
      </c>
      <c r="C27" s="2" t="s">
        <v>111</v>
      </c>
    </row>
    <row r="28" spans="1:3" ht="18.75">
      <c r="A28" s="3" t="s">
        <v>105</v>
      </c>
      <c r="B28" s="3" t="s">
        <v>104</v>
      </c>
      <c r="C28" s="2" t="s">
        <v>112</v>
      </c>
    </row>
  </sheetData>
  <mergeCells count="1">
    <mergeCell ref="A3:C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BE48"/>
  <sheetViews>
    <sheetView topLeftCell="C13" zoomScaleNormal="100" workbookViewId="0">
      <selection activeCell="X44" sqref="X44"/>
    </sheetView>
  </sheetViews>
  <sheetFormatPr baseColWidth="10" defaultRowHeight="15"/>
  <cols>
    <col min="3" max="62" width="3.7109375" customWidth="1"/>
  </cols>
  <sheetData>
    <row r="1" spans="1:54" ht="15.75" thickTop="1">
      <c r="C1" s="9"/>
      <c r="D1" s="9"/>
      <c r="E1" s="9"/>
      <c r="F1" s="268" t="s">
        <v>273</v>
      </c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70"/>
      <c r="R1" s="271" t="s">
        <v>274</v>
      </c>
      <c r="S1" s="272"/>
      <c r="T1" s="272"/>
      <c r="U1" s="272"/>
      <c r="V1" s="272"/>
      <c r="W1" s="272"/>
      <c r="X1" s="272"/>
      <c r="Y1" s="272"/>
      <c r="Z1" s="273"/>
      <c r="AA1" s="274"/>
      <c r="AB1" s="253" t="s">
        <v>275</v>
      </c>
      <c r="AC1" s="254"/>
      <c r="AD1" s="254"/>
      <c r="AE1" s="254"/>
      <c r="AF1" s="254"/>
      <c r="AG1" s="254"/>
      <c r="AH1" s="254"/>
      <c r="AI1" s="254"/>
      <c r="AJ1" s="254"/>
      <c r="AK1" s="254"/>
      <c r="AL1" s="255" t="s">
        <v>276</v>
      </c>
      <c r="AM1" s="256"/>
      <c r="AN1" s="256"/>
      <c r="AO1" s="256"/>
      <c r="AP1" s="256"/>
      <c r="AQ1" s="256"/>
      <c r="AR1" s="256"/>
      <c r="AS1" s="256"/>
      <c r="AT1" s="256"/>
      <c r="AU1" s="256"/>
      <c r="AV1" s="256"/>
      <c r="AW1" s="257"/>
    </row>
    <row r="2" spans="1:54" ht="15.75" thickBot="1">
      <c r="C2" s="9"/>
      <c r="D2" s="9"/>
      <c r="E2" s="9"/>
      <c r="F2" s="10" t="s">
        <v>277</v>
      </c>
      <c r="G2" s="11" t="s">
        <v>278</v>
      </c>
      <c r="H2" s="11" t="s">
        <v>279</v>
      </c>
      <c r="I2" s="11" t="s">
        <v>280</v>
      </c>
      <c r="J2" s="11" t="s">
        <v>281</v>
      </c>
      <c r="K2" s="11" t="s">
        <v>282</v>
      </c>
      <c r="L2" s="11" t="s">
        <v>283</v>
      </c>
      <c r="M2" s="11" t="s">
        <v>284</v>
      </c>
      <c r="N2" s="12" t="s">
        <v>285</v>
      </c>
      <c r="O2" s="12" t="s">
        <v>354</v>
      </c>
      <c r="P2" s="258" t="s">
        <v>286</v>
      </c>
      <c r="Q2" s="259"/>
      <c r="R2" s="13" t="s">
        <v>287</v>
      </c>
      <c r="S2" s="14" t="s">
        <v>288</v>
      </c>
      <c r="T2" s="14" t="s">
        <v>289</v>
      </c>
      <c r="U2" s="14" t="s">
        <v>290</v>
      </c>
      <c r="V2" s="14" t="s">
        <v>291</v>
      </c>
      <c r="W2" s="14" t="s">
        <v>292</v>
      </c>
      <c r="X2" s="14" t="s">
        <v>293</v>
      </c>
      <c r="Y2" s="14" t="s">
        <v>294</v>
      </c>
      <c r="Z2" s="171" t="s">
        <v>295</v>
      </c>
      <c r="AA2" s="155" t="s">
        <v>355</v>
      </c>
      <c r="AB2" s="182" t="s">
        <v>296</v>
      </c>
      <c r="AC2" s="15" t="s">
        <v>297</v>
      </c>
      <c r="AD2" s="15" t="s">
        <v>298</v>
      </c>
      <c r="AE2" s="15" t="s">
        <v>299</v>
      </c>
      <c r="AF2" s="15" t="s">
        <v>300</v>
      </c>
      <c r="AG2" s="15" t="s">
        <v>301</v>
      </c>
      <c r="AH2" s="15" t="s">
        <v>302</v>
      </c>
      <c r="AI2" s="15" t="s">
        <v>303</v>
      </c>
      <c r="AJ2" s="15" t="s">
        <v>304</v>
      </c>
      <c r="AK2" s="15" t="s">
        <v>305</v>
      </c>
      <c r="AL2" s="16" t="s">
        <v>306</v>
      </c>
      <c r="AM2" s="17" t="s">
        <v>307</v>
      </c>
      <c r="AN2" s="17" t="s">
        <v>308</v>
      </c>
      <c r="AO2" s="17" t="s">
        <v>309</v>
      </c>
      <c r="AP2" s="17" t="s">
        <v>310</v>
      </c>
      <c r="AQ2" s="17" t="s">
        <v>311</v>
      </c>
      <c r="AR2" s="17" t="s">
        <v>312</v>
      </c>
      <c r="AS2" s="17" t="s">
        <v>313</v>
      </c>
      <c r="AT2" s="17" t="s">
        <v>314</v>
      </c>
      <c r="AU2" s="17" t="s">
        <v>315</v>
      </c>
      <c r="AV2" s="17" t="s">
        <v>316</v>
      </c>
      <c r="AW2" s="18" t="s">
        <v>317</v>
      </c>
    </row>
    <row r="3" spans="1:54" ht="16.5" thickTop="1" thickBot="1">
      <c r="B3" s="275" t="s">
        <v>326</v>
      </c>
      <c r="C3" s="276"/>
      <c r="D3" s="276"/>
      <c r="E3" s="277"/>
      <c r="F3" s="19">
        <f>SUM(F7:F15)</f>
        <v>24</v>
      </c>
      <c r="G3" s="19">
        <f t="shared" ref="G3:O3" si="0">SUM(G7:G15)</f>
        <v>9</v>
      </c>
      <c r="H3" s="19">
        <f t="shared" si="0"/>
        <v>0</v>
      </c>
      <c r="I3" s="19">
        <f t="shared" si="0"/>
        <v>42</v>
      </c>
      <c r="J3" s="19">
        <f t="shared" si="0"/>
        <v>0</v>
      </c>
      <c r="K3" s="19">
        <f t="shared" si="0"/>
        <v>0</v>
      </c>
      <c r="L3" s="19">
        <f t="shared" si="0"/>
        <v>0</v>
      </c>
      <c r="M3" s="19">
        <f t="shared" si="0"/>
        <v>0</v>
      </c>
      <c r="N3" s="19">
        <f t="shared" si="0"/>
        <v>0</v>
      </c>
      <c r="O3" s="19">
        <f t="shared" si="0"/>
        <v>6</v>
      </c>
      <c r="P3" s="20">
        <f>SUM(F3:O3)</f>
        <v>81</v>
      </c>
      <c r="Q3" s="21">
        <f>SUM(F3:O3)-P3</f>
        <v>0</v>
      </c>
      <c r="R3" s="22">
        <f>SUM(R7:R15)</f>
        <v>6</v>
      </c>
      <c r="S3" s="22">
        <f t="shared" ref="S3:AA3" si="1">SUM(S7:S15)</f>
        <v>6</v>
      </c>
      <c r="T3" s="22">
        <f t="shared" si="1"/>
        <v>6</v>
      </c>
      <c r="U3" s="22">
        <f t="shared" si="1"/>
        <v>4</v>
      </c>
      <c r="V3" s="22">
        <f t="shared" si="1"/>
        <v>4</v>
      </c>
      <c r="W3" s="22">
        <f t="shared" si="1"/>
        <v>12</v>
      </c>
      <c r="X3" s="22">
        <f t="shared" si="1"/>
        <v>0</v>
      </c>
      <c r="Y3" s="22">
        <f t="shared" si="1"/>
        <v>0</v>
      </c>
      <c r="Z3" s="22">
        <f t="shared" si="1"/>
        <v>0</v>
      </c>
      <c r="AA3" s="22">
        <f t="shared" si="1"/>
        <v>0</v>
      </c>
      <c r="AB3" s="183">
        <f>SUM(AB7:AB15)</f>
        <v>10</v>
      </c>
      <c r="AC3" s="183">
        <f t="shared" ref="AC3:AK3" si="2">SUM(AC7:AC15)</f>
        <v>6</v>
      </c>
      <c r="AD3" s="183">
        <f t="shared" si="2"/>
        <v>44</v>
      </c>
      <c r="AE3" s="183">
        <f t="shared" si="2"/>
        <v>14</v>
      </c>
      <c r="AF3" s="183">
        <f t="shared" si="2"/>
        <v>8</v>
      </c>
      <c r="AG3" s="183">
        <f t="shared" si="2"/>
        <v>40</v>
      </c>
      <c r="AH3" s="183">
        <f t="shared" si="2"/>
        <v>24</v>
      </c>
      <c r="AI3" s="183">
        <f t="shared" si="2"/>
        <v>24</v>
      </c>
      <c r="AJ3" s="183">
        <f t="shared" si="2"/>
        <v>10</v>
      </c>
      <c r="AK3" s="183">
        <f t="shared" si="2"/>
        <v>24</v>
      </c>
      <c r="AL3" s="23">
        <f>SUM(AL7:AL15)</f>
        <v>10</v>
      </c>
      <c r="AM3" s="23">
        <f t="shared" ref="AM3:AW3" si="3">SUM(AM7:AM15)</f>
        <v>8</v>
      </c>
      <c r="AN3" s="23">
        <f t="shared" si="3"/>
        <v>10</v>
      </c>
      <c r="AO3" s="23">
        <f t="shared" si="3"/>
        <v>0</v>
      </c>
      <c r="AP3" s="23">
        <f t="shared" si="3"/>
        <v>0</v>
      </c>
      <c r="AQ3" s="23">
        <f t="shared" si="3"/>
        <v>0</v>
      </c>
      <c r="AR3" s="23">
        <f t="shared" si="3"/>
        <v>0</v>
      </c>
      <c r="AS3" s="23">
        <f t="shared" si="3"/>
        <v>0</v>
      </c>
      <c r="AT3" s="23">
        <f t="shared" si="3"/>
        <v>0</v>
      </c>
      <c r="AU3" s="23">
        <f t="shared" si="3"/>
        <v>0</v>
      </c>
      <c r="AV3" s="23">
        <f t="shared" si="3"/>
        <v>0</v>
      </c>
      <c r="AW3" s="23">
        <f t="shared" si="3"/>
        <v>0</v>
      </c>
      <c r="BA3" s="24"/>
      <c r="BB3" s="24"/>
    </row>
    <row r="4" spans="1:54" ht="16.5" thickTop="1" thickBot="1">
      <c r="B4" s="278" t="s">
        <v>327</v>
      </c>
      <c r="C4" s="279"/>
      <c r="D4" s="279"/>
      <c r="E4" s="280"/>
      <c r="F4" s="25">
        <f>SUM(F17:F24)</f>
        <v>0</v>
      </c>
      <c r="G4" s="25">
        <f t="shared" ref="G4:O4" si="4">SUM(G17:G24)</f>
        <v>6</v>
      </c>
      <c r="H4" s="25">
        <f t="shared" si="4"/>
        <v>6</v>
      </c>
      <c r="I4" s="25">
        <f t="shared" si="4"/>
        <v>3</v>
      </c>
      <c r="J4" s="25">
        <f t="shared" si="4"/>
        <v>12</v>
      </c>
      <c r="K4" s="25">
        <f t="shared" si="4"/>
        <v>12</v>
      </c>
      <c r="L4" s="25">
        <f t="shared" si="4"/>
        <v>9</v>
      </c>
      <c r="M4" s="25">
        <f t="shared" si="4"/>
        <v>27</v>
      </c>
      <c r="N4" s="25">
        <f t="shared" si="4"/>
        <v>0</v>
      </c>
      <c r="O4" s="25">
        <f t="shared" si="4"/>
        <v>0</v>
      </c>
      <c r="P4" s="20">
        <f>SUM(F4:O4)</f>
        <v>75</v>
      </c>
      <c r="Q4" s="26">
        <f>SUM(F4:O4)-P4</f>
        <v>0</v>
      </c>
      <c r="R4" s="27">
        <f>SUM(R17:R24)</f>
        <v>4</v>
      </c>
      <c r="S4" s="27">
        <f t="shared" ref="S4:AA4" si="5">SUM(S17:S24)</f>
        <v>0</v>
      </c>
      <c r="T4" s="27">
        <f t="shared" si="5"/>
        <v>0</v>
      </c>
      <c r="U4" s="27">
        <f t="shared" si="5"/>
        <v>12</v>
      </c>
      <c r="V4" s="27">
        <f t="shared" si="5"/>
        <v>8</v>
      </c>
      <c r="W4" s="27">
        <f t="shared" si="5"/>
        <v>8</v>
      </c>
      <c r="X4" s="27">
        <f t="shared" si="5"/>
        <v>12</v>
      </c>
      <c r="Y4" s="27">
        <f t="shared" si="5"/>
        <v>18</v>
      </c>
      <c r="Z4" s="27">
        <f t="shared" si="5"/>
        <v>10</v>
      </c>
      <c r="AA4" s="27">
        <f t="shared" si="5"/>
        <v>8</v>
      </c>
      <c r="AB4" s="184">
        <f>SUM(AB17:AB24)</f>
        <v>0</v>
      </c>
      <c r="AC4" s="184">
        <f t="shared" ref="AC4:AK4" si="6">SUM(AC17:AC24)</f>
        <v>0</v>
      </c>
      <c r="AD4" s="184">
        <f t="shared" si="6"/>
        <v>0</v>
      </c>
      <c r="AE4" s="184">
        <f t="shared" si="6"/>
        <v>16</v>
      </c>
      <c r="AF4" s="184">
        <f t="shared" si="6"/>
        <v>4</v>
      </c>
      <c r="AG4" s="184">
        <f t="shared" si="6"/>
        <v>30</v>
      </c>
      <c r="AH4" s="184">
        <f t="shared" si="6"/>
        <v>26</v>
      </c>
      <c r="AI4" s="184">
        <f t="shared" si="6"/>
        <v>32</v>
      </c>
      <c r="AJ4" s="184">
        <f t="shared" si="6"/>
        <v>10</v>
      </c>
      <c r="AK4" s="184">
        <f t="shared" si="6"/>
        <v>18</v>
      </c>
      <c r="AL4" s="28">
        <f>SUM(AL17:AL24)</f>
        <v>0</v>
      </c>
      <c r="AM4" s="28">
        <f t="shared" ref="AM4:AW4" si="7">SUM(AM17:AM24)</f>
        <v>0</v>
      </c>
      <c r="AN4" s="28">
        <f t="shared" si="7"/>
        <v>0</v>
      </c>
      <c r="AO4" s="28">
        <f t="shared" si="7"/>
        <v>6</v>
      </c>
      <c r="AP4" s="28">
        <f t="shared" si="7"/>
        <v>14</v>
      </c>
      <c r="AQ4" s="28">
        <f t="shared" si="7"/>
        <v>6</v>
      </c>
      <c r="AR4" s="28">
        <f t="shared" si="7"/>
        <v>0</v>
      </c>
      <c r="AS4" s="28">
        <f t="shared" si="7"/>
        <v>0</v>
      </c>
      <c r="AT4" s="28">
        <f t="shared" si="7"/>
        <v>0</v>
      </c>
      <c r="AU4" s="28">
        <f t="shared" si="7"/>
        <v>8</v>
      </c>
      <c r="AV4" s="28">
        <f t="shared" si="7"/>
        <v>0</v>
      </c>
      <c r="AW4" s="28">
        <f t="shared" si="7"/>
        <v>0</v>
      </c>
      <c r="BA4" s="29"/>
      <c r="BB4" s="29"/>
    </row>
    <row r="5" spans="1:54" ht="15.75" thickTop="1">
      <c r="B5" s="281" t="s">
        <v>328</v>
      </c>
      <c r="C5" s="282"/>
      <c r="D5" s="282"/>
      <c r="E5" s="283"/>
      <c r="F5" s="25">
        <f>SUM(F26:F32)</f>
        <v>0</v>
      </c>
      <c r="G5" s="25">
        <f t="shared" ref="G5:O5" si="8">SUM(G26:G32)</f>
        <v>0</v>
      </c>
      <c r="H5" s="25">
        <f t="shared" si="8"/>
        <v>0</v>
      </c>
      <c r="I5" s="25">
        <f t="shared" si="8"/>
        <v>21</v>
      </c>
      <c r="J5" s="25">
        <f t="shared" si="8"/>
        <v>0</v>
      </c>
      <c r="K5" s="25">
        <f t="shared" si="8"/>
        <v>0</v>
      </c>
      <c r="L5" s="25">
        <f t="shared" si="8"/>
        <v>21</v>
      </c>
      <c r="M5" s="25">
        <f t="shared" si="8"/>
        <v>21</v>
      </c>
      <c r="N5" s="25">
        <f t="shared" si="8"/>
        <v>15</v>
      </c>
      <c r="O5" s="25">
        <f t="shared" si="8"/>
        <v>0</v>
      </c>
      <c r="P5" s="20">
        <f>SUM(F5:O5)</f>
        <v>78</v>
      </c>
      <c r="Q5" s="26">
        <f>SUM(F5:O5)-P5</f>
        <v>0</v>
      </c>
      <c r="R5" s="27">
        <f>SUM(R26:R32)</f>
        <v>0</v>
      </c>
      <c r="S5" s="27">
        <f t="shared" ref="S5:AA5" si="9">SUM(S26:S32)</f>
        <v>0</v>
      </c>
      <c r="T5" s="27">
        <f t="shared" si="9"/>
        <v>0</v>
      </c>
      <c r="U5" s="27">
        <f t="shared" si="9"/>
        <v>0</v>
      </c>
      <c r="V5" s="27">
        <f t="shared" si="9"/>
        <v>0</v>
      </c>
      <c r="W5" s="27">
        <f t="shared" si="9"/>
        <v>10</v>
      </c>
      <c r="X5" s="27">
        <f t="shared" si="9"/>
        <v>16</v>
      </c>
      <c r="Y5" s="27">
        <f t="shared" si="9"/>
        <v>14</v>
      </c>
      <c r="Z5" s="27">
        <f t="shared" si="9"/>
        <v>24</v>
      </c>
      <c r="AA5" s="27">
        <f t="shared" si="9"/>
        <v>6</v>
      </c>
      <c r="AB5" s="184">
        <f>SUM(AB26:AB32)</f>
        <v>0</v>
      </c>
      <c r="AC5" s="184">
        <f t="shared" ref="AC5:AK5" si="10">SUM(AC26:AC32)</f>
        <v>0</v>
      </c>
      <c r="AD5" s="184">
        <f t="shared" si="10"/>
        <v>0</v>
      </c>
      <c r="AE5" s="184">
        <f t="shared" si="10"/>
        <v>0</v>
      </c>
      <c r="AF5" s="184">
        <f t="shared" si="10"/>
        <v>0</v>
      </c>
      <c r="AG5" s="184">
        <f t="shared" si="10"/>
        <v>10</v>
      </c>
      <c r="AH5" s="184">
        <f t="shared" si="10"/>
        <v>38</v>
      </c>
      <c r="AI5" s="184">
        <f t="shared" si="10"/>
        <v>34</v>
      </c>
      <c r="AJ5" s="184">
        <f t="shared" si="10"/>
        <v>8</v>
      </c>
      <c r="AK5" s="184">
        <f t="shared" si="10"/>
        <v>10</v>
      </c>
      <c r="AL5" s="28">
        <f>SUM(AL26:AL32)</f>
        <v>0</v>
      </c>
      <c r="AM5" s="28">
        <f t="shared" ref="AM5:AW5" si="11">SUM(AM26:AM32)</f>
        <v>0</v>
      </c>
      <c r="AN5" s="28">
        <f t="shared" si="11"/>
        <v>0</v>
      </c>
      <c r="AO5" s="28">
        <f t="shared" si="11"/>
        <v>0</v>
      </c>
      <c r="AP5" s="28">
        <f t="shared" si="11"/>
        <v>13</v>
      </c>
      <c r="AQ5" s="28">
        <f t="shared" si="11"/>
        <v>0</v>
      </c>
      <c r="AR5" s="28">
        <f t="shared" si="11"/>
        <v>14</v>
      </c>
      <c r="AS5" s="28">
        <f t="shared" si="11"/>
        <v>10</v>
      </c>
      <c r="AT5" s="28">
        <f t="shared" si="11"/>
        <v>23</v>
      </c>
      <c r="AU5" s="28">
        <f t="shared" si="11"/>
        <v>20</v>
      </c>
      <c r="AV5" s="28">
        <f t="shared" si="11"/>
        <v>8</v>
      </c>
      <c r="AW5" s="28">
        <f t="shared" si="11"/>
        <v>28</v>
      </c>
      <c r="BA5" s="29"/>
      <c r="BB5" s="29"/>
    </row>
    <row r="6" spans="1:54" ht="15.75" thickBot="1">
      <c r="B6" s="284"/>
      <c r="C6" s="285"/>
      <c r="D6" s="285"/>
      <c r="E6" s="286"/>
      <c r="F6" s="30">
        <f>SUM(F3:F5)</f>
        <v>24</v>
      </c>
      <c r="G6" s="30">
        <f t="shared" ref="G6:O6" si="12">SUM(G3:G5)</f>
        <v>15</v>
      </c>
      <c r="H6" s="30">
        <f t="shared" si="12"/>
        <v>6</v>
      </c>
      <c r="I6" s="30">
        <f t="shared" si="12"/>
        <v>66</v>
      </c>
      <c r="J6" s="30">
        <f t="shared" si="12"/>
        <v>12</v>
      </c>
      <c r="K6" s="30">
        <f t="shared" si="12"/>
        <v>12</v>
      </c>
      <c r="L6" s="30">
        <f t="shared" si="12"/>
        <v>30</v>
      </c>
      <c r="M6" s="30">
        <f t="shared" si="12"/>
        <v>48</v>
      </c>
      <c r="N6" s="30">
        <f t="shared" si="12"/>
        <v>15</v>
      </c>
      <c r="O6" s="30">
        <f t="shared" si="12"/>
        <v>6</v>
      </c>
      <c r="P6" s="287">
        <f>SUM(P3:P5)</f>
        <v>234</v>
      </c>
      <c r="Q6" s="288"/>
      <c r="R6" s="31">
        <f>SUM(R3:R5)</f>
        <v>10</v>
      </c>
      <c r="S6" s="31">
        <f t="shared" ref="S6:AA6" si="13">SUM(S3:S5)</f>
        <v>6</v>
      </c>
      <c r="T6" s="31">
        <f t="shared" si="13"/>
        <v>6</v>
      </c>
      <c r="U6" s="31">
        <f t="shared" si="13"/>
        <v>16</v>
      </c>
      <c r="V6" s="31">
        <f t="shared" si="13"/>
        <v>12</v>
      </c>
      <c r="W6" s="31">
        <f t="shared" si="13"/>
        <v>30</v>
      </c>
      <c r="X6" s="31">
        <f t="shared" si="13"/>
        <v>28</v>
      </c>
      <c r="Y6" s="31">
        <f t="shared" si="13"/>
        <v>32</v>
      </c>
      <c r="Z6" s="31">
        <f t="shared" si="13"/>
        <v>34</v>
      </c>
      <c r="AA6" s="31">
        <f t="shared" si="13"/>
        <v>14</v>
      </c>
      <c r="AB6" s="185">
        <f>SUM(AB3:AB5)</f>
        <v>10</v>
      </c>
      <c r="AC6" s="185">
        <f t="shared" ref="AC6:AK6" si="14">SUM(AC3:AC5)</f>
        <v>6</v>
      </c>
      <c r="AD6" s="185">
        <f t="shared" si="14"/>
        <v>44</v>
      </c>
      <c r="AE6" s="185">
        <f t="shared" si="14"/>
        <v>30</v>
      </c>
      <c r="AF6" s="185">
        <f t="shared" si="14"/>
        <v>12</v>
      </c>
      <c r="AG6" s="185">
        <f t="shared" si="14"/>
        <v>80</v>
      </c>
      <c r="AH6" s="185">
        <f t="shared" si="14"/>
        <v>88</v>
      </c>
      <c r="AI6" s="185">
        <f t="shared" si="14"/>
        <v>90</v>
      </c>
      <c r="AJ6" s="185">
        <f t="shared" si="14"/>
        <v>28</v>
      </c>
      <c r="AK6" s="185">
        <f t="shared" si="14"/>
        <v>52</v>
      </c>
      <c r="AL6" s="32">
        <f>SUM(AL3:AL5)</f>
        <v>10</v>
      </c>
      <c r="AM6" s="32">
        <f t="shared" ref="AM6:AW6" si="15">SUM(AM3:AM5)</f>
        <v>8</v>
      </c>
      <c r="AN6" s="32">
        <f t="shared" si="15"/>
        <v>10</v>
      </c>
      <c r="AO6" s="32">
        <f t="shared" si="15"/>
        <v>6</v>
      </c>
      <c r="AP6" s="32">
        <f t="shared" si="15"/>
        <v>27</v>
      </c>
      <c r="AQ6" s="32">
        <f t="shared" si="15"/>
        <v>6</v>
      </c>
      <c r="AR6" s="32">
        <f t="shared" si="15"/>
        <v>14</v>
      </c>
      <c r="AS6" s="32">
        <f t="shared" si="15"/>
        <v>10</v>
      </c>
      <c r="AT6" s="32">
        <f t="shared" si="15"/>
        <v>23</v>
      </c>
      <c r="AU6" s="32">
        <f t="shared" si="15"/>
        <v>28</v>
      </c>
      <c r="AV6" s="32">
        <f t="shared" si="15"/>
        <v>8</v>
      </c>
      <c r="AW6" s="32">
        <f t="shared" si="15"/>
        <v>28</v>
      </c>
      <c r="BA6" s="29"/>
      <c r="BB6" s="29"/>
    </row>
    <row r="7" spans="1:54" ht="15.75" thickTop="1">
      <c r="A7" s="260"/>
      <c r="B7" s="261" t="s">
        <v>326</v>
      </c>
      <c r="C7" s="33">
        <f>13*D7</f>
        <v>52</v>
      </c>
      <c r="D7" s="34">
        <v>4</v>
      </c>
      <c r="E7" s="35" t="s">
        <v>137</v>
      </c>
      <c r="F7" s="36">
        <v>12</v>
      </c>
      <c r="G7" s="37"/>
      <c r="H7" s="37"/>
      <c r="I7" s="37"/>
      <c r="J7" s="37"/>
      <c r="K7" s="37"/>
      <c r="L7" s="37"/>
      <c r="M7" s="37"/>
      <c r="N7" s="166"/>
      <c r="O7" s="52"/>
      <c r="P7" s="167">
        <f>SUM(F7:O7)</f>
        <v>12</v>
      </c>
      <c r="Q7" s="38">
        <f t="shared" ref="Q7:Q33" si="16">(D7*3)-P7</f>
        <v>0</v>
      </c>
      <c r="R7" s="39">
        <v>6</v>
      </c>
      <c r="S7" s="40">
        <v>2</v>
      </c>
      <c r="T7" s="40">
        <v>2</v>
      </c>
      <c r="U7" s="40"/>
      <c r="V7" s="40"/>
      <c r="W7" s="40"/>
      <c r="X7" s="40"/>
      <c r="Y7" s="40"/>
      <c r="Z7" s="172"/>
      <c r="AA7" s="196"/>
      <c r="AB7" s="186">
        <v>10</v>
      </c>
      <c r="AC7" s="41">
        <v>6</v>
      </c>
      <c r="AD7" s="41">
        <v>5</v>
      </c>
      <c r="AE7" s="41">
        <v>4</v>
      </c>
      <c r="AF7" s="41"/>
      <c r="AG7" s="41"/>
      <c r="AH7" s="41">
        <v>5</v>
      </c>
      <c r="AI7" s="41"/>
      <c r="AJ7" s="41"/>
      <c r="AK7" s="42"/>
      <c r="AL7" s="43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5"/>
      <c r="AX7" s="46">
        <f t="shared" ref="AX7:AX15" si="17">SUM(R7:AW7)+P7</f>
        <v>52</v>
      </c>
      <c r="AY7" s="47">
        <f t="shared" ref="AY7:AY15" si="18">C7-AX7</f>
        <v>0</v>
      </c>
      <c r="BA7" s="29"/>
      <c r="BB7" s="29"/>
    </row>
    <row r="8" spans="1:54">
      <c r="A8" s="260"/>
      <c r="B8" s="262"/>
      <c r="C8" s="48">
        <f t="shared" ref="C8:C14" si="19">13*D8</f>
        <v>39</v>
      </c>
      <c r="D8" s="49">
        <v>3</v>
      </c>
      <c r="E8" s="50" t="s">
        <v>176</v>
      </c>
      <c r="F8" s="51"/>
      <c r="G8" s="52"/>
      <c r="H8" s="52"/>
      <c r="I8" s="52">
        <v>9</v>
      </c>
      <c r="J8" s="52"/>
      <c r="K8" s="52"/>
      <c r="L8" s="52"/>
      <c r="M8" s="52"/>
      <c r="N8" s="157"/>
      <c r="O8" s="52"/>
      <c r="P8" s="168">
        <f t="shared" ref="P8:P33" si="20">SUM(F8:O8)</f>
        <v>9</v>
      </c>
      <c r="Q8" s="54">
        <f t="shared" si="16"/>
        <v>0</v>
      </c>
      <c r="R8" s="55"/>
      <c r="S8" s="56">
        <v>4</v>
      </c>
      <c r="T8" s="56"/>
      <c r="U8" s="56">
        <v>2</v>
      </c>
      <c r="V8" s="56"/>
      <c r="W8" s="56"/>
      <c r="X8" s="56"/>
      <c r="Y8" s="56"/>
      <c r="Z8" s="173"/>
      <c r="AA8" s="196"/>
      <c r="AB8" s="187"/>
      <c r="AC8" s="57"/>
      <c r="AD8" s="57"/>
      <c r="AE8" s="57"/>
      <c r="AF8" s="57"/>
      <c r="AG8" s="57">
        <v>10</v>
      </c>
      <c r="AH8" s="57"/>
      <c r="AI8" s="57"/>
      <c r="AJ8" s="57"/>
      <c r="AK8" s="58">
        <v>14</v>
      </c>
      <c r="AL8" s="59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1"/>
      <c r="AX8" s="46">
        <f t="shared" si="17"/>
        <v>39</v>
      </c>
      <c r="AY8" s="47">
        <f t="shared" si="18"/>
        <v>0</v>
      </c>
      <c r="BA8" s="62"/>
      <c r="BB8" s="62"/>
    </row>
    <row r="9" spans="1:54">
      <c r="A9" s="63"/>
      <c r="B9" s="262"/>
      <c r="C9" s="64">
        <f t="shared" si="19"/>
        <v>39</v>
      </c>
      <c r="D9" s="65">
        <v>3</v>
      </c>
      <c r="E9" s="66" t="s">
        <v>263</v>
      </c>
      <c r="F9" s="67"/>
      <c r="G9" s="68"/>
      <c r="H9" s="68"/>
      <c r="I9" s="68">
        <v>9</v>
      </c>
      <c r="J9" s="69"/>
      <c r="K9" s="68"/>
      <c r="L9" s="68"/>
      <c r="M9" s="68"/>
      <c r="N9" s="158"/>
      <c r="O9" s="68"/>
      <c r="P9" s="168">
        <f t="shared" si="20"/>
        <v>9</v>
      </c>
      <c r="Q9" s="54">
        <f t="shared" si="16"/>
        <v>0</v>
      </c>
      <c r="R9" s="70"/>
      <c r="S9" s="71"/>
      <c r="T9" s="71"/>
      <c r="U9" s="71"/>
      <c r="V9" s="71"/>
      <c r="W9" s="71"/>
      <c r="X9" s="71"/>
      <c r="Y9" s="71"/>
      <c r="Z9" s="174"/>
      <c r="AA9" s="197"/>
      <c r="AB9" s="188"/>
      <c r="AC9" s="72"/>
      <c r="AD9" s="72">
        <v>20</v>
      </c>
      <c r="AE9" s="72"/>
      <c r="AF9" s="72"/>
      <c r="AG9" s="72">
        <v>10</v>
      </c>
      <c r="AH9" s="72"/>
      <c r="AI9" s="72"/>
      <c r="AJ9" s="72"/>
      <c r="AK9" s="73"/>
      <c r="AL9" s="74"/>
      <c r="AM9" s="75"/>
      <c r="AN9" s="75"/>
      <c r="AO9" s="75"/>
      <c r="AP9" s="75"/>
      <c r="AQ9" s="69"/>
      <c r="AR9" s="75"/>
      <c r="AS9" s="75"/>
      <c r="AT9" s="75"/>
      <c r="AU9" s="75"/>
      <c r="AV9" s="75"/>
      <c r="AW9" s="76"/>
      <c r="AX9" s="46">
        <f t="shared" si="17"/>
        <v>39</v>
      </c>
      <c r="AY9" s="47">
        <f t="shared" si="18"/>
        <v>0</v>
      </c>
    </row>
    <row r="10" spans="1:54">
      <c r="A10" s="63"/>
      <c r="B10" s="262"/>
      <c r="C10" s="64">
        <f t="shared" si="19"/>
        <v>39</v>
      </c>
      <c r="D10" s="65">
        <v>3</v>
      </c>
      <c r="E10" s="66" t="s">
        <v>264</v>
      </c>
      <c r="F10" s="67"/>
      <c r="G10" s="68"/>
      <c r="H10" s="68"/>
      <c r="I10" s="68">
        <v>9</v>
      </c>
      <c r="J10" s="68"/>
      <c r="K10" s="68"/>
      <c r="L10" s="68"/>
      <c r="M10" s="68"/>
      <c r="N10" s="158"/>
      <c r="O10" s="68"/>
      <c r="P10" s="168">
        <f t="shared" si="20"/>
        <v>9</v>
      </c>
      <c r="Q10" s="54">
        <f t="shared" si="16"/>
        <v>0</v>
      </c>
      <c r="R10" s="70"/>
      <c r="S10" s="71"/>
      <c r="T10" s="71"/>
      <c r="U10" s="71"/>
      <c r="V10" s="71"/>
      <c r="W10" s="71"/>
      <c r="X10" s="71"/>
      <c r="Y10" s="71"/>
      <c r="Z10" s="174"/>
      <c r="AA10" s="197"/>
      <c r="AB10" s="188"/>
      <c r="AC10" s="72"/>
      <c r="AD10" s="72">
        <v>19</v>
      </c>
      <c r="AE10" s="72"/>
      <c r="AF10" s="72"/>
      <c r="AG10" s="72"/>
      <c r="AH10" s="72">
        <v>11</v>
      </c>
      <c r="AI10" s="72"/>
      <c r="AJ10" s="72"/>
      <c r="AK10" s="73"/>
      <c r="AL10" s="233"/>
      <c r="AM10" s="234"/>
      <c r="AN10" s="234"/>
      <c r="AO10" s="234"/>
      <c r="AP10" s="234"/>
      <c r="AQ10" s="75"/>
      <c r="AR10" s="75"/>
      <c r="AS10" s="75"/>
      <c r="AT10" s="75"/>
      <c r="AU10" s="75"/>
      <c r="AV10" s="75"/>
      <c r="AW10" s="76"/>
      <c r="AX10" s="46">
        <f t="shared" si="17"/>
        <v>39</v>
      </c>
      <c r="AY10" s="47">
        <f t="shared" si="18"/>
        <v>0</v>
      </c>
    </row>
    <row r="11" spans="1:54">
      <c r="A11" s="63"/>
      <c r="B11" s="262"/>
      <c r="C11" s="64">
        <f t="shared" si="19"/>
        <v>26</v>
      </c>
      <c r="D11" s="65">
        <v>2</v>
      </c>
      <c r="E11" s="66" t="s">
        <v>265</v>
      </c>
      <c r="F11" s="67"/>
      <c r="G11" s="68"/>
      <c r="H11" s="68"/>
      <c r="I11" s="68">
        <v>3</v>
      </c>
      <c r="J11" s="68"/>
      <c r="K11" s="68"/>
      <c r="L11" s="68"/>
      <c r="M11" s="68"/>
      <c r="N11" s="158"/>
      <c r="O11" s="68">
        <v>3</v>
      </c>
      <c r="P11" s="168">
        <f t="shared" si="20"/>
        <v>6</v>
      </c>
      <c r="Q11" s="54">
        <f t="shared" si="16"/>
        <v>0</v>
      </c>
      <c r="R11" s="70"/>
      <c r="S11" s="71"/>
      <c r="T11" s="71">
        <v>4</v>
      </c>
      <c r="U11" s="71">
        <v>2</v>
      </c>
      <c r="V11" s="71">
        <v>2</v>
      </c>
      <c r="W11" s="71"/>
      <c r="X11" s="71"/>
      <c r="Y11" s="71"/>
      <c r="Z11" s="174"/>
      <c r="AA11" s="197"/>
      <c r="AB11" s="188"/>
      <c r="AC11" s="72"/>
      <c r="AD11" s="72"/>
      <c r="AE11" s="72"/>
      <c r="AF11" s="72"/>
      <c r="AG11" s="72"/>
      <c r="AH11" s="72"/>
      <c r="AI11" s="72"/>
      <c r="AJ11" s="72"/>
      <c r="AK11" s="73"/>
      <c r="AL11" s="234">
        <v>10</v>
      </c>
      <c r="AM11" s="234">
        <v>2</v>
      </c>
      <c r="AN11" s="234"/>
      <c r="AO11" s="234"/>
      <c r="AP11" s="234"/>
      <c r="AQ11" s="75"/>
      <c r="AR11" s="75"/>
      <c r="AS11" s="75"/>
      <c r="AT11" s="75"/>
      <c r="AU11" s="75"/>
      <c r="AV11" s="75"/>
      <c r="AW11" s="76"/>
      <c r="AX11" s="46">
        <f t="shared" si="17"/>
        <v>26</v>
      </c>
      <c r="AY11" s="47">
        <f t="shared" si="18"/>
        <v>0</v>
      </c>
    </row>
    <row r="12" spans="1:54">
      <c r="A12" s="63"/>
      <c r="B12" s="262"/>
      <c r="C12" s="64">
        <f t="shared" si="19"/>
        <v>39</v>
      </c>
      <c r="D12" s="65">
        <v>3</v>
      </c>
      <c r="E12" s="66" t="s">
        <v>266</v>
      </c>
      <c r="F12" s="67"/>
      <c r="G12" s="68">
        <v>9</v>
      </c>
      <c r="H12" s="68"/>
      <c r="I12" s="68"/>
      <c r="J12" s="68"/>
      <c r="K12" s="68"/>
      <c r="L12" s="68"/>
      <c r="M12" s="68"/>
      <c r="N12" s="158"/>
      <c r="O12" s="68"/>
      <c r="P12" s="168">
        <f t="shared" si="20"/>
        <v>9</v>
      </c>
      <c r="Q12" s="54">
        <f t="shared" si="16"/>
        <v>0</v>
      </c>
      <c r="R12" s="70"/>
      <c r="S12" s="71"/>
      <c r="T12" s="71"/>
      <c r="U12" s="71"/>
      <c r="V12" s="71"/>
      <c r="W12" s="71"/>
      <c r="X12" s="71"/>
      <c r="Y12" s="71"/>
      <c r="Z12" s="174"/>
      <c r="AA12" s="197"/>
      <c r="AB12" s="188"/>
      <c r="AC12" s="72"/>
      <c r="AD12" s="72"/>
      <c r="AE12" s="72">
        <v>10</v>
      </c>
      <c r="AF12" s="72"/>
      <c r="AG12" s="72">
        <v>20</v>
      </c>
      <c r="AH12" s="72"/>
      <c r="AI12" s="72"/>
      <c r="AJ12" s="72"/>
      <c r="AK12" s="73"/>
      <c r="AL12" s="234"/>
      <c r="AM12" s="234"/>
      <c r="AN12" s="234"/>
      <c r="AO12" s="234"/>
      <c r="AP12" s="234"/>
      <c r="AQ12" s="75"/>
      <c r="AR12" s="75"/>
      <c r="AS12" s="75"/>
      <c r="AT12" s="75"/>
      <c r="AU12" s="75"/>
      <c r="AV12" s="75"/>
      <c r="AW12" s="76"/>
      <c r="AX12" s="46">
        <f t="shared" si="17"/>
        <v>39</v>
      </c>
      <c r="AY12" s="47">
        <f t="shared" si="18"/>
        <v>0</v>
      </c>
    </row>
    <row r="13" spans="1:54">
      <c r="A13" s="63"/>
      <c r="B13" s="262"/>
      <c r="C13" s="64">
        <f t="shared" si="19"/>
        <v>39</v>
      </c>
      <c r="D13" s="65">
        <v>3</v>
      </c>
      <c r="E13" s="66" t="s">
        <v>329</v>
      </c>
      <c r="F13" s="67"/>
      <c r="G13" s="68"/>
      <c r="H13" s="68"/>
      <c r="I13" s="68">
        <v>6</v>
      </c>
      <c r="J13" s="68"/>
      <c r="K13" s="68"/>
      <c r="L13" s="68"/>
      <c r="M13" s="68"/>
      <c r="N13" s="158"/>
      <c r="O13" s="68">
        <v>3</v>
      </c>
      <c r="P13" s="168">
        <f t="shared" si="20"/>
        <v>9</v>
      </c>
      <c r="Q13" s="54">
        <f t="shared" si="16"/>
        <v>0</v>
      </c>
      <c r="R13" s="70"/>
      <c r="S13" s="71"/>
      <c r="T13" s="71"/>
      <c r="U13" s="71"/>
      <c r="V13" s="71"/>
      <c r="W13" s="71"/>
      <c r="X13" s="71"/>
      <c r="Y13" s="71"/>
      <c r="Z13" s="174"/>
      <c r="AA13" s="197"/>
      <c r="AB13" s="188"/>
      <c r="AC13" s="72"/>
      <c r="AD13" s="72"/>
      <c r="AE13" s="72"/>
      <c r="AF13" s="72"/>
      <c r="AG13" s="72"/>
      <c r="AH13" s="72">
        <v>8</v>
      </c>
      <c r="AI13" s="72"/>
      <c r="AJ13" s="72"/>
      <c r="AK13" s="73">
        <v>10</v>
      </c>
      <c r="AL13" s="234"/>
      <c r="AM13" s="234">
        <v>4</v>
      </c>
      <c r="AN13" s="234">
        <v>8</v>
      </c>
      <c r="AO13" s="234"/>
      <c r="AP13" s="234"/>
      <c r="AQ13" s="75"/>
      <c r="AR13" s="75"/>
      <c r="AS13" s="75"/>
      <c r="AT13" s="75"/>
      <c r="AU13" s="75"/>
      <c r="AV13" s="75"/>
      <c r="AW13" s="76"/>
      <c r="AX13" s="46">
        <f t="shared" si="17"/>
        <v>39</v>
      </c>
      <c r="AY13" s="47">
        <f t="shared" si="18"/>
        <v>0</v>
      </c>
    </row>
    <row r="14" spans="1:54">
      <c r="A14" s="63"/>
      <c r="B14" s="262"/>
      <c r="C14" s="64">
        <f t="shared" si="19"/>
        <v>52</v>
      </c>
      <c r="D14" s="65">
        <v>4</v>
      </c>
      <c r="E14" s="66" t="s">
        <v>330</v>
      </c>
      <c r="F14" s="67">
        <v>12</v>
      </c>
      <c r="G14" s="68"/>
      <c r="H14" s="68"/>
      <c r="I14" s="68"/>
      <c r="J14" s="68"/>
      <c r="K14" s="68"/>
      <c r="L14" s="68"/>
      <c r="M14" s="68"/>
      <c r="N14" s="158"/>
      <c r="O14" s="68"/>
      <c r="P14" s="168">
        <f t="shared" si="20"/>
        <v>12</v>
      </c>
      <c r="Q14" s="54">
        <f t="shared" si="16"/>
        <v>0</v>
      </c>
      <c r="R14" s="70"/>
      <c r="S14" s="71"/>
      <c r="T14" s="71"/>
      <c r="U14" s="71"/>
      <c r="V14" s="71"/>
      <c r="W14" s="71">
        <v>12</v>
      </c>
      <c r="X14" s="71"/>
      <c r="Y14" s="71"/>
      <c r="Z14" s="174"/>
      <c r="AA14" s="197"/>
      <c r="AB14" s="188"/>
      <c r="AC14" s="72"/>
      <c r="AD14" s="72"/>
      <c r="AE14" s="72"/>
      <c r="AF14" s="72">
        <v>8</v>
      </c>
      <c r="AG14" s="72"/>
      <c r="AH14" s="72"/>
      <c r="AI14" s="72">
        <v>10</v>
      </c>
      <c r="AJ14" s="72">
        <v>10</v>
      </c>
      <c r="AK14" s="73"/>
      <c r="AL14" s="234"/>
      <c r="AM14" s="234"/>
      <c r="AN14" s="234"/>
      <c r="AO14" s="234"/>
      <c r="AP14" s="234"/>
      <c r="AQ14" s="75"/>
      <c r="AR14" s="75"/>
      <c r="AS14" s="75"/>
      <c r="AT14" s="75"/>
      <c r="AU14" s="75"/>
      <c r="AV14" s="75"/>
      <c r="AW14" s="76"/>
      <c r="AX14" s="46">
        <f t="shared" si="17"/>
        <v>52</v>
      </c>
      <c r="AY14" s="47">
        <f t="shared" si="18"/>
        <v>0</v>
      </c>
    </row>
    <row r="15" spans="1:54">
      <c r="A15" s="63"/>
      <c r="B15" s="263"/>
      <c r="C15" s="77">
        <f>13*D15</f>
        <v>26</v>
      </c>
      <c r="D15" s="78">
        <v>2</v>
      </c>
      <c r="E15" s="79" t="s">
        <v>331</v>
      </c>
      <c r="F15" s="80"/>
      <c r="G15" s="81"/>
      <c r="H15" s="81"/>
      <c r="I15" s="81">
        <v>6</v>
      </c>
      <c r="J15" s="81"/>
      <c r="K15" s="81"/>
      <c r="L15" s="81"/>
      <c r="M15" s="81"/>
      <c r="N15" s="159"/>
      <c r="O15" s="68"/>
      <c r="P15" s="168">
        <f>SUM(F15:O15)</f>
        <v>6</v>
      </c>
      <c r="Q15" s="54">
        <f t="shared" si="16"/>
        <v>0</v>
      </c>
      <c r="R15" s="82"/>
      <c r="S15" s="83"/>
      <c r="T15" s="83"/>
      <c r="U15" s="83"/>
      <c r="V15" s="83">
        <v>2</v>
      </c>
      <c r="W15" s="83"/>
      <c r="X15" s="83"/>
      <c r="Y15" s="83"/>
      <c r="Z15" s="175"/>
      <c r="AA15" s="197"/>
      <c r="AB15" s="189"/>
      <c r="AC15" s="84"/>
      <c r="AD15" s="84"/>
      <c r="AE15" s="84"/>
      <c r="AF15" s="84"/>
      <c r="AG15" s="84"/>
      <c r="AH15" s="84"/>
      <c r="AI15" s="84">
        <v>14</v>
      </c>
      <c r="AJ15" s="84"/>
      <c r="AK15" s="85"/>
      <c r="AL15" s="235"/>
      <c r="AM15" s="236">
        <v>2</v>
      </c>
      <c r="AN15" s="237">
        <v>2</v>
      </c>
      <c r="AO15" s="234"/>
      <c r="AP15" s="236"/>
      <c r="AQ15" s="86"/>
      <c r="AR15" s="86"/>
      <c r="AS15" s="86"/>
      <c r="AT15" s="86"/>
      <c r="AU15" s="86"/>
      <c r="AV15" s="86"/>
      <c r="AW15" s="87"/>
      <c r="AX15" s="46">
        <f t="shared" si="17"/>
        <v>26</v>
      </c>
      <c r="AY15" s="47">
        <f t="shared" si="18"/>
        <v>0</v>
      </c>
    </row>
    <row r="16" spans="1:54" ht="15.75" thickBot="1">
      <c r="A16" s="63"/>
      <c r="B16" s="264"/>
      <c r="C16" s="265" t="s">
        <v>332</v>
      </c>
      <c r="D16" s="266"/>
      <c r="E16" s="267"/>
      <c r="F16" s="88">
        <f>SUM(F7:F15)-F3</f>
        <v>0</v>
      </c>
      <c r="G16" s="88">
        <f t="shared" ref="G16:O16" si="21">SUM(G7:G15)-G3</f>
        <v>0</v>
      </c>
      <c r="H16" s="88">
        <f t="shared" si="21"/>
        <v>0</v>
      </c>
      <c r="I16" s="88">
        <f t="shared" si="21"/>
        <v>0</v>
      </c>
      <c r="J16" s="88">
        <f t="shared" si="21"/>
        <v>0</v>
      </c>
      <c r="K16" s="88">
        <f t="shared" si="21"/>
        <v>0</v>
      </c>
      <c r="L16" s="88">
        <f t="shared" si="21"/>
        <v>0</v>
      </c>
      <c r="M16" s="88">
        <f t="shared" si="21"/>
        <v>0</v>
      </c>
      <c r="N16" s="88">
        <f t="shared" si="21"/>
        <v>0</v>
      </c>
      <c r="O16" s="88">
        <f t="shared" si="21"/>
        <v>0</v>
      </c>
      <c r="P16" s="53">
        <f>SUM(F16:O16)</f>
        <v>0</v>
      </c>
      <c r="Q16" s="54">
        <f t="shared" si="16"/>
        <v>0</v>
      </c>
      <c r="R16" s="89">
        <f>SUM(R7:R15)-R3</f>
        <v>0</v>
      </c>
      <c r="S16" s="90">
        <f t="shared" ref="S16:Y16" si="22">SUM(S7:S15)-S3</f>
        <v>0</v>
      </c>
      <c r="T16" s="90">
        <f t="shared" si="22"/>
        <v>0</v>
      </c>
      <c r="U16" s="90">
        <f t="shared" si="22"/>
        <v>0</v>
      </c>
      <c r="V16" s="90">
        <f t="shared" si="22"/>
        <v>0</v>
      </c>
      <c r="W16" s="90">
        <f t="shared" si="22"/>
        <v>0</v>
      </c>
      <c r="X16" s="90">
        <f t="shared" si="22"/>
        <v>0</v>
      </c>
      <c r="Y16" s="90">
        <f t="shared" si="22"/>
        <v>0</v>
      </c>
      <c r="Z16" s="176">
        <f>SUM(Z7:Z15)-Z3</f>
        <v>0</v>
      </c>
      <c r="AA16" s="176">
        <f>SUM(AA7:AA15)-AA3</f>
        <v>0</v>
      </c>
      <c r="AB16" s="190">
        <f>SUM(AB7:AB15)-AB3</f>
        <v>0</v>
      </c>
      <c r="AC16" s="91">
        <f t="shared" ref="AC16:AK16" si="23">SUM(AC7:AC15)-AC3</f>
        <v>0</v>
      </c>
      <c r="AD16" s="91">
        <f t="shared" si="23"/>
        <v>0</v>
      </c>
      <c r="AE16" s="91">
        <f t="shared" si="23"/>
        <v>0</v>
      </c>
      <c r="AF16" s="91">
        <f t="shared" si="23"/>
        <v>0</v>
      </c>
      <c r="AG16" s="91">
        <f t="shared" si="23"/>
        <v>0</v>
      </c>
      <c r="AH16" s="91">
        <f t="shared" si="23"/>
        <v>0</v>
      </c>
      <c r="AI16" s="91">
        <f t="shared" si="23"/>
        <v>0</v>
      </c>
      <c r="AJ16" s="91">
        <f t="shared" si="23"/>
        <v>0</v>
      </c>
      <c r="AK16" s="92">
        <f t="shared" si="23"/>
        <v>0</v>
      </c>
      <c r="AL16" s="93">
        <f>SUM(AL7:AL15)-AL3</f>
        <v>0</v>
      </c>
      <c r="AM16" s="94">
        <f t="shared" ref="AM16:AW16" si="24">SUM(AM7:AM15)-AM3</f>
        <v>0</v>
      </c>
      <c r="AN16" s="94">
        <f t="shared" si="24"/>
        <v>0</v>
      </c>
      <c r="AO16" s="94">
        <f t="shared" si="24"/>
        <v>0</v>
      </c>
      <c r="AP16" s="94">
        <f t="shared" si="24"/>
        <v>0</v>
      </c>
      <c r="AQ16" s="94">
        <f t="shared" si="24"/>
        <v>0</v>
      </c>
      <c r="AR16" s="94">
        <f t="shared" si="24"/>
        <v>0</v>
      </c>
      <c r="AS16" s="94">
        <f t="shared" si="24"/>
        <v>0</v>
      </c>
      <c r="AT16" s="94">
        <f t="shared" si="24"/>
        <v>0</v>
      </c>
      <c r="AU16" s="94">
        <f t="shared" si="24"/>
        <v>0</v>
      </c>
      <c r="AV16" s="94">
        <f t="shared" si="24"/>
        <v>0</v>
      </c>
      <c r="AW16" s="95">
        <f t="shared" si="24"/>
        <v>0</v>
      </c>
      <c r="AX16" s="96">
        <f>SUM(AX7:AX15)</f>
        <v>351</v>
      </c>
      <c r="AY16" s="289" t="s">
        <v>333</v>
      </c>
      <c r="AZ16" s="289"/>
      <c r="BA16" s="289"/>
      <c r="BB16" s="289"/>
    </row>
    <row r="17" spans="2:54" ht="15.75" thickTop="1">
      <c r="B17" s="290" t="s">
        <v>327</v>
      </c>
      <c r="C17" s="97">
        <f t="shared" ref="C17:C24" si="25">13*D17</f>
        <v>39</v>
      </c>
      <c r="D17" s="98">
        <v>3</v>
      </c>
      <c r="E17" s="99" t="s">
        <v>334</v>
      </c>
      <c r="F17" s="100"/>
      <c r="G17" s="101"/>
      <c r="H17" s="101"/>
      <c r="I17" s="101"/>
      <c r="J17" s="101">
        <v>9</v>
      </c>
      <c r="K17" s="101"/>
      <c r="L17" s="101"/>
      <c r="M17" s="101"/>
      <c r="N17" s="160"/>
      <c r="O17" s="111"/>
      <c r="P17" s="168">
        <f t="shared" si="20"/>
        <v>9</v>
      </c>
      <c r="Q17" s="54">
        <f t="shared" si="16"/>
        <v>0</v>
      </c>
      <c r="R17" s="102"/>
      <c r="S17" s="103"/>
      <c r="T17" s="103"/>
      <c r="U17" s="103">
        <v>8</v>
      </c>
      <c r="V17" s="103"/>
      <c r="W17" s="103">
        <v>2</v>
      </c>
      <c r="X17" s="103"/>
      <c r="Y17" s="103"/>
      <c r="Z17" s="177"/>
      <c r="AA17" s="198"/>
      <c r="AB17" s="191"/>
      <c r="AC17" s="104"/>
      <c r="AD17" s="104"/>
      <c r="AE17" s="104"/>
      <c r="AF17" s="104"/>
      <c r="AG17" s="104">
        <v>20</v>
      </c>
      <c r="AH17" s="104"/>
      <c r="AI17" s="104"/>
      <c r="AJ17" s="104"/>
      <c r="AK17" s="105"/>
      <c r="AL17" s="106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5"/>
      <c r="AX17" s="46">
        <f t="shared" ref="AX17:AX24" si="26">SUM(R17:AW17)+P17</f>
        <v>39</v>
      </c>
      <c r="AY17" s="47">
        <f t="shared" ref="AY17:AY24" si="27">C17-AX17</f>
        <v>0</v>
      </c>
    </row>
    <row r="18" spans="2:54">
      <c r="B18" s="291"/>
      <c r="C18" s="107">
        <f t="shared" si="25"/>
        <v>52</v>
      </c>
      <c r="D18" s="108">
        <v>4</v>
      </c>
      <c r="E18" s="109" t="s">
        <v>335</v>
      </c>
      <c r="F18" s="110"/>
      <c r="G18" s="111"/>
      <c r="H18" s="111"/>
      <c r="I18" s="111"/>
      <c r="J18" s="111"/>
      <c r="K18" s="111"/>
      <c r="L18" s="111"/>
      <c r="M18" s="111">
        <v>12</v>
      </c>
      <c r="N18" s="161"/>
      <c r="O18" s="111"/>
      <c r="P18" s="168">
        <f t="shared" si="20"/>
        <v>12</v>
      </c>
      <c r="Q18" s="54">
        <f t="shared" si="16"/>
        <v>0</v>
      </c>
      <c r="R18" s="112"/>
      <c r="S18" s="113"/>
      <c r="T18" s="113"/>
      <c r="U18" s="113"/>
      <c r="V18" s="113">
        <v>4</v>
      </c>
      <c r="W18" s="113"/>
      <c r="X18" s="113"/>
      <c r="Y18" s="113"/>
      <c r="Z18" s="178"/>
      <c r="AA18" s="198"/>
      <c r="AB18" s="192"/>
      <c r="AC18" s="115"/>
      <c r="AD18" s="115"/>
      <c r="AE18" s="115">
        <v>12</v>
      </c>
      <c r="AF18" s="115"/>
      <c r="AG18" s="115">
        <v>10</v>
      </c>
      <c r="AH18" s="115">
        <v>6</v>
      </c>
      <c r="AI18" s="115"/>
      <c r="AJ18" s="115"/>
      <c r="AK18" s="116">
        <v>8</v>
      </c>
      <c r="AL18" s="114"/>
      <c r="AM18" s="115"/>
      <c r="AN18" s="238"/>
      <c r="AO18" s="238"/>
      <c r="AP18" s="238"/>
      <c r="AQ18" s="238"/>
      <c r="AR18" s="238"/>
      <c r="AS18" s="238"/>
      <c r="AT18" s="238"/>
      <c r="AU18" s="238"/>
      <c r="AV18" s="238"/>
      <c r="AW18" s="116"/>
      <c r="AX18" s="46">
        <f t="shared" si="26"/>
        <v>52</v>
      </c>
      <c r="AY18" s="47">
        <f t="shared" si="27"/>
        <v>0</v>
      </c>
    </row>
    <row r="19" spans="2:54">
      <c r="B19" s="291"/>
      <c r="C19" s="107">
        <f t="shared" si="25"/>
        <v>26</v>
      </c>
      <c r="D19" s="108">
        <v>2</v>
      </c>
      <c r="E19" s="109" t="s">
        <v>336</v>
      </c>
      <c r="F19" s="110"/>
      <c r="G19" s="111"/>
      <c r="H19" s="111"/>
      <c r="I19" s="111"/>
      <c r="J19" s="111"/>
      <c r="K19" s="111">
        <v>6</v>
      </c>
      <c r="L19" s="111"/>
      <c r="M19" s="111"/>
      <c r="N19" s="161"/>
      <c r="O19" s="111"/>
      <c r="P19" s="168">
        <f t="shared" si="20"/>
        <v>6</v>
      </c>
      <c r="Q19" s="54">
        <f t="shared" si="16"/>
        <v>0</v>
      </c>
      <c r="R19" s="112"/>
      <c r="S19" s="113"/>
      <c r="T19" s="113"/>
      <c r="U19" s="113"/>
      <c r="V19" s="113"/>
      <c r="W19" s="113"/>
      <c r="X19" s="113"/>
      <c r="Y19" s="113"/>
      <c r="Z19" s="178"/>
      <c r="AA19" s="198"/>
      <c r="AB19" s="192"/>
      <c r="AC19" s="115"/>
      <c r="AD19" s="115"/>
      <c r="AE19" s="115"/>
      <c r="AF19" s="115"/>
      <c r="AG19" s="115"/>
      <c r="AH19" s="115"/>
      <c r="AI19" s="115"/>
      <c r="AJ19" s="115">
        <v>6</v>
      </c>
      <c r="AK19" s="116"/>
      <c r="AL19" s="114"/>
      <c r="AM19" s="115"/>
      <c r="AN19" s="238"/>
      <c r="AO19" s="239">
        <v>6</v>
      </c>
      <c r="AP19" s="239">
        <v>8</v>
      </c>
      <c r="AQ19" s="238"/>
      <c r="AR19" s="238"/>
      <c r="AS19" s="238"/>
      <c r="AT19" s="238"/>
      <c r="AU19" s="238"/>
      <c r="AV19" s="238"/>
      <c r="AW19" s="116"/>
      <c r="AX19" s="46">
        <f t="shared" si="26"/>
        <v>26</v>
      </c>
      <c r="AY19" s="47">
        <f t="shared" si="27"/>
        <v>0</v>
      </c>
    </row>
    <row r="20" spans="2:54">
      <c r="B20" s="291"/>
      <c r="C20" s="107">
        <f t="shared" si="25"/>
        <v>39</v>
      </c>
      <c r="D20" s="108">
        <v>3</v>
      </c>
      <c r="E20" s="109" t="s">
        <v>337</v>
      </c>
      <c r="F20" s="110"/>
      <c r="G20" s="111"/>
      <c r="H20" s="111"/>
      <c r="I20" s="111"/>
      <c r="J20" s="111">
        <v>3</v>
      </c>
      <c r="K20" s="111"/>
      <c r="L20" s="111"/>
      <c r="M20" s="111">
        <v>6</v>
      </c>
      <c r="N20" s="161"/>
      <c r="O20" s="111"/>
      <c r="P20" s="168">
        <f t="shared" si="20"/>
        <v>9</v>
      </c>
      <c r="Q20" s="54">
        <f t="shared" si="16"/>
        <v>0</v>
      </c>
      <c r="R20" s="113">
        <v>4</v>
      </c>
      <c r="S20" s="113"/>
      <c r="T20" s="113"/>
      <c r="U20" s="113"/>
      <c r="V20" s="113">
        <v>4</v>
      </c>
      <c r="W20" s="113"/>
      <c r="X20" s="113"/>
      <c r="Y20" s="113"/>
      <c r="Z20" s="178"/>
      <c r="AA20" s="198"/>
      <c r="AB20" s="192"/>
      <c r="AC20" s="115"/>
      <c r="AD20" s="115"/>
      <c r="AE20" s="115">
        <v>4</v>
      </c>
      <c r="AF20" s="115">
        <v>4</v>
      </c>
      <c r="AG20" s="115"/>
      <c r="AH20" s="115"/>
      <c r="AI20" s="115">
        <v>10</v>
      </c>
      <c r="AJ20" s="113">
        <v>4</v>
      </c>
      <c r="AK20" s="116"/>
      <c r="AL20" s="114"/>
      <c r="AM20" s="115"/>
      <c r="AN20" s="238"/>
      <c r="AO20" s="238"/>
      <c r="AP20" s="238"/>
      <c r="AQ20" s="238"/>
      <c r="AR20" s="238"/>
      <c r="AS20" s="238"/>
      <c r="AT20" s="238"/>
      <c r="AU20" s="238"/>
      <c r="AV20" s="238"/>
      <c r="AW20" s="116"/>
      <c r="AX20" s="46">
        <f t="shared" si="26"/>
        <v>39</v>
      </c>
      <c r="AY20" s="47">
        <f t="shared" si="27"/>
        <v>0</v>
      </c>
    </row>
    <row r="21" spans="2:54">
      <c r="B21" s="291"/>
      <c r="C21" s="107">
        <f t="shared" si="25"/>
        <v>26</v>
      </c>
      <c r="D21" s="108">
        <v>2</v>
      </c>
      <c r="E21" s="109" t="s">
        <v>338</v>
      </c>
      <c r="F21" s="110"/>
      <c r="G21" s="111"/>
      <c r="H21" s="111"/>
      <c r="I21" s="111"/>
      <c r="J21" s="111"/>
      <c r="K21" s="111">
        <v>6</v>
      </c>
      <c r="L21" s="111"/>
      <c r="M21" s="111"/>
      <c r="N21" s="161"/>
      <c r="O21" s="111"/>
      <c r="P21" s="168">
        <f t="shared" si="20"/>
        <v>6</v>
      </c>
      <c r="Q21" s="54">
        <f t="shared" si="16"/>
        <v>0</v>
      </c>
      <c r="R21" s="112"/>
      <c r="S21" s="113"/>
      <c r="T21" s="113"/>
      <c r="U21" s="113">
        <v>4</v>
      </c>
      <c r="V21" s="113"/>
      <c r="W21" s="113">
        <v>6</v>
      </c>
      <c r="X21" s="113">
        <v>4</v>
      </c>
      <c r="Y21" s="113"/>
      <c r="Z21" s="178"/>
      <c r="AA21" s="198"/>
      <c r="AB21" s="192"/>
      <c r="AC21" s="115"/>
      <c r="AD21" s="115"/>
      <c r="AE21" s="115"/>
      <c r="AF21" s="115"/>
      <c r="AG21" s="115"/>
      <c r="AH21" s="115"/>
      <c r="AI21" s="115"/>
      <c r="AJ21" s="115"/>
      <c r="AK21" s="116"/>
      <c r="AL21" s="114"/>
      <c r="AM21" s="115"/>
      <c r="AN21" s="238"/>
      <c r="AO21" s="238"/>
      <c r="AP21" s="238">
        <v>6</v>
      </c>
      <c r="AQ21" s="238"/>
      <c r="AR21" s="238"/>
      <c r="AS21" s="238"/>
      <c r="AT21" s="238"/>
      <c r="AU21" s="238"/>
      <c r="AV21" s="238"/>
      <c r="AW21" s="116"/>
      <c r="AX21" s="46">
        <f t="shared" si="26"/>
        <v>26</v>
      </c>
      <c r="AY21" s="47">
        <f t="shared" si="27"/>
        <v>0</v>
      </c>
    </row>
    <row r="22" spans="2:54">
      <c r="B22" s="291"/>
      <c r="C22" s="117">
        <f t="shared" si="25"/>
        <v>39</v>
      </c>
      <c r="D22" s="118">
        <v>3</v>
      </c>
      <c r="E22" s="119" t="s">
        <v>339</v>
      </c>
      <c r="F22" s="120"/>
      <c r="G22" s="121"/>
      <c r="H22" s="121"/>
      <c r="I22" s="121">
        <v>3</v>
      </c>
      <c r="J22" s="121"/>
      <c r="K22" s="121"/>
      <c r="L22" s="121"/>
      <c r="M22" s="121">
        <v>6</v>
      </c>
      <c r="N22" s="162"/>
      <c r="O22" s="121"/>
      <c r="P22" s="168">
        <f t="shared" si="20"/>
        <v>9</v>
      </c>
      <c r="Q22" s="54">
        <f t="shared" si="16"/>
        <v>0</v>
      </c>
      <c r="R22" s="122"/>
      <c r="S22" s="123"/>
      <c r="T22" s="123"/>
      <c r="U22" s="123"/>
      <c r="V22" s="123"/>
      <c r="W22" s="123"/>
      <c r="X22" s="123">
        <v>4</v>
      </c>
      <c r="Y22" s="123">
        <v>6</v>
      </c>
      <c r="Z22" s="179"/>
      <c r="AA22" s="199"/>
      <c r="AB22" s="193"/>
      <c r="AC22" s="125"/>
      <c r="AD22" s="125"/>
      <c r="AE22" s="125"/>
      <c r="AF22" s="125"/>
      <c r="AG22" s="125"/>
      <c r="AH22" s="125"/>
      <c r="AI22" s="125">
        <v>12</v>
      </c>
      <c r="AJ22" s="125"/>
      <c r="AK22" s="126"/>
      <c r="AL22" s="124"/>
      <c r="AM22" s="125"/>
      <c r="AN22" s="127"/>
      <c r="AO22" s="127"/>
      <c r="AP22" s="127"/>
      <c r="AQ22" s="127"/>
      <c r="AR22" s="127"/>
      <c r="AS22" s="127"/>
      <c r="AT22" s="127"/>
      <c r="AU22" s="127">
        <v>8</v>
      </c>
      <c r="AV22" s="127"/>
      <c r="AW22" s="126"/>
      <c r="AX22" s="46">
        <f t="shared" si="26"/>
        <v>39</v>
      </c>
      <c r="AY22" s="47">
        <f t="shared" si="27"/>
        <v>0</v>
      </c>
    </row>
    <row r="23" spans="2:54">
      <c r="B23" s="291"/>
      <c r="C23" s="117">
        <f t="shared" si="25"/>
        <v>52</v>
      </c>
      <c r="D23" s="118">
        <v>4</v>
      </c>
      <c r="E23" s="119" t="s">
        <v>340</v>
      </c>
      <c r="F23" s="120"/>
      <c r="G23" s="121">
        <v>6</v>
      </c>
      <c r="H23" s="121"/>
      <c r="I23" s="121"/>
      <c r="J23" s="121"/>
      <c r="K23" s="121"/>
      <c r="L23" s="121">
        <v>6</v>
      </c>
      <c r="M23" s="121"/>
      <c r="N23" s="162"/>
      <c r="O23" s="121"/>
      <c r="P23" s="168">
        <f t="shared" si="20"/>
        <v>12</v>
      </c>
      <c r="Q23" s="54">
        <f t="shared" si="16"/>
        <v>0</v>
      </c>
      <c r="R23" s="122"/>
      <c r="S23" s="123"/>
      <c r="T23" s="123"/>
      <c r="U23" s="123"/>
      <c r="V23" s="123"/>
      <c r="W23" s="123"/>
      <c r="X23" s="123">
        <v>4</v>
      </c>
      <c r="Y23" s="123">
        <v>4</v>
      </c>
      <c r="Z23" s="179">
        <v>4</v>
      </c>
      <c r="AA23" s="199">
        <v>8</v>
      </c>
      <c r="AB23" s="193"/>
      <c r="AC23" s="125"/>
      <c r="AD23" s="125"/>
      <c r="AE23" s="125"/>
      <c r="AF23" s="125"/>
      <c r="AG23" s="125"/>
      <c r="AH23" s="125">
        <v>14</v>
      </c>
      <c r="AI23" s="125"/>
      <c r="AJ23" s="125"/>
      <c r="AK23" s="126"/>
      <c r="AL23" s="124"/>
      <c r="AM23" s="125"/>
      <c r="AN23" s="127"/>
      <c r="AO23" s="127"/>
      <c r="AP23" s="127"/>
      <c r="AQ23" s="240">
        <v>6</v>
      </c>
      <c r="AR23" s="127"/>
      <c r="AS23" s="127"/>
      <c r="AT23" s="127"/>
      <c r="AU23" s="127"/>
      <c r="AV23" s="127"/>
      <c r="AW23" s="126"/>
      <c r="AX23" s="46">
        <f t="shared" si="26"/>
        <v>52</v>
      </c>
      <c r="AY23" s="47">
        <f t="shared" si="27"/>
        <v>0</v>
      </c>
    </row>
    <row r="24" spans="2:54">
      <c r="B24" s="292"/>
      <c r="C24" s="117">
        <f t="shared" si="25"/>
        <v>52</v>
      </c>
      <c r="D24" s="118">
        <v>4</v>
      </c>
      <c r="E24" s="119" t="s">
        <v>341</v>
      </c>
      <c r="F24" s="128"/>
      <c r="G24" s="129"/>
      <c r="H24" s="129">
        <v>6</v>
      </c>
      <c r="I24" s="129"/>
      <c r="J24" s="129"/>
      <c r="K24" s="129"/>
      <c r="L24" s="129">
        <v>3</v>
      </c>
      <c r="M24" s="129">
        <v>3</v>
      </c>
      <c r="N24" s="163"/>
      <c r="O24" s="121"/>
      <c r="P24" s="168">
        <f t="shared" si="20"/>
        <v>12</v>
      </c>
      <c r="Q24" s="54">
        <f t="shared" si="16"/>
        <v>0</v>
      </c>
      <c r="R24" s="122"/>
      <c r="S24" s="123"/>
      <c r="T24" s="123"/>
      <c r="U24" s="123"/>
      <c r="V24" s="123"/>
      <c r="W24" s="123"/>
      <c r="X24" s="123"/>
      <c r="Y24" s="123">
        <v>8</v>
      </c>
      <c r="Z24" s="179">
        <v>6</v>
      </c>
      <c r="AA24" s="199"/>
      <c r="AB24" s="193"/>
      <c r="AC24" s="125"/>
      <c r="AD24" s="125"/>
      <c r="AE24" s="125"/>
      <c r="AF24" s="125"/>
      <c r="AG24" s="125"/>
      <c r="AH24" s="123">
        <v>6</v>
      </c>
      <c r="AI24" s="125">
        <v>10</v>
      </c>
      <c r="AJ24" s="125"/>
      <c r="AK24" s="126">
        <v>10</v>
      </c>
      <c r="AL24" s="124"/>
      <c r="AM24" s="125"/>
      <c r="AN24" s="125"/>
      <c r="AO24" s="125"/>
      <c r="AP24" s="125"/>
      <c r="AQ24" s="125"/>
      <c r="AR24" s="125"/>
      <c r="AS24" s="125"/>
      <c r="AT24" s="125"/>
      <c r="AU24" s="125"/>
      <c r="AV24" s="125"/>
      <c r="AW24" s="126"/>
      <c r="AX24" s="46">
        <f t="shared" si="26"/>
        <v>52</v>
      </c>
      <c r="AY24" s="47">
        <f t="shared" si="27"/>
        <v>0</v>
      </c>
    </row>
    <row r="25" spans="2:54" ht="15.75" thickBot="1">
      <c r="B25" s="293"/>
      <c r="C25" s="294" t="s">
        <v>332</v>
      </c>
      <c r="D25" s="295"/>
      <c r="E25" s="296"/>
      <c r="F25" s="88">
        <f>SUM(F17:F24)-F4</f>
        <v>0</v>
      </c>
      <c r="G25" s="88">
        <f t="shared" ref="G25:M25" si="28">SUM(G17:G24)-G4</f>
        <v>0</v>
      </c>
      <c r="H25" s="88">
        <f t="shared" si="28"/>
        <v>0</v>
      </c>
      <c r="I25" s="88">
        <f t="shared" si="28"/>
        <v>0</v>
      </c>
      <c r="J25" s="88">
        <f t="shared" si="28"/>
        <v>0</v>
      </c>
      <c r="K25" s="88">
        <f t="shared" si="28"/>
        <v>0</v>
      </c>
      <c r="L25" s="88">
        <f t="shared" si="28"/>
        <v>0</v>
      </c>
      <c r="M25" s="88">
        <f t="shared" si="28"/>
        <v>0</v>
      </c>
      <c r="N25" s="88">
        <f>SUM(N17:N24)-N4</f>
        <v>0</v>
      </c>
      <c r="O25" s="88">
        <f>SUM(O17:O24)-O4</f>
        <v>0</v>
      </c>
      <c r="P25" s="53">
        <f>SUM(F25:O25)</f>
        <v>0</v>
      </c>
      <c r="Q25" s="54">
        <f t="shared" si="16"/>
        <v>0</v>
      </c>
      <c r="R25" s="89">
        <f>SUM(R17:R24)-R4</f>
        <v>0</v>
      </c>
      <c r="S25" s="90">
        <f t="shared" ref="S25:AW25" si="29">SUM(S17:S24)-S4</f>
        <v>0</v>
      </c>
      <c r="T25" s="90">
        <f t="shared" si="29"/>
        <v>0</v>
      </c>
      <c r="U25" s="90">
        <f t="shared" si="29"/>
        <v>0</v>
      </c>
      <c r="V25" s="90">
        <f t="shared" si="29"/>
        <v>0</v>
      </c>
      <c r="W25" s="90">
        <f t="shared" si="29"/>
        <v>0</v>
      </c>
      <c r="X25" s="90">
        <f t="shared" si="29"/>
        <v>0</v>
      </c>
      <c r="Y25" s="90">
        <f t="shared" si="29"/>
        <v>0</v>
      </c>
      <c r="Z25" s="176">
        <f>SUM(Z17:Z24)-Z4</f>
        <v>0</v>
      </c>
      <c r="AA25" s="176">
        <f>SUM(AA17:AA24)-AA4</f>
        <v>0</v>
      </c>
      <c r="AB25" s="190">
        <f t="shared" si="29"/>
        <v>0</v>
      </c>
      <c r="AC25" s="91">
        <f t="shared" si="29"/>
        <v>0</v>
      </c>
      <c r="AD25" s="91">
        <f t="shared" si="29"/>
        <v>0</v>
      </c>
      <c r="AE25" s="91">
        <f t="shared" si="29"/>
        <v>0</v>
      </c>
      <c r="AF25" s="91">
        <f t="shared" si="29"/>
        <v>0</v>
      </c>
      <c r="AG25" s="91">
        <f t="shared" si="29"/>
        <v>0</v>
      </c>
      <c r="AH25" s="91">
        <f t="shared" si="29"/>
        <v>0</v>
      </c>
      <c r="AI25" s="91">
        <f t="shared" si="29"/>
        <v>0</v>
      </c>
      <c r="AJ25" s="91">
        <f t="shared" si="29"/>
        <v>0</v>
      </c>
      <c r="AK25" s="92">
        <f t="shared" si="29"/>
        <v>0</v>
      </c>
      <c r="AL25" s="93">
        <f t="shared" si="29"/>
        <v>0</v>
      </c>
      <c r="AM25" s="94">
        <f t="shared" si="29"/>
        <v>0</v>
      </c>
      <c r="AN25" s="94">
        <f t="shared" si="29"/>
        <v>0</v>
      </c>
      <c r="AO25" s="94">
        <f t="shared" si="29"/>
        <v>0</v>
      </c>
      <c r="AP25" s="94">
        <f t="shared" si="29"/>
        <v>0</v>
      </c>
      <c r="AQ25" s="94">
        <f t="shared" si="29"/>
        <v>0</v>
      </c>
      <c r="AR25" s="94">
        <f t="shared" si="29"/>
        <v>0</v>
      </c>
      <c r="AS25" s="94">
        <f t="shared" si="29"/>
        <v>0</v>
      </c>
      <c r="AT25" s="94">
        <f t="shared" si="29"/>
        <v>0</v>
      </c>
      <c r="AU25" s="94">
        <f t="shared" si="29"/>
        <v>0</v>
      </c>
      <c r="AV25" s="94">
        <f t="shared" si="29"/>
        <v>0</v>
      </c>
      <c r="AW25" s="95">
        <f t="shared" si="29"/>
        <v>0</v>
      </c>
      <c r="AX25" s="96">
        <f>SUM(AX17:AX24)</f>
        <v>325</v>
      </c>
      <c r="AY25" s="289" t="s">
        <v>342</v>
      </c>
      <c r="AZ25" s="289"/>
      <c r="BA25" s="289"/>
      <c r="BB25" s="289"/>
    </row>
    <row r="26" spans="2:54" ht="15.75" thickTop="1">
      <c r="B26" s="297" t="s">
        <v>328</v>
      </c>
      <c r="C26" s="130">
        <f t="shared" ref="C26:C32" si="30">14*D26</f>
        <v>42</v>
      </c>
      <c r="D26" s="131">
        <v>3</v>
      </c>
      <c r="E26" s="132" t="s">
        <v>343</v>
      </c>
      <c r="F26" s="133"/>
      <c r="G26" s="134"/>
      <c r="H26" s="134"/>
      <c r="I26" s="134"/>
      <c r="J26" s="134"/>
      <c r="K26" s="134"/>
      <c r="L26" s="134">
        <v>9</v>
      </c>
      <c r="M26" s="134"/>
      <c r="N26" s="164"/>
      <c r="O26" s="121"/>
      <c r="P26" s="168">
        <f t="shared" si="20"/>
        <v>9</v>
      </c>
      <c r="Q26" s="54">
        <f t="shared" si="16"/>
        <v>0</v>
      </c>
      <c r="R26" s="135"/>
      <c r="S26" s="136"/>
      <c r="T26" s="136"/>
      <c r="U26" s="136"/>
      <c r="V26" s="136"/>
      <c r="W26" s="136">
        <v>6</v>
      </c>
      <c r="X26" s="136"/>
      <c r="Y26" s="136"/>
      <c r="Z26" s="180">
        <v>6</v>
      </c>
      <c r="AA26" s="199"/>
      <c r="AB26" s="194"/>
      <c r="AC26" s="136"/>
      <c r="AD26" s="136"/>
      <c r="AE26" s="136"/>
      <c r="AF26" s="136"/>
      <c r="AG26" s="136"/>
      <c r="AH26" s="136"/>
      <c r="AI26" s="136"/>
      <c r="AJ26" s="136"/>
      <c r="AK26" s="137"/>
      <c r="AL26" s="135"/>
      <c r="AM26" s="136"/>
      <c r="AN26" s="136"/>
      <c r="AO26" s="241"/>
      <c r="AP26" s="241"/>
      <c r="AQ26" s="241"/>
      <c r="AR26" s="241">
        <v>2</v>
      </c>
      <c r="AS26" s="241"/>
      <c r="AT26" s="241">
        <v>19</v>
      </c>
      <c r="AU26" s="241"/>
      <c r="AV26" s="241"/>
      <c r="AW26" s="242"/>
      <c r="AX26" s="46">
        <f t="shared" ref="AX26:AX32" si="31">SUM(R26:AW26)+P26</f>
        <v>42</v>
      </c>
      <c r="AY26" s="47">
        <f t="shared" ref="AY26:AY32" si="32">C26-AX26</f>
        <v>0</v>
      </c>
    </row>
    <row r="27" spans="2:54">
      <c r="B27" s="298"/>
      <c r="C27" s="138">
        <f t="shared" si="30"/>
        <v>42</v>
      </c>
      <c r="D27" s="139">
        <v>3</v>
      </c>
      <c r="E27" s="140" t="s">
        <v>344</v>
      </c>
      <c r="F27" s="141"/>
      <c r="G27" s="142"/>
      <c r="H27" s="142"/>
      <c r="I27" s="142">
        <v>3</v>
      </c>
      <c r="J27" s="142"/>
      <c r="K27" s="142"/>
      <c r="L27" s="142"/>
      <c r="M27" s="142">
        <v>6</v>
      </c>
      <c r="N27" s="165"/>
      <c r="O27" s="142"/>
      <c r="P27" s="168">
        <f t="shared" si="20"/>
        <v>9</v>
      </c>
      <c r="Q27" s="54">
        <f t="shared" si="16"/>
        <v>0</v>
      </c>
      <c r="R27" s="143"/>
      <c r="S27" s="144"/>
      <c r="T27" s="144"/>
      <c r="U27" s="144"/>
      <c r="V27" s="144"/>
      <c r="W27" s="144">
        <v>4</v>
      </c>
      <c r="X27" s="144"/>
      <c r="Y27" s="144"/>
      <c r="Z27" s="181">
        <v>4</v>
      </c>
      <c r="AA27" s="200"/>
      <c r="AB27" s="195"/>
      <c r="AC27" s="144"/>
      <c r="AD27" s="144"/>
      <c r="AE27" s="144"/>
      <c r="AF27" s="144"/>
      <c r="AG27" s="144">
        <v>10</v>
      </c>
      <c r="AH27" s="144">
        <v>8</v>
      </c>
      <c r="AI27" s="144"/>
      <c r="AJ27" s="144"/>
      <c r="AK27" s="145"/>
      <c r="AL27" s="143"/>
      <c r="AM27" s="144"/>
      <c r="AN27" s="144"/>
      <c r="AO27" s="243"/>
      <c r="AP27" s="243">
        <v>5</v>
      </c>
      <c r="AQ27" s="243"/>
      <c r="AR27" s="243"/>
      <c r="AS27" s="243"/>
      <c r="AT27" s="243"/>
      <c r="AU27" s="243"/>
      <c r="AV27" s="244">
        <v>2</v>
      </c>
      <c r="AW27" s="245"/>
      <c r="AX27" s="46">
        <f t="shared" si="31"/>
        <v>42</v>
      </c>
      <c r="AY27" s="47">
        <f t="shared" si="32"/>
        <v>0</v>
      </c>
    </row>
    <row r="28" spans="2:54">
      <c r="B28" s="298"/>
      <c r="C28" s="138">
        <f t="shared" si="30"/>
        <v>42</v>
      </c>
      <c r="D28" s="139">
        <v>3</v>
      </c>
      <c r="E28" s="140" t="s">
        <v>345</v>
      </c>
      <c r="F28" s="141"/>
      <c r="G28" s="142"/>
      <c r="H28" s="142"/>
      <c r="I28" s="142">
        <v>3</v>
      </c>
      <c r="J28" s="142"/>
      <c r="K28" s="142"/>
      <c r="L28" s="142">
        <v>6</v>
      </c>
      <c r="M28" s="142"/>
      <c r="N28" s="165"/>
      <c r="O28" s="142"/>
      <c r="P28" s="168">
        <f t="shared" si="20"/>
        <v>9</v>
      </c>
      <c r="Q28" s="54">
        <f t="shared" si="16"/>
        <v>0</v>
      </c>
      <c r="R28" s="143"/>
      <c r="S28" s="144"/>
      <c r="T28" s="144"/>
      <c r="U28" s="144"/>
      <c r="V28" s="144"/>
      <c r="W28" s="144"/>
      <c r="X28" s="144">
        <v>8</v>
      </c>
      <c r="Y28" s="144">
        <v>5</v>
      </c>
      <c r="Z28" s="181">
        <v>6</v>
      </c>
      <c r="AA28" s="200"/>
      <c r="AB28" s="195"/>
      <c r="AC28" s="144"/>
      <c r="AD28" s="144"/>
      <c r="AE28" s="144"/>
      <c r="AF28" s="144"/>
      <c r="AG28" s="144"/>
      <c r="AH28" s="144">
        <v>10</v>
      </c>
      <c r="AI28" s="144">
        <v>4</v>
      </c>
      <c r="AJ28" s="144"/>
      <c r="AK28" s="145"/>
      <c r="AL28" s="143"/>
      <c r="AM28" s="144"/>
      <c r="AN28" s="144"/>
      <c r="AO28" s="243"/>
      <c r="AP28" s="243"/>
      <c r="AQ28" s="243"/>
      <c r="AR28" s="243"/>
      <c r="AS28" s="243"/>
      <c r="AT28" s="243"/>
      <c r="AU28" s="243"/>
      <c r="AV28" s="243"/>
      <c r="AW28" s="245"/>
      <c r="AX28" s="46">
        <f t="shared" si="31"/>
        <v>42</v>
      </c>
      <c r="AY28" s="47">
        <f t="shared" si="32"/>
        <v>0</v>
      </c>
    </row>
    <row r="29" spans="2:54">
      <c r="B29" s="298"/>
      <c r="C29" s="138">
        <f t="shared" si="30"/>
        <v>42</v>
      </c>
      <c r="D29" s="139">
        <v>3</v>
      </c>
      <c r="E29" s="140" t="s">
        <v>346</v>
      </c>
      <c r="F29" s="141"/>
      <c r="G29" s="142"/>
      <c r="H29" s="142"/>
      <c r="I29" s="142"/>
      <c r="J29" s="142"/>
      <c r="K29" s="142"/>
      <c r="L29" s="142"/>
      <c r="M29" s="142">
        <v>9</v>
      </c>
      <c r="N29" s="165"/>
      <c r="O29" s="142"/>
      <c r="P29" s="168">
        <f t="shared" si="20"/>
        <v>9</v>
      </c>
      <c r="Q29" s="54">
        <f t="shared" si="16"/>
        <v>0</v>
      </c>
      <c r="R29" s="143"/>
      <c r="S29" s="144"/>
      <c r="T29" s="144"/>
      <c r="U29" s="144"/>
      <c r="V29" s="144"/>
      <c r="W29" s="144"/>
      <c r="X29" s="144">
        <v>8</v>
      </c>
      <c r="Y29" s="144">
        <v>3</v>
      </c>
      <c r="Z29" s="181"/>
      <c r="AA29" s="200"/>
      <c r="AB29" s="195"/>
      <c r="AC29" s="144"/>
      <c r="AD29" s="144"/>
      <c r="AE29" s="144"/>
      <c r="AF29" s="144"/>
      <c r="AG29" s="144"/>
      <c r="AH29" s="144"/>
      <c r="AI29" s="144"/>
      <c r="AJ29" s="144">
        <v>4</v>
      </c>
      <c r="AK29" s="145">
        <v>4</v>
      </c>
      <c r="AL29" s="143"/>
      <c r="AM29" s="144"/>
      <c r="AN29" s="144"/>
      <c r="AO29" s="243"/>
      <c r="AP29" s="243"/>
      <c r="AQ29" s="243"/>
      <c r="AR29" s="243"/>
      <c r="AS29" s="246">
        <v>10</v>
      </c>
      <c r="AT29" s="243">
        <v>4</v>
      </c>
      <c r="AU29" s="243"/>
      <c r="AV29" s="243"/>
      <c r="AW29" s="245"/>
      <c r="AX29" s="46">
        <f t="shared" si="31"/>
        <v>42</v>
      </c>
      <c r="AY29" s="47">
        <f t="shared" si="32"/>
        <v>0</v>
      </c>
    </row>
    <row r="30" spans="2:54">
      <c r="B30" s="298"/>
      <c r="C30" s="138">
        <f t="shared" si="30"/>
        <v>56</v>
      </c>
      <c r="D30" s="139">
        <v>4</v>
      </c>
      <c r="E30" s="140" t="s">
        <v>347</v>
      </c>
      <c r="F30" s="141"/>
      <c r="G30" s="142"/>
      <c r="H30" s="142"/>
      <c r="I30" s="142">
        <v>3</v>
      </c>
      <c r="J30" s="142"/>
      <c r="K30" s="142"/>
      <c r="L30" s="142">
        <v>6</v>
      </c>
      <c r="M30" s="142"/>
      <c r="N30" s="165">
        <v>3</v>
      </c>
      <c r="O30" s="142"/>
      <c r="P30" s="168">
        <f t="shared" si="20"/>
        <v>12</v>
      </c>
      <c r="Q30" s="54">
        <f t="shared" si="16"/>
        <v>0</v>
      </c>
      <c r="R30" s="143"/>
      <c r="S30" s="144"/>
      <c r="T30" s="144"/>
      <c r="U30" s="144"/>
      <c r="V30" s="144"/>
      <c r="W30" s="144"/>
      <c r="X30" s="144"/>
      <c r="Y30" s="144"/>
      <c r="Z30" s="181"/>
      <c r="AA30" s="200"/>
      <c r="AB30" s="195"/>
      <c r="AC30" s="144"/>
      <c r="AD30" s="144"/>
      <c r="AE30" s="144"/>
      <c r="AF30" s="144"/>
      <c r="AG30" s="144"/>
      <c r="AH30" s="144">
        <v>10</v>
      </c>
      <c r="AI30" s="144">
        <v>18</v>
      </c>
      <c r="AJ30" s="144">
        <v>4</v>
      </c>
      <c r="AK30" s="145"/>
      <c r="AL30" s="143"/>
      <c r="AM30" s="144"/>
      <c r="AN30" s="144"/>
      <c r="AO30" s="243"/>
      <c r="AP30" s="243">
        <v>8</v>
      </c>
      <c r="AQ30" s="243"/>
      <c r="AR30" s="243"/>
      <c r="AS30" s="243"/>
      <c r="AT30" s="243"/>
      <c r="AU30" s="243"/>
      <c r="AV30" s="243"/>
      <c r="AW30" s="245">
        <v>4</v>
      </c>
      <c r="AX30" s="46">
        <f t="shared" si="31"/>
        <v>56</v>
      </c>
      <c r="AY30" s="47">
        <f t="shared" si="32"/>
        <v>0</v>
      </c>
    </row>
    <row r="31" spans="2:54">
      <c r="B31" s="298"/>
      <c r="C31" s="138">
        <f t="shared" si="30"/>
        <v>56</v>
      </c>
      <c r="D31" s="139">
        <v>4</v>
      </c>
      <c r="E31" s="140" t="s">
        <v>348</v>
      </c>
      <c r="F31" s="141"/>
      <c r="G31" s="142"/>
      <c r="H31" s="142"/>
      <c r="I31" s="142">
        <v>6</v>
      </c>
      <c r="J31" s="142"/>
      <c r="K31" s="142"/>
      <c r="L31" s="142"/>
      <c r="M31" s="142">
        <v>6</v>
      </c>
      <c r="N31" s="165"/>
      <c r="O31" s="142"/>
      <c r="P31" s="168">
        <f t="shared" si="20"/>
        <v>12</v>
      </c>
      <c r="Q31" s="54">
        <f t="shared" si="16"/>
        <v>0</v>
      </c>
      <c r="R31" s="143"/>
      <c r="S31" s="144"/>
      <c r="T31" s="144"/>
      <c r="U31" s="144"/>
      <c r="V31" s="144"/>
      <c r="W31" s="144"/>
      <c r="X31" s="144"/>
      <c r="Y31" s="144">
        <v>6</v>
      </c>
      <c r="Z31" s="181"/>
      <c r="AA31" s="200"/>
      <c r="AB31" s="195"/>
      <c r="AC31" s="144"/>
      <c r="AD31" s="144"/>
      <c r="AE31" s="144"/>
      <c r="AF31" s="144"/>
      <c r="AG31" s="144"/>
      <c r="AH31" s="144"/>
      <c r="AI31" s="144"/>
      <c r="AJ31" s="144"/>
      <c r="AK31" s="145"/>
      <c r="AL31" s="143"/>
      <c r="AM31" s="144"/>
      <c r="AN31" s="144"/>
      <c r="AO31" s="243"/>
      <c r="AP31" s="243"/>
      <c r="AQ31" s="243"/>
      <c r="AR31" s="246">
        <v>12</v>
      </c>
      <c r="AS31" s="243"/>
      <c r="AT31" s="243"/>
      <c r="AU31" s="243">
        <v>20</v>
      </c>
      <c r="AV31" s="243"/>
      <c r="AW31" s="245">
        <v>6</v>
      </c>
      <c r="AX31" s="46">
        <f t="shared" si="31"/>
        <v>56</v>
      </c>
      <c r="AY31" s="47">
        <f t="shared" si="32"/>
        <v>0</v>
      </c>
    </row>
    <row r="32" spans="2:54">
      <c r="B32" s="298"/>
      <c r="C32" s="138">
        <f t="shared" si="30"/>
        <v>84</v>
      </c>
      <c r="D32" s="139">
        <v>6</v>
      </c>
      <c r="E32" s="140" t="s">
        <v>349</v>
      </c>
      <c r="F32" s="141"/>
      <c r="G32" s="142"/>
      <c r="H32" s="142"/>
      <c r="I32" s="142">
        <v>6</v>
      </c>
      <c r="J32" s="142"/>
      <c r="K32" s="142"/>
      <c r="L32" s="142"/>
      <c r="M32" s="142"/>
      <c r="N32" s="165">
        <v>12</v>
      </c>
      <c r="O32" s="142"/>
      <c r="P32" s="168">
        <f t="shared" si="20"/>
        <v>18</v>
      </c>
      <c r="Q32" s="54">
        <f t="shared" si="16"/>
        <v>0</v>
      </c>
      <c r="R32" s="143"/>
      <c r="S32" s="144"/>
      <c r="T32" s="144"/>
      <c r="U32" s="144"/>
      <c r="V32" s="144"/>
      <c r="W32" s="144"/>
      <c r="X32" s="144"/>
      <c r="Y32" s="144"/>
      <c r="Z32" s="181">
        <v>8</v>
      </c>
      <c r="AA32" s="200">
        <v>6</v>
      </c>
      <c r="AB32" s="195"/>
      <c r="AC32" s="144"/>
      <c r="AD32" s="144"/>
      <c r="AE32" s="144"/>
      <c r="AF32" s="144"/>
      <c r="AG32" s="144"/>
      <c r="AH32" s="144">
        <v>10</v>
      </c>
      <c r="AI32" s="144">
        <v>12</v>
      </c>
      <c r="AJ32" s="144"/>
      <c r="AK32" s="145">
        <v>6</v>
      </c>
      <c r="AL32" s="143"/>
      <c r="AM32" s="144"/>
      <c r="AN32" s="144"/>
      <c r="AO32" s="243"/>
      <c r="AP32" s="243"/>
      <c r="AQ32" s="243"/>
      <c r="AR32" s="243"/>
      <c r="AS32" s="243"/>
      <c r="AT32" s="243"/>
      <c r="AU32" s="243"/>
      <c r="AV32" s="243">
        <v>6</v>
      </c>
      <c r="AW32" s="243">
        <v>18</v>
      </c>
      <c r="AX32" s="46">
        <f t="shared" si="31"/>
        <v>84</v>
      </c>
      <c r="AY32" s="47">
        <f t="shared" si="32"/>
        <v>0</v>
      </c>
    </row>
    <row r="33" spans="2:57" ht="15.75" thickBot="1">
      <c r="B33" s="299"/>
      <c r="C33" s="265" t="s">
        <v>332</v>
      </c>
      <c r="D33" s="266"/>
      <c r="E33" s="267"/>
      <c r="F33" s="88">
        <f>SUM(F26:F32)-F5</f>
        <v>0</v>
      </c>
      <c r="G33" s="88">
        <f t="shared" ref="G33:M33" si="33">SUM(G26:G32)-G5</f>
        <v>0</v>
      </c>
      <c r="H33" s="88">
        <f t="shared" si="33"/>
        <v>0</v>
      </c>
      <c r="I33" s="88">
        <f t="shared" si="33"/>
        <v>0</v>
      </c>
      <c r="J33" s="88">
        <f t="shared" si="33"/>
        <v>0</v>
      </c>
      <c r="K33" s="88">
        <f t="shared" si="33"/>
        <v>0</v>
      </c>
      <c r="L33" s="88">
        <f t="shared" si="33"/>
        <v>0</v>
      </c>
      <c r="M33" s="88">
        <f t="shared" si="33"/>
        <v>0</v>
      </c>
      <c r="N33" s="169">
        <f>SUM(N26:N32)-N5</f>
        <v>0</v>
      </c>
      <c r="O33" s="169">
        <f>SUM(O26:O32)-O5</f>
        <v>0</v>
      </c>
      <c r="P33" s="170">
        <f t="shared" si="20"/>
        <v>0</v>
      </c>
      <c r="Q33" s="146">
        <f t="shared" si="16"/>
        <v>0</v>
      </c>
      <c r="R33" s="89">
        <f>SUM(R26:R32)-R5</f>
        <v>0</v>
      </c>
      <c r="S33" s="90">
        <f t="shared" ref="S33:AW33" si="34">SUM(S26:S32)-S5</f>
        <v>0</v>
      </c>
      <c r="T33" s="90">
        <f t="shared" si="34"/>
        <v>0</v>
      </c>
      <c r="U33" s="90">
        <f t="shared" si="34"/>
        <v>0</v>
      </c>
      <c r="V33" s="90">
        <f t="shared" si="34"/>
        <v>0</v>
      </c>
      <c r="W33" s="90">
        <f t="shared" si="34"/>
        <v>0</v>
      </c>
      <c r="X33" s="90">
        <f t="shared" si="34"/>
        <v>0</v>
      </c>
      <c r="Y33" s="90">
        <f t="shared" si="34"/>
        <v>0</v>
      </c>
      <c r="Z33" s="176">
        <f>SUM(Z26:Z32)-Z5</f>
        <v>0</v>
      </c>
      <c r="AA33" s="176">
        <f>SUM(AA26:AA32)-AA5</f>
        <v>0</v>
      </c>
      <c r="AB33" s="190">
        <f t="shared" si="34"/>
        <v>0</v>
      </c>
      <c r="AC33" s="91">
        <f t="shared" si="34"/>
        <v>0</v>
      </c>
      <c r="AD33" s="91">
        <f t="shared" si="34"/>
        <v>0</v>
      </c>
      <c r="AE33" s="91">
        <f t="shared" si="34"/>
        <v>0</v>
      </c>
      <c r="AF33" s="91">
        <f t="shared" si="34"/>
        <v>0</v>
      </c>
      <c r="AG33" s="91">
        <f t="shared" si="34"/>
        <v>0</v>
      </c>
      <c r="AH33" s="91">
        <f t="shared" si="34"/>
        <v>0</v>
      </c>
      <c r="AI33" s="91">
        <f t="shared" si="34"/>
        <v>0</v>
      </c>
      <c r="AJ33" s="91">
        <f t="shared" si="34"/>
        <v>0</v>
      </c>
      <c r="AK33" s="92">
        <f t="shared" si="34"/>
        <v>0</v>
      </c>
      <c r="AL33" s="93">
        <f t="shared" si="34"/>
        <v>0</v>
      </c>
      <c r="AM33" s="94">
        <f t="shared" si="34"/>
        <v>0</v>
      </c>
      <c r="AN33" s="94">
        <f t="shared" si="34"/>
        <v>0</v>
      </c>
      <c r="AO33" s="94">
        <f t="shared" si="34"/>
        <v>0</v>
      </c>
      <c r="AP33" s="94">
        <f t="shared" si="34"/>
        <v>0</v>
      </c>
      <c r="AQ33" s="94">
        <f t="shared" si="34"/>
        <v>0</v>
      </c>
      <c r="AR33" s="94">
        <f t="shared" si="34"/>
        <v>0</v>
      </c>
      <c r="AS33" s="94">
        <f t="shared" si="34"/>
        <v>0</v>
      </c>
      <c r="AT33" s="94">
        <f t="shared" si="34"/>
        <v>0</v>
      </c>
      <c r="AU33" s="94">
        <f t="shared" si="34"/>
        <v>0</v>
      </c>
      <c r="AV33" s="94">
        <f t="shared" si="34"/>
        <v>0</v>
      </c>
      <c r="AW33" s="95">
        <f t="shared" si="34"/>
        <v>0</v>
      </c>
      <c r="AX33" s="96">
        <f>SUM(AX26:AX32)</f>
        <v>364</v>
      </c>
      <c r="AY33" s="289" t="s">
        <v>350</v>
      </c>
      <c r="AZ33" s="289"/>
      <c r="BA33" s="289"/>
      <c r="BB33" s="289"/>
    </row>
    <row r="34" spans="2:57" ht="15.75" thickTop="1">
      <c r="C34" s="156">
        <f>SUM(C7:C33)</f>
        <v>1040</v>
      </c>
      <c r="D34" s="9"/>
      <c r="E34" s="9"/>
      <c r="F34">
        <f>SUM(F7:F33)</f>
        <v>24</v>
      </c>
      <c r="G34">
        <f t="shared" ref="G34:AW34" si="35">SUM(G7:G33)</f>
        <v>15</v>
      </c>
      <c r="H34">
        <f t="shared" si="35"/>
        <v>6</v>
      </c>
      <c r="I34">
        <f t="shared" si="35"/>
        <v>66</v>
      </c>
      <c r="J34">
        <f t="shared" si="35"/>
        <v>12</v>
      </c>
      <c r="K34">
        <f t="shared" si="35"/>
        <v>12</v>
      </c>
      <c r="L34">
        <f t="shared" si="35"/>
        <v>30</v>
      </c>
      <c r="M34">
        <f t="shared" si="35"/>
        <v>48</v>
      </c>
      <c r="N34">
        <f>SUM(N7:N33)</f>
        <v>15</v>
      </c>
      <c r="R34">
        <f t="shared" si="35"/>
        <v>10</v>
      </c>
      <c r="S34">
        <f t="shared" si="35"/>
        <v>6</v>
      </c>
      <c r="T34">
        <f t="shared" si="35"/>
        <v>6</v>
      </c>
      <c r="U34">
        <f t="shared" si="35"/>
        <v>16</v>
      </c>
      <c r="V34">
        <f t="shared" si="35"/>
        <v>12</v>
      </c>
      <c r="W34">
        <f t="shared" si="35"/>
        <v>30</v>
      </c>
      <c r="X34">
        <f t="shared" si="35"/>
        <v>28</v>
      </c>
      <c r="Y34">
        <f t="shared" si="35"/>
        <v>32</v>
      </c>
      <c r="Z34">
        <f>SUM(Z7:Z33)</f>
        <v>34</v>
      </c>
      <c r="AA34" s="201"/>
      <c r="AB34">
        <f t="shared" si="35"/>
        <v>10</v>
      </c>
      <c r="AC34">
        <f t="shared" si="35"/>
        <v>6</v>
      </c>
      <c r="AD34">
        <f t="shared" si="35"/>
        <v>44</v>
      </c>
      <c r="AE34">
        <f t="shared" si="35"/>
        <v>30</v>
      </c>
      <c r="AF34">
        <f t="shared" si="35"/>
        <v>12</v>
      </c>
      <c r="AG34">
        <f t="shared" si="35"/>
        <v>80</v>
      </c>
      <c r="AH34">
        <f t="shared" si="35"/>
        <v>88</v>
      </c>
      <c r="AI34">
        <f t="shared" si="35"/>
        <v>90</v>
      </c>
      <c r="AJ34">
        <f t="shared" si="35"/>
        <v>28</v>
      </c>
      <c r="AK34">
        <f t="shared" si="35"/>
        <v>52</v>
      </c>
      <c r="AL34">
        <f t="shared" si="35"/>
        <v>10</v>
      </c>
      <c r="AM34">
        <f t="shared" si="35"/>
        <v>8</v>
      </c>
      <c r="AN34">
        <f t="shared" si="35"/>
        <v>10</v>
      </c>
      <c r="AO34">
        <f t="shared" si="35"/>
        <v>6</v>
      </c>
      <c r="AP34">
        <f t="shared" si="35"/>
        <v>27</v>
      </c>
      <c r="AQ34">
        <f t="shared" si="35"/>
        <v>6</v>
      </c>
      <c r="AR34">
        <f t="shared" si="35"/>
        <v>14</v>
      </c>
      <c r="AS34">
        <f t="shared" si="35"/>
        <v>10</v>
      </c>
      <c r="AT34">
        <f t="shared" si="35"/>
        <v>23</v>
      </c>
      <c r="AU34">
        <f t="shared" si="35"/>
        <v>28</v>
      </c>
      <c r="AV34">
        <f t="shared" si="35"/>
        <v>8</v>
      </c>
      <c r="AW34">
        <f t="shared" si="35"/>
        <v>28</v>
      </c>
    </row>
    <row r="35" spans="2:57">
      <c r="C35" s="9"/>
      <c r="D35" s="9"/>
      <c r="E35" s="9"/>
      <c r="F35" s="47">
        <f>(F6-F34)</f>
        <v>0</v>
      </c>
      <c r="G35" s="47">
        <f t="shared" ref="G35:AW35" si="36">(G6-G34)</f>
        <v>0</v>
      </c>
      <c r="H35" s="47">
        <f t="shared" si="36"/>
        <v>0</v>
      </c>
      <c r="I35" s="47">
        <f t="shared" si="36"/>
        <v>0</v>
      </c>
      <c r="J35" s="47">
        <f t="shared" si="36"/>
        <v>0</v>
      </c>
      <c r="K35" s="47">
        <f t="shared" si="36"/>
        <v>0</v>
      </c>
      <c r="L35" s="47">
        <f t="shared" si="36"/>
        <v>0</v>
      </c>
      <c r="M35" s="47">
        <f t="shared" si="36"/>
        <v>0</v>
      </c>
      <c r="N35" s="47">
        <f>(N6-N34)</f>
        <v>0</v>
      </c>
      <c r="O35" s="47"/>
      <c r="P35" s="47"/>
      <c r="Q35" s="47"/>
      <c r="R35" s="47">
        <f t="shared" si="36"/>
        <v>0</v>
      </c>
      <c r="S35" s="47">
        <f t="shared" si="36"/>
        <v>0</v>
      </c>
      <c r="T35" s="47">
        <f t="shared" si="36"/>
        <v>0</v>
      </c>
      <c r="U35" s="47">
        <f t="shared" si="36"/>
        <v>0</v>
      </c>
      <c r="V35" s="47">
        <f t="shared" si="36"/>
        <v>0</v>
      </c>
      <c r="W35" s="47">
        <f t="shared" si="36"/>
        <v>0</v>
      </c>
      <c r="X35" s="47">
        <f t="shared" si="36"/>
        <v>0</v>
      </c>
      <c r="Y35" s="47">
        <f t="shared" si="36"/>
        <v>0</v>
      </c>
      <c r="Z35" s="47">
        <f>(Z6-Z34)</f>
        <v>0</v>
      </c>
      <c r="AA35" s="151"/>
      <c r="AB35" s="47">
        <f t="shared" si="36"/>
        <v>0</v>
      </c>
      <c r="AC35" s="47">
        <f t="shared" si="36"/>
        <v>0</v>
      </c>
      <c r="AD35" s="47">
        <f t="shared" si="36"/>
        <v>0</v>
      </c>
      <c r="AE35" s="47">
        <f t="shared" si="36"/>
        <v>0</v>
      </c>
      <c r="AF35" s="47">
        <f t="shared" si="36"/>
        <v>0</v>
      </c>
      <c r="AG35" s="47">
        <f t="shared" si="36"/>
        <v>0</v>
      </c>
      <c r="AH35" s="47">
        <f t="shared" si="36"/>
        <v>0</v>
      </c>
      <c r="AI35" s="47">
        <f t="shared" si="36"/>
        <v>0</v>
      </c>
      <c r="AJ35" s="47">
        <f t="shared" si="36"/>
        <v>0</v>
      </c>
      <c r="AK35" s="47">
        <f t="shared" si="36"/>
        <v>0</v>
      </c>
      <c r="AL35" s="47">
        <f t="shared" si="36"/>
        <v>0</v>
      </c>
      <c r="AM35" s="47">
        <f t="shared" si="36"/>
        <v>0</v>
      </c>
      <c r="AN35" s="47">
        <f t="shared" si="36"/>
        <v>0</v>
      </c>
      <c r="AO35" s="47">
        <f t="shared" si="36"/>
        <v>0</v>
      </c>
      <c r="AP35" s="47">
        <f t="shared" si="36"/>
        <v>0</v>
      </c>
      <c r="AQ35" s="47">
        <f t="shared" si="36"/>
        <v>0</v>
      </c>
      <c r="AR35" s="47">
        <f t="shared" si="36"/>
        <v>0</v>
      </c>
      <c r="AS35" s="47">
        <f t="shared" si="36"/>
        <v>0</v>
      </c>
      <c r="AT35" s="47">
        <f t="shared" si="36"/>
        <v>0</v>
      </c>
      <c r="AU35" s="47">
        <f t="shared" si="36"/>
        <v>0</v>
      </c>
      <c r="AV35" s="47">
        <f t="shared" si="36"/>
        <v>0</v>
      </c>
      <c r="AW35" s="47">
        <f t="shared" si="36"/>
        <v>0</v>
      </c>
      <c r="AX35" s="47"/>
      <c r="AY35" s="47"/>
      <c r="AZ35" s="47"/>
      <c r="BA35" s="47"/>
      <c r="BB35" s="47"/>
      <c r="BC35" s="47"/>
      <c r="BD35" s="47"/>
      <c r="BE35" s="47"/>
    </row>
    <row r="36" spans="2:57">
      <c r="C36" s="9"/>
      <c r="D36" s="9"/>
      <c r="E36" s="9"/>
    </row>
    <row r="37" spans="2:57">
      <c r="C37" s="9"/>
      <c r="D37" s="9"/>
      <c r="E37" s="9"/>
      <c r="F37" s="148"/>
      <c r="K37" s="149"/>
    </row>
    <row r="38" spans="2:57">
      <c r="C38" s="9"/>
      <c r="D38" s="9"/>
      <c r="E38" s="9"/>
      <c r="M38" s="300" t="s">
        <v>326</v>
      </c>
      <c r="N38" s="300"/>
      <c r="O38" s="300"/>
      <c r="P38" s="300"/>
      <c r="Q38" s="300"/>
      <c r="R38" s="150">
        <f>SUM(R3:AA3)</f>
        <v>38</v>
      </c>
      <c r="S38" s="151">
        <f>SUM(R3:AA3)-R38</f>
        <v>0</v>
      </c>
      <c r="X38" s="301" t="s">
        <v>326</v>
      </c>
      <c r="Y38" s="301"/>
      <c r="Z38" s="301"/>
      <c r="AA38" s="301"/>
      <c r="AB38" s="301"/>
      <c r="AC38" s="152">
        <f>SUM(AB3:AK3)</f>
        <v>204</v>
      </c>
      <c r="AD38" s="151">
        <f>SUM(AB3:AK3)-AC38</f>
        <v>0</v>
      </c>
      <c r="AH38" s="302" t="s">
        <v>326</v>
      </c>
      <c r="AI38" s="302"/>
      <c r="AJ38" s="302"/>
      <c r="AK38" s="302"/>
      <c r="AL38" s="150">
        <f>SUM(AL3:AW3)</f>
        <v>28</v>
      </c>
      <c r="AM38" s="151">
        <f>SUM(AL3:AT3)-AL38</f>
        <v>0</v>
      </c>
    </row>
    <row r="39" spans="2:57">
      <c r="C39" s="9"/>
      <c r="D39" s="9"/>
      <c r="E39" s="9"/>
      <c r="M39" s="300" t="s">
        <v>327</v>
      </c>
      <c r="N39" s="300"/>
      <c r="O39" s="300"/>
      <c r="P39" s="300"/>
      <c r="Q39" s="300"/>
      <c r="R39" s="150">
        <f>SUM(R4:AA4)</f>
        <v>80</v>
      </c>
      <c r="S39" s="151">
        <f>SUM(R4:AA4)-R39</f>
        <v>0</v>
      </c>
      <c r="X39" s="301" t="s">
        <v>327</v>
      </c>
      <c r="Y39" s="301"/>
      <c r="Z39" s="301"/>
      <c r="AA39" s="301"/>
      <c r="AB39" s="301"/>
      <c r="AC39" s="152">
        <f>SUM(AB4:AK4)</f>
        <v>136</v>
      </c>
      <c r="AD39" s="151">
        <f>SUM(AB4:AK4)-AC39</f>
        <v>0</v>
      </c>
      <c r="AH39" s="302" t="s">
        <v>327</v>
      </c>
      <c r="AI39" s="302"/>
      <c r="AJ39" s="302"/>
      <c r="AK39" s="302"/>
      <c r="AL39" s="150">
        <f>SUM(AL4:AW4)</f>
        <v>34</v>
      </c>
      <c r="AM39" s="151">
        <v>0</v>
      </c>
    </row>
    <row r="40" spans="2:57">
      <c r="C40" s="9"/>
      <c r="D40" s="147"/>
      <c r="E40" s="9"/>
      <c r="M40" s="300" t="s">
        <v>328</v>
      </c>
      <c r="N40" s="300"/>
      <c r="O40" s="300"/>
      <c r="P40" s="300"/>
      <c r="Q40" s="300"/>
      <c r="R40" s="150">
        <f>SUM(R5:AA5)</f>
        <v>70</v>
      </c>
      <c r="S40" s="151">
        <f>SUM(R5:AA5)-R40</f>
        <v>0</v>
      </c>
      <c r="X40" s="301" t="s">
        <v>328</v>
      </c>
      <c r="Y40" s="301"/>
      <c r="Z40" s="301"/>
      <c r="AA40" s="301"/>
      <c r="AB40" s="301"/>
      <c r="AC40" s="152">
        <f>SUM(AB5:AK5)</f>
        <v>100</v>
      </c>
      <c r="AD40" s="151">
        <f>SUM(AB5:AK5)-AC40</f>
        <v>0</v>
      </c>
      <c r="AH40" s="302" t="s">
        <v>328</v>
      </c>
      <c r="AI40" s="302"/>
      <c r="AJ40" s="302"/>
      <c r="AK40" s="302"/>
      <c r="AL40" s="150">
        <f>SUM(AL5:AW5)</f>
        <v>116</v>
      </c>
      <c r="AM40" s="151">
        <f>SUM(AL5:AW5)-AL40</f>
        <v>0</v>
      </c>
    </row>
    <row r="41" spans="2:57">
      <c r="C41" s="9"/>
      <c r="D41" s="9"/>
      <c r="E41" s="9"/>
      <c r="M41" s="300" t="s">
        <v>351</v>
      </c>
      <c r="N41" s="300"/>
      <c r="O41" s="300"/>
      <c r="P41" s="300"/>
      <c r="Q41" s="300"/>
      <c r="R41" s="152">
        <f>SUM(R6:AA6)</f>
        <v>188</v>
      </c>
      <c r="S41" s="153">
        <f>SUM(R6:AA6)-R41</f>
        <v>0</v>
      </c>
      <c r="X41" s="301" t="s">
        <v>351</v>
      </c>
      <c r="Y41" s="301"/>
      <c r="Z41" s="301"/>
      <c r="AA41" s="301"/>
      <c r="AB41" s="301"/>
      <c r="AC41" s="152">
        <f>SUM(AC38:AC40)</f>
        <v>440</v>
      </c>
      <c r="AD41" s="153">
        <f>SUM(AB6:AK6)-AC41</f>
        <v>0</v>
      </c>
      <c r="AH41" s="302" t="s">
        <v>351</v>
      </c>
      <c r="AI41" s="302"/>
      <c r="AJ41" s="302"/>
      <c r="AK41" s="302"/>
      <c r="AL41" s="152">
        <f>SUM(AL38:AL40)</f>
        <v>178</v>
      </c>
      <c r="AM41" s="153">
        <f>SUM(AL6:AW6)-AL41</f>
        <v>0</v>
      </c>
    </row>
    <row r="42" spans="2:57">
      <c r="C42" s="9"/>
      <c r="D42" s="9"/>
      <c r="E42" s="9"/>
    </row>
    <row r="43" spans="2:57">
      <c r="B43" s="303" t="s">
        <v>352</v>
      </c>
      <c r="C43" s="303"/>
      <c r="D43" s="303"/>
      <c r="E43" s="303"/>
      <c r="F43" s="303"/>
      <c r="G43" s="303"/>
      <c r="H43" s="303"/>
      <c r="I43" s="303"/>
      <c r="J43" s="303">
        <f>SUM(234+184+439+183)</f>
        <v>1040</v>
      </c>
      <c r="K43" s="303"/>
      <c r="L43" s="303"/>
      <c r="M43" s="303"/>
      <c r="N43" s="303"/>
      <c r="O43" s="303"/>
      <c r="P43" s="303"/>
    </row>
    <row r="44" spans="2:57">
      <c r="C44" s="9"/>
      <c r="D44" s="9"/>
      <c r="E44" s="9"/>
      <c r="F44" s="154"/>
      <c r="G44" s="154"/>
      <c r="H44" s="154"/>
      <c r="I44" s="154"/>
      <c r="J44" s="154"/>
      <c r="K44" s="154"/>
      <c r="L44" s="154"/>
      <c r="M44" s="154"/>
      <c r="N44" s="154"/>
      <c r="O44" s="154"/>
    </row>
    <row r="45" spans="2:57">
      <c r="C45" s="9"/>
      <c r="D45" s="9"/>
      <c r="E45" s="9"/>
    </row>
    <row r="46" spans="2:57">
      <c r="C46" s="9"/>
      <c r="D46" s="9"/>
      <c r="E46" s="9"/>
    </row>
    <row r="47" spans="2:57">
      <c r="C47" s="9"/>
      <c r="D47" s="9"/>
      <c r="E47" s="9"/>
    </row>
    <row r="48" spans="2:57">
      <c r="C48" s="9"/>
      <c r="D48" s="9"/>
      <c r="E48" s="9"/>
    </row>
  </sheetData>
  <mergeCells count="34">
    <mergeCell ref="B43:I43"/>
    <mergeCell ref="J43:P43"/>
    <mergeCell ref="M40:Q40"/>
    <mergeCell ref="X40:AB40"/>
    <mergeCell ref="AH40:AK40"/>
    <mergeCell ref="M41:Q41"/>
    <mergeCell ref="X41:AB41"/>
    <mergeCell ref="AH41:AK41"/>
    <mergeCell ref="M38:Q38"/>
    <mergeCell ref="X38:AB38"/>
    <mergeCell ref="AH38:AK38"/>
    <mergeCell ref="M39:Q39"/>
    <mergeCell ref="X39:AB39"/>
    <mergeCell ref="AH39:AK39"/>
    <mergeCell ref="AY16:BB16"/>
    <mergeCell ref="B17:B25"/>
    <mergeCell ref="C25:E25"/>
    <mergeCell ref="AY25:BB25"/>
    <mergeCell ref="B26:B33"/>
    <mergeCell ref="C33:E33"/>
    <mergeCell ref="AY33:BB33"/>
    <mergeCell ref="AB1:AK1"/>
    <mergeCell ref="AL1:AW1"/>
    <mergeCell ref="P2:Q2"/>
    <mergeCell ref="A7:A8"/>
    <mergeCell ref="B7:B16"/>
    <mergeCell ref="C16:E16"/>
    <mergeCell ref="F1:Q1"/>
    <mergeCell ref="R1:AA1"/>
    <mergeCell ref="B3:E3"/>
    <mergeCell ref="B4:E4"/>
    <mergeCell ref="B5:E5"/>
    <mergeCell ref="B6:E6"/>
    <mergeCell ref="P6:Q6"/>
  </mergeCells>
  <pageMargins left="0.7" right="0.7" top="0.75" bottom="0.75" header="0.3" footer="0.3"/>
  <ignoredErrors>
    <ignoredError sqref="R3:T3 AB3" formulaRange="1"/>
    <ignoredError sqref="AX16 AX25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F43"/>
  <sheetViews>
    <sheetView topLeftCell="G37" workbookViewId="0">
      <selection activeCell="P78" sqref="P78"/>
    </sheetView>
  </sheetViews>
  <sheetFormatPr baseColWidth="10" defaultRowHeight="15"/>
  <cols>
    <col min="2" max="2" width="8.85546875" customWidth="1"/>
    <col min="3" max="3" width="13.5703125" bestFit="1" customWidth="1"/>
    <col min="4" max="4" width="13" bestFit="1" customWidth="1"/>
    <col min="5" max="5" width="15.5703125" bestFit="1" customWidth="1"/>
  </cols>
  <sheetData>
    <row r="1" spans="1:6">
      <c r="B1" t="s">
        <v>515</v>
      </c>
      <c r="C1" t="s">
        <v>514</v>
      </c>
      <c r="D1" t="s">
        <v>516</v>
      </c>
      <c r="E1" t="s">
        <v>517</v>
      </c>
    </row>
    <row r="2" spans="1:6">
      <c r="A2" t="s">
        <v>326</v>
      </c>
      <c r="B2">
        <v>81</v>
      </c>
      <c r="C2">
        <v>38</v>
      </c>
      <c r="D2">
        <v>204</v>
      </c>
      <c r="E2">
        <v>28</v>
      </c>
      <c r="F2">
        <f>SUM(B2:E2)</f>
        <v>351</v>
      </c>
    </row>
    <row r="3" spans="1:6">
      <c r="A3" t="s">
        <v>327</v>
      </c>
      <c r="B3">
        <v>75</v>
      </c>
      <c r="C3">
        <v>80</v>
      </c>
      <c r="D3">
        <v>136</v>
      </c>
      <c r="E3">
        <v>34</v>
      </c>
      <c r="F3">
        <f t="shared" ref="F3:F4" si="0">SUM(B3:E3)</f>
        <v>325</v>
      </c>
    </row>
    <row r="4" spans="1:6">
      <c r="A4" t="s">
        <v>328</v>
      </c>
      <c r="B4">
        <v>78</v>
      </c>
      <c r="C4">
        <v>66</v>
      </c>
      <c r="D4">
        <v>99</v>
      </c>
      <c r="E4">
        <v>121</v>
      </c>
      <c r="F4">
        <f t="shared" si="0"/>
        <v>364</v>
      </c>
    </row>
    <row r="5" spans="1:6">
      <c r="A5" t="s">
        <v>351</v>
      </c>
      <c r="B5">
        <v>234</v>
      </c>
      <c r="C5">
        <v>184</v>
      </c>
      <c r="D5">
        <v>439</v>
      </c>
      <c r="E5">
        <v>183</v>
      </c>
      <c r="F5">
        <f>SUM(B5:E5)</f>
        <v>1040</v>
      </c>
    </row>
    <row r="6" spans="1:6">
      <c r="A6" s="304" t="s">
        <v>518</v>
      </c>
      <c r="B6" s="304"/>
      <c r="C6" s="304"/>
      <c r="D6" s="304"/>
      <c r="E6" s="304"/>
    </row>
    <row r="7" spans="1:6">
      <c r="B7" t="s">
        <v>515</v>
      </c>
      <c r="C7" t="s">
        <v>514</v>
      </c>
      <c r="D7" t="s">
        <v>516</v>
      </c>
      <c r="E7" t="s">
        <v>517</v>
      </c>
    </row>
    <row r="8" spans="1:6">
      <c r="A8" t="s">
        <v>326</v>
      </c>
      <c r="B8" s="247">
        <f>B2/1040</f>
        <v>7.7884615384615385E-2</v>
      </c>
      <c r="C8" s="247">
        <f t="shared" ref="C8:E8" si="1">C2/1040</f>
        <v>3.653846153846154E-2</v>
      </c>
      <c r="D8" s="247">
        <f t="shared" si="1"/>
        <v>0.19615384615384615</v>
      </c>
      <c r="E8" s="247">
        <f t="shared" si="1"/>
        <v>2.6923076923076925E-2</v>
      </c>
    </row>
    <row r="9" spans="1:6">
      <c r="A9" t="s">
        <v>327</v>
      </c>
      <c r="B9" s="247">
        <f t="shared" ref="B9:E9" si="2">B3/1040</f>
        <v>7.2115384615384609E-2</v>
      </c>
      <c r="C9" s="247">
        <f t="shared" si="2"/>
        <v>7.6923076923076927E-2</v>
      </c>
      <c r="D9" s="247">
        <f t="shared" si="2"/>
        <v>0.13076923076923078</v>
      </c>
      <c r="E9" s="247">
        <f t="shared" si="2"/>
        <v>3.2692307692307694E-2</v>
      </c>
    </row>
    <row r="10" spans="1:6">
      <c r="A10" t="s">
        <v>328</v>
      </c>
      <c r="B10" s="247">
        <f t="shared" ref="B10:E10" si="3">B4/1040</f>
        <v>7.4999999999999997E-2</v>
      </c>
      <c r="C10" s="247">
        <f t="shared" si="3"/>
        <v>6.3461538461538458E-2</v>
      </c>
      <c r="D10" s="247">
        <f t="shared" si="3"/>
        <v>9.5192307692307687E-2</v>
      </c>
      <c r="E10" s="247">
        <f t="shared" si="3"/>
        <v>0.11634615384615385</v>
      </c>
    </row>
    <row r="11" spans="1:6">
      <c r="A11" t="s">
        <v>351</v>
      </c>
      <c r="B11" s="247">
        <f t="shared" ref="B11:E11" si="4">B5/1040</f>
        <v>0.22500000000000001</v>
      </c>
      <c r="C11" s="247">
        <f t="shared" si="4"/>
        <v>0.17692307692307693</v>
      </c>
      <c r="D11" s="247">
        <f t="shared" si="4"/>
        <v>0.42211538461538461</v>
      </c>
      <c r="E11" s="247">
        <f t="shared" si="4"/>
        <v>0.17596153846153847</v>
      </c>
    </row>
    <row r="12" spans="1:6">
      <c r="A12" s="304" t="s">
        <v>519</v>
      </c>
      <c r="B12" s="304"/>
      <c r="C12" s="304"/>
      <c r="D12" s="304"/>
      <c r="E12" s="304"/>
    </row>
    <row r="13" spans="1:6">
      <c r="B13" t="s">
        <v>515</v>
      </c>
      <c r="C13" t="s">
        <v>514</v>
      </c>
      <c r="D13" t="s">
        <v>516</v>
      </c>
      <c r="E13" t="s">
        <v>517</v>
      </c>
    </row>
    <row r="14" spans="1:6">
      <c r="A14" t="s">
        <v>326</v>
      </c>
      <c r="B14">
        <v>0</v>
      </c>
      <c r="C14">
        <v>0</v>
      </c>
      <c r="D14">
        <v>210</v>
      </c>
      <c r="E14">
        <v>0</v>
      </c>
    </row>
    <row r="15" spans="1:6">
      <c r="A15" t="s">
        <v>327</v>
      </c>
      <c r="B15">
        <v>0</v>
      </c>
      <c r="C15">
        <v>14</v>
      </c>
      <c r="D15">
        <v>266</v>
      </c>
      <c r="E15">
        <v>0</v>
      </c>
    </row>
    <row r="16" spans="1:6">
      <c r="A16" t="s">
        <v>328</v>
      </c>
      <c r="B16">
        <v>14</v>
      </c>
      <c r="C16">
        <v>14</v>
      </c>
      <c r="D16">
        <v>217</v>
      </c>
      <c r="E16">
        <v>35</v>
      </c>
    </row>
    <row r="17" spans="1:6">
      <c r="A17" t="s">
        <v>351</v>
      </c>
      <c r="B17">
        <f>SUM(B14:B16)</f>
        <v>14</v>
      </c>
      <c r="C17">
        <f t="shared" ref="C17:E17" si="5">SUM(C14:C16)</f>
        <v>28</v>
      </c>
      <c r="D17">
        <f t="shared" si="5"/>
        <v>693</v>
      </c>
      <c r="E17">
        <f t="shared" si="5"/>
        <v>35</v>
      </c>
      <c r="F17">
        <f>SUM(B17:E17)</f>
        <v>770</v>
      </c>
    </row>
    <row r="18" spans="1:6">
      <c r="A18" s="304" t="s">
        <v>519</v>
      </c>
      <c r="B18" s="304"/>
      <c r="C18" s="304"/>
      <c r="D18" s="304"/>
      <c r="E18" s="304"/>
      <c r="F18">
        <f>F5+F17</f>
        <v>1810</v>
      </c>
    </row>
    <row r="19" spans="1:6">
      <c r="B19" t="s">
        <v>515</v>
      </c>
      <c r="C19" t="s">
        <v>514</v>
      </c>
      <c r="D19" t="s">
        <v>516</v>
      </c>
      <c r="E19" t="s">
        <v>517</v>
      </c>
    </row>
    <row r="20" spans="1:6">
      <c r="A20" t="s">
        <v>326</v>
      </c>
      <c r="B20" s="247">
        <f>B14/770</f>
        <v>0</v>
      </c>
      <c r="C20" s="247">
        <f t="shared" ref="C20:E20" si="6">C14/770</f>
        <v>0</v>
      </c>
      <c r="D20" s="247">
        <f t="shared" si="6"/>
        <v>0.27272727272727271</v>
      </c>
      <c r="E20" s="247">
        <f t="shared" si="6"/>
        <v>0</v>
      </c>
    </row>
    <row r="21" spans="1:6">
      <c r="A21" t="s">
        <v>327</v>
      </c>
      <c r="B21" s="247">
        <f t="shared" ref="B21:E21" si="7">B15/770</f>
        <v>0</v>
      </c>
      <c r="C21" s="247">
        <f t="shared" si="7"/>
        <v>1.8181818181818181E-2</v>
      </c>
      <c r="D21" s="247">
        <f t="shared" si="7"/>
        <v>0.34545454545454546</v>
      </c>
      <c r="E21" s="247">
        <f t="shared" si="7"/>
        <v>0</v>
      </c>
    </row>
    <row r="22" spans="1:6">
      <c r="A22" t="s">
        <v>328</v>
      </c>
      <c r="B22" s="247">
        <f t="shared" ref="B22:E22" si="8">B16/770</f>
        <v>1.8181818181818181E-2</v>
      </c>
      <c r="C22" s="247">
        <f t="shared" si="8"/>
        <v>1.8181818181818181E-2</v>
      </c>
      <c r="D22" s="247">
        <f t="shared" si="8"/>
        <v>0.2818181818181818</v>
      </c>
      <c r="E22" s="247">
        <f t="shared" si="8"/>
        <v>4.5454545454545456E-2</v>
      </c>
    </row>
    <row r="23" spans="1:6">
      <c r="A23" t="s">
        <v>351</v>
      </c>
      <c r="B23" s="247">
        <f t="shared" ref="B23:E23" si="9">B17/770</f>
        <v>1.8181818181818181E-2</v>
      </c>
      <c r="C23" s="247">
        <f t="shared" si="9"/>
        <v>3.6363636363636362E-2</v>
      </c>
      <c r="D23" s="247">
        <f t="shared" si="9"/>
        <v>0.9</v>
      </c>
      <c r="E23" s="247">
        <f t="shared" si="9"/>
        <v>4.5454545454545456E-2</v>
      </c>
    </row>
    <row r="26" spans="1:6">
      <c r="B26" t="s">
        <v>515</v>
      </c>
      <c r="C26" t="s">
        <v>514</v>
      </c>
      <c r="D26" t="s">
        <v>516</v>
      </c>
      <c r="E26" t="s">
        <v>517</v>
      </c>
    </row>
    <row r="27" spans="1:6">
      <c r="A27" t="s">
        <v>326</v>
      </c>
      <c r="B27" s="247">
        <f>B2/1810</f>
        <v>4.4751381215469614E-2</v>
      </c>
      <c r="C27" s="247">
        <f t="shared" ref="C27:E27" si="10">C2/1810</f>
        <v>2.0994475138121547E-2</v>
      </c>
      <c r="D27" s="247">
        <f t="shared" si="10"/>
        <v>0.112707182320442</v>
      </c>
      <c r="E27" s="247">
        <f t="shared" si="10"/>
        <v>1.5469613259668509E-2</v>
      </c>
    </row>
    <row r="28" spans="1:6">
      <c r="A28" t="s">
        <v>327</v>
      </c>
      <c r="B28" s="247">
        <f t="shared" ref="B28:E28" si="11">B3/1810</f>
        <v>4.1436464088397788E-2</v>
      </c>
      <c r="C28" s="247">
        <f t="shared" si="11"/>
        <v>4.4198895027624308E-2</v>
      </c>
      <c r="D28" s="247">
        <f t="shared" si="11"/>
        <v>7.5138121546961326E-2</v>
      </c>
      <c r="E28" s="247">
        <f t="shared" si="11"/>
        <v>1.8784530386740331E-2</v>
      </c>
    </row>
    <row r="29" spans="1:6">
      <c r="A29" t="s">
        <v>328</v>
      </c>
      <c r="B29" s="247">
        <f t="shared" ref="B29:E30" si="12">B4/1810</f>
        <v>4.3093922651933701E-2</v>
      </c>
      <c r="C29" s="247">
        <f t="shared" si="12"/>
        <v>3.6464088397790057E-2</v>
      </c>
      <c r="D29" s="247">
        <f t="shared" si="12"/>
        <v>5.4696132596685085E-2</v>
      </c>
      <c r="E29" s="247">
        <f t="shared" si="12"/>
        <v>6.6850828729281775E-2</v>
      </c>
    </row>
    <row r="30" spans="1:6">
      <c r="A30" t="s">
        <v>351</v>
      </c>
      <c r="B30" s="247">
        <f>B5/1810</f>
        <v>0.1292817679558011</v>
      </c>
      <c r="C30" s="247">
        <f t="shared" si="12"/>
        <v>0.10165745856353592</v>
      </c>
      <c r="D30" s="247">
        <f t="shared" si="12"/>
        <v>0.24254143646408841</v>
      </c>
      <c r="E30" s="247">
        <f t="shared" si="12"/>
        <v>0.1011049723756906</v>
      </c>
      <c r="F30" s="248">
        <f>SUM(B30:E30)</f>
        <v>0.574585635359116</v>
      </c>
    </row>
    <row r="33" spans="1:6">
      <c r="B33" t="s">
        <v>515</v>
      </c>
      <c r="C33" t="s">
        <v>514</v>
      </c>
      <c r="D33" t="s">
        <v>516</v>
      </c>
      <c r="E33" t="s">
        <v>517</v>
      </c>
    </row>
    <row r="34" spans="1:6">
      <c r="A34" t="s">
        <v>326</v>
      </c>
      <c r="B34" s="247">
        <f>B14/1810</f>
        <v>0</v>
      </c>
      <c r="C34" s="247">
        <f t="shared" ref="C34:E34" si="13">C14/1810</f>
        <v>0</v>
      </c>
      <c r="D34" s="247">
        <f t="shared" si="13"/>
        <v>0.11602209944751381</v>
      </c>
      <c r="E34" s="247">
        <f t="shared" si="13"/>
        <v>0</v>
      </c>
    </row>
    <row r="35" spans="1:6">
      <c r="A35" t="s">
        <v>327</v>
      </c>
      <c r="B35" s="247">
        <f t="shared" ref="B35:E35" si="14">B15/1810</f>
        <v>0</v>
      </c>
      <c r="C35" s="247">
        <f t="shared" si="14"/>
        <v>7.7348066298342545E-3</v>
      </c>
      <c r="D35" s="247">
        <f t="shared" si="14"/>
        <v>0.14696132596685083</v>
      </c>
      <c r="E35" s="247">
        <f t="shared" si="14"/>
        <v>0</v>
      </c>
    </row>
    <row r="36" spans="1:6">
      <c r="A36" t="s">
        <v>328</v>
      </c>
      <c r="B36" s="247">
        <f t="shared" ref="B36:E37" si="15">B16/1810</f>
        <v>7.7348066298342545E-3</v>
      </c>
      <c r="C36" s="247">
        <f t="shared" si="15"/>
        <v>7.7348066298342545E-3</v>
      </c>
      <c r="D36" s="247">
        <f t="shared" si="15"/>
        <v>0.11988950276243093</v>
      </c>
      <c r="E36" s="247">
        <f t="shared" si="15"/>
        <v>1.9337016574585635E-2</v>
      </c>
    </row>
    <row r="37" spans="1:6">
      <c r="A37" t="s">
        <v>351</v>
      </c>
      <c r="B37" s="247">
        <f>B17/1810</f>
        <v>7.7348066298342545E-3</v>
      </c>
      <c r="C37" s="247">
        <f t="shared" si="15"/>
        <v>1.5469613259668509E-2</v>
      </c>
      <c r="D37" s="247">
        <f t="shared" si="15"/>
        <v>0.38287292817679558</v>
      </c>
      <c r="E37" s="247">
        <f t="shared" si="15"/>
        <v>1.9337016574585635E-2</v>
      </c>
      <c r="F37" s="248">
        <f>SUM(B37:E37)</f>
        <v>0.425414364640884</v>
      </c>
    </row>
    <row r="41" spans="1:6">
      <c r="A41" t="s">
        <v>351</v>
      </c>
      <c r="B41" s="247">
        <v>0.1292817679558011</v>
      </c>
      <c r="C41" s="247">
        <v>0.10165745856353592</v>
      </c>
      <c r="D41" s="247">
        <v>0.24254143646408841</v>
      </c>
      <c r="E41" s="247">
        <v>0.1011049723756906</v>
      </c>
    </row>
    <row r="42" spans="1:6">
      <c r="A42" t="s">
        <v>351</v>
      </c>
      <c r="B42" s="247">
        <v>7.7348066298342545E-3</v>
      </c>
      <c r="C42" s="247">
        <v>1.5469613259668509E-2</v>
      </c>
      <c r="D42" s="247">
        <v>0.38287292817679558</v>
      </c>
      <c r="E42" s="247">
        <v>1.9337016574585635E-2</v>
      </c>
    </row>
    <row r="43" spans="1:6">
      <c r="A43" t="s">
        <v>351</v>
      </c>
      <c r="B43" s="248">
        <f>SUM(B41:B42)</f>
        <v>0.13701657458563535</v>
      </c>
      <c r="C43" s="248">
        <f t="shared" ref="C43:E43" si="16">SUM(C41:C42)</f>
        <v>0.11712707182320442</v>
      </c>
      <c r="D43" s="248">
        <f t="shared" si="16"/>
        <v>0.62541436464088396</v>
      </c>
      <c r="E43" s="248">
        <f t="shared" si="16"/>
        <v>0.12044198895027625</v>
      </c>
    </row>
  </sheetData>
  <mergeCells count="3">
    <mergeCell ref="A6:E6"/>
    <mergeCell ref="A12:E12"/>
    <mergeCell ref="A18:E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COMPETENCES</vt:lpstr>
      <vt:lpstr>SAVOIRS</vt:lpstr>
      <vt:lpstr>E2</vt:lpstr>
      <vt:lpstr>SAV-E2</vt:lpstr>
      <vt:lpstr>E31(A)</vt:lpstr>
      <vt:lpstr>E31(B)</vt:lpstr>
      <vt:lpstr>E32</vt:lpstr>
      <vt:lpstr>FORMATION</vt:lpstr>
      <vt:lpstr>HISTOGRAMMES</vt:lpstr>
      <vt:lpstr>BASE DE DONNEES</vt:lpstr>
      <vt:lpstr>Feuil1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ENSEIGNEMENT</dc:creator>
  <cp:lastModifiedBy>ENSEIGNEMENT</cp:lastModifiedBy>
  <dcterms:created xsi:type="dcterms:W3CDTF">2017-10-11T13:53:05Z</dcterms:created>
  <dcterms:modified xsi:type="dcterms:W3CDTF">2017-12-08T12:30:20Z</dcterms:modified>
</cp:coreProperties>
</file>