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8915" windowHeight="11700" activeTab="4"/>
  </bookViews>
  <sheets>
    <sheet name="TS1 (2)" sheetId="5" r:id="rId1"/>
    <sheet name="TS2" sheetId="4" r:id="rId2"/>
    <sheet name="Feuil2" sheetId="2" r:id="rId3"/>
    <sheet name="Feuil3" sheetId="3" r:id="rId4"/>
    <sheet name="TS1" sheetId="1" r:id="rId5"/>
  </sheets>
  <calcPr calcId="145621"/>
</workbook>
</file>

<file path=xl/calcChain.xml><?xml version="1.0" encoding="utf-8"?>
<calcChain xmlns="http://schemas.openxmlformats.org/spreadsheetml/2006/main">
  <c r="G31" i="1" l="1"/>
  <c r="H34" i="1"/>
  <c r="H35" i="1" s="1"/>
  <c r="I34" i="1"/>
  <c r="I35" i="1" s="1"/>
  <c r="J34" i="1"/>
  <c r="J35" i="1" s="1"/>
  <c r="K34" i="1"/>
  <c r="K35" i="1" s="1"/>
  <c r="L34" i="1"/>
  <c r="L35" i="1" s="1"/>
  <c r="M34" i="1"/>
  <c r="M35" i="1" s="1"/>
  <c r="N34" i="1"/>
  <c r="N35" i="1" s="1"/>
  <c r="O34" i="1"/>
  <c r="O35" i="1" s="1"/>
  <c r="P34" i="1"/>
  <c r="Q34" i="1"/>
  <c r="R34" i="1"/>
  <c r="R35" i="1" s="1"/>
  <c r="S34" i="1"/>
  <c r="T34" i="1"/>
  <c r="U34" i="1"/>
  <c r="V34" i="1"/>
  <c r="V35" i="1" s="1"/>
  <c r="W34" i="1"/>
  <c r="X34" i="1"/>
  <c r="X35" i="1" s="1"/>
  <c r="Y34" i="1"/>
  <c r="Z34" i="1"/>
  <c r="Z35" i="1" s="1"/>
  <c r="AA34" i="1"/>
  <c r="AA35" i="1" s="1"/>
  <c r="AB34" i="1"/>
  <c r="AB35" i="1" s="1"/>
  <c r="AC34" i="1"/>
  <c r="AC35" i="1" s="1"/>
  <c r="AD34" i="1"/>
  <c r="AD35" i="1" s="1"/>
  <c r="AE34" i="1"/>
  <c r="AE35" i="1" s="1"/>
  <c r="AF34" i="1"/>
  <c r="AF35" i="1" s="1"/>
  <c r="AG34" i="1"/>
  <c r="AG35" i="1" s="1"/>
  <c r="AH34" i="1"/>
  <c r="AH35" i="1" s="1"/>
  <c r="AI34" i="1"/>
  <c r="AJ34" i="1"/>
  <c r="AJ35" i="1" s="1"/>
  <c r="G34" i="1"/>
  <c r="G35" i="1" s="1"/>
  <c r="AI35" i="1"/>
  <c r="Y35" i="1"/>
  <c r="W35" i="1"/>
  <c r="U35" i="1"/>
  <c r="T35" i="1"/>
  <c r="S35" i="1"/>
  <c r="Q35" i="1"/>
  <c r="P35" i="1"/>
  <c r="T32" i="1"/>
  <c r="G32" i="1"/>
  <c r="H31" i="1"/>
  <c r="H32" i="1" s="1"/>
  <c r="I31" i="1"/>
  <c r="I32" i="1" s="1"/>
  <c r="J31" i="1"/>
  <c r="K31" i="1"/>
  <c r="K32" i="1" s="1"/>
  <c r="L31" i="1"/>
  <c r="L32" i="1" s="1"/>
  <c r="M31" i="1"/>
  <c r="M32" i="1" s="1"/>
  <c r="N31" i="1"/>
  <c r="O31" i="1"/>
  <c r="P31" i="1"/>
  <c r="Q31" i="1"/>
  <c r="R31" i="1"/>
  <c r="S31" i="1"/>
  <c r="S32" i="1" s="1"/>
  <c r="T31" i="1"/>
  <c r="U31" i="1"/>
  <c r="U32" i="1" s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H30" i="1"/>
  <c r="I30" i="1"/>
  <c r="J30" i="1"/>
  <c r="K30" i="1"/>
  <c r="L30" i="1"/>
  <c r="M30" i="1"/>
  <c r="N30" i="1"/>
  <c r="O30" i="1"/>
  <c r="O32" i="1" s="1"/>
  <c r="P30" i="1"/>
  <c r="P32" i="1" s="1"/>
  <c r="Q30" i="1"/>
  <c r="Q32" i="1" s="1"/>
  <c r="R30" i="1"/>
  <c r="S30" i="1"/>
  <c r="T30" i="1"/>
  <c r="U30" i="1"/>
  <c r="V30" i="1"/>
  <c r="V32" i="1" s="1"/>
  <c r="W30" i="1"/>
  <c r="X30" i="1"/>
  <c r="X32" i="1" s="1"/>
  <c r="Y30" i="1"/>
  <c r="Z30" i="1"/>
  <c r="AA30" i="1"/>
  <c r="AA32" i="1" s="1"/>
  <c r="AB30" i="1"/>
  <c r="AB32" i="1" s="1"/>
  <c r="AC30" i="1"/>
  <c r="AD30" i="1"/>
  <c r="AD32" i="1" s="1"/>
  <c r="AE30" i="1"/>
  <c r="AE32" i="1" s="1"/>
  <c r="AF30" i="1"/>
  <c r="AF32" i="1" s="1"/>
  <c r="AG30" i="1"/>
  <c r="AH30" i="1"/>
  <c r="AI30" i="1"/>
  <c r="AJ30" i="1"/>
  <c r="G30" i="1"/>
  <c r="AJ32" i="1" l="1"/>
  <c r="AH32" i="1"/>
  <c r="AG32" i="1"/>
  <c r="AC32" i="1"/>
  <c r="Z32" i="1"/>
  <c r="W32" i="1"/>
  <c r="Y32" i="1"/>
  <c r="R32" i="1"/>
  <c r="N32" i="1"/>
  <c r="J32" i="1"/>
  <c r="AI32" i="1"/>
  <c r="F11" i="1"/>
  <c r="AJ29" i="1" l="1"/>
  <c r="AI29" i="1"/>
  <c r="AI2" i="1" s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18" i="1"/>
  <c r="F16" i="1"/>
  <c r="F20" i="1"/>
  <c r="AH2" i="1" l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14" i="1" l="1"/>
  <c r="AJ2" i="1" l="1"/>
  <c r="F26" i="1"/>
  <c r="F28" i="1"/>
  <c r="F24" i="1"/>
  <c r="F22" i="1"/>
  <c r="S35" i="5"/>
  <c r="R34" i="5"/>
  <c r="R33" i="5"/>
  <c r="R32" i="5"/>
  <c r="R31" i="5"/>
  <c r="K31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7" i="5"/>
  <c r="F25" i="5"/>
  <c r="F5" i="5" s="1"/>
  <c r="F29" i="5" s="1"/>
  <c r="F23" i="5"/>
  <c r="F21" i="5"/>
  <c r="F19" i="5"/>
  <c r="F17" i="5"/>
  <c r="F15" i="5"/>
  <c r="F13" i="5"/>
  <c r="F11" i="5"/>
  <c r="F9" i="5"/>
  <c r="F7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5" i="1" l="1"/>
  <c r="E26" i="4" l="1"/>
  <c r="E24" i="4"/>
  <c r="E22" i="4"/>
  <c r="E20" i="4"/>
  <c r="E18" i="4"/>
  <c r="E16" i="4"/>
  <c r="E14" i="4"/>
  <c r="E12" i="4"/>
  <c r="E10" i="4"/>
  <c r="E8" i="4"/>
  <c r="E6" i="4"/>
  <c r="E4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F9" i="1"/>
  <c r="F7" i="1"/>
  <c r="E27" i="4" l="1"/>
  <c r="F29" i="1"/>
</calcChain>
</file>

<file path=xl/sharedStrings.xml><?xml version="1.0" encoding="utf-8"?>
<sst xmlns="http://schemas.openxmlformats.org/spreadsheetml/2006/main" count="200" uniqueCount="133">
  <si>
    <t>Heures</t>
  </si>
  <si>
    <t>Eco-construction</t>
  </si>
  <si>
    <t>M10</t>
  </si>
  <si>
    <t>Environnement éco-juridique</t>
  </si>
  <si>
    <t>M11</t>
  </si>
  <si>
    <t>Mécanique des structures hyperstatiques</t>
  </si>
  <si>
    <t>M12</t>
  </si>
  <si>
    <t>Communication graphique approfondissement</t>
  </si>
  <si>
    <t>M13</t>
  </si>
  <si>
    <t>Technologie</t>
  </si>
  <si>
    <t>M14</t>
  </si>
  <si>
    <t>Mécanique appliqués</t>
  </si>
  <si>
    <t>M15</t>
  </si>
  <si>
    <t>Comptabilité</t>
  </si>
  <si>
    <t>M16</t>
  </si>
  <si>
    <t>Planification</t>
  </si>
  <si>
    <t>M17</t>
  </si>
  <si>
    <t>Mise en œuvre</t>
  </si>
  <si>
    <t>M18</t>
  </si>
  <si>
    <t>Suivi de chantier</t>
  </si>
  <si>
    <t>M19</t>
  </si>
  <si>
    <t>Implantation</t>
  </si>
  <si>
    <t>M20</t>
  </si>
  <si>
    <t>Labo ouvrages</t>
  </si>
  <si>
    <t>M21</t>
  </si>
  <si>
    <t>Etudes</t>
  </si>
  <si>
    <t>Conduite du chantier</t>
  </si>
  <si>
    <t>Préparation du Chantier</t>
  </si>
  <si>
    <t>U.41</t>
  </si>
  <si>
    <t>U.42</t>
  </si>
  <si>
    <t>U.5</t>
  </si>
  <si>
    <t>U.61</t>
  </si>
  <si>
    <t>U.62</t>
  </si>
  <si>
    <t>Béton Armé et Construction Métallique</t>
  </si>
  <si>
    <t>Résistance des Matériaux</t>
  </si>
  <si>
    <t>L'entreprise, Urbanisme</t>
  </si>
  <si>
    <t>Modeleur volumique</t>
  </si>
  <si>
    <t>Projet Ouvrage d'art 2</t>
  </si>
  <si>
    <t>Tunnels, Barrages</t>
  </si>
  <si>
    <t>Ouvrages d'arts exceptionnels</t>
  </si>
  <si>
    <t xml:space="preserve"> Réseaux et VRD</t>
  </si>
  <si>
    <t>Gestion de chantier, Litiges</t>
  </si>
  <si>
    <t>Structure Hyperstatique</t>
  </si>
  <si>
    <t>Eco-Construction</t>
  </si>
  <si>
    <t>Procédés et techniques de mise en œuvre</t>
  </si>
  <si>
    <t>ORGANISATION DES ENSEIGNEMENTS SUR LA SECONDE ANNEE (Castelnaudary)</t>
  </si>
  <si>
    <t>BTS BATIMENT    EXEMPLE D'ORGANISATION DES ENSEIGNEMENTS  SUR LA PREMIERE ANNEE (Anglet)</t>
  </si>
  <si>
    <t>Etudes &amp; Analyse</t>
  </si>
  <si>
    <t>MS1</t>
  </si>
  <si>
    <t>MS2</t>
  </si>
  <si>
    <t>CCS1</t>
  </si>
  <si>
    <t>CCS3</t>
  </si>
  <si>
    <t>STH</t>
  </si>
  <si>
    <t>Modules de formation</t>
  </si>
  <si>
    <t>Mécanique des structures 1</t>
  </si>
  <si>
    <t>Mécanique des structures 2</t>
  </si>
  <si>
    <t>Conception et Calcul des structures 1</t>
  </si>
  <si>
    <t>Conception et calcul des structures 3</t>
  </si>
  <si>
    <t>Fondations superficelles</t>
  </si>
  <si>
    <t>Fondations profondes</t>
  </si>
  <si>
    <t>Modéliastion d'un élément de structure</t>
  </si>
  <si>
    <t>Equilibre d'un élément de structure</t>
  </si>
  <si>
    <t>RDM</t>
  </si>
  <si>
    <t>Réglementation BA et principe de fonctionnement</t>
  </si>
  <si>
    <t>COB1</t>
  </si>
  <si>
    <t>Environnement administratif et juridique</t>
  </si>
  <si>
    <t>COB2</t>
  </si>
  <si>
    <t>cours, TD</t>
  </si>
  <si>
    <t>Projet</t>
  </si>
  <si>
    <t>Projet 1</t>
  </si>
  <si>
    <t>Communication technique</t>
  </si>
  <si>
    <t>Analyse globale du projet</t>
  </si>
  <si>
    <t>Projet 2</t>
  </si>
  <si>
    <t>Projet 3</t>
  </si>
  <si>
    <t>Sciences et techniques de l'habitat</t>
  </si>
  <si>
    <t>COB3</t>
  </si>
  <si>
    <t>COB4</t>
  </si>
  <si>
    <t>COB5</t>
  </si>
  <si>
    <t>Etablir les plans de structure</t>
  </si>
  <si>
    <t>Technique de construction et de mise en œuvre</t>
  </si>
  <si>
    <t>Conception et calcul des structures</t>
  </si>
  <si>
    <t>MS</t>
  </si>
  <si>
    <t>U41</t>
  </si>
  <si>
    <t>Etude 1</t>
  </si>
  <si>
    <t>Etude 3</t>
  </si>
  <si>
    <t>Etude 2</t>
  </si>
  <si>
    <t>E2</t>
  </si>
  <si>
    <t>Etude 4</t>
  </si>
  <si>
    <t>Etude 5</t>
  </si>
  <si>
    <t>Etude 6</t>
  </si>
  <si>
    <t>Etude 7</t>
  </si>
  <si>
    <t>Etude 8</t>
  </si>
  <si>
    <t>CCS 3</t>
  </si>
  <si>
    <t>Etude 9</t>
  </si>
  <si>
    <t>E1</t>
  </si>
  <si>
    <t>etude 3</t>
  </si>
  <si>
    <t>E4</t>
  </si>
  <si>
    <t>étude 6</t>
  </si>
  <si>
    <t>CCS</t>
  </si>
  <si>
    <r>
      <t>Conception et Calcul des structures 1 (</t>
    </r>
    <r>
      <rPr>
        <b/>
        <sz val="10"/>
        <color theme="8" tint="-0.249977111117893"/>
        <rFont val="Arial"/>
        <family val="2"/>
      </rPr>
      <t>prof1</t>
    </r>
    <r>
      <rPr>
        <b/>
        <sz val="10"/>
        <rFont val="Arial"/>
        <family val="2"/>
      </rPr>
      <t>)</t>
    </r>
  </si>
  <si>
    <r>
      <t>Mécanique des structures 1 (</t>
    </r>
    <r>
      <rPr>
        <b/>
        <sz val="10"/>
        <color theme="8" tint="-0.249977111117893"/>
        <rFont val="Arial"/>
        <family val="2"/>
      </rPr>
      <t>prof1</t>
    </r>
    <r>
      <rPr>
        <b/>
        <sz val="10"/>
        <rFont val="Arial"/>
        <family val="2"/>
      </rPr>
      <t>)</t>
    </r>
  </si>
  <si>
    <r>
      <t>Mécanique des structures 2 (</t>
    </r>
    <r>
      <rPr>
        <b/>
        <sz val="10"/>
        <color theme="8" tint="-0.249977111117893"/>
        <rFont val="Arial"/>
        <family val="2"/>
      </rPr>
      <t>prof1</t>
    </r>
    <r>
      <rPr>
        <b/>
        <sz val="10"/>
        <rFont val="Arial"/>
        <family val="2"/>
      </rPr>
      <t>)</t>
    </r>
  </si>
  <si>
    <r>
      <t>Conception et calcul des structures 3 (</t>
    </r>
    <r>
      <rPr>
        <b/>
        <sz val="10"/>
        <color theme="8" tint="-0.249977111117893"/>
        <rFont val="Arial"/>
        <family val="2"/>
      </rPr>
      <t>prof1</t>
    </r>
    <r>
      <rPr>
        <b/>
        <sz val="10"/>
        <rFont val="Arial"/>
        <family val="2"/>
      </rPr>
      <t>)</t>
    </r>
  </si>
  <si>
    <r>
      <t>Sciences et Techniques de l'Habitat (</t>
    </r>
    <r>
      <rPr>
        <b/>
        <sz val="10"/>
        <color theme="8" tint="-0.249977111117893"/>
        <rFont val="Arial"/>
        <family val="2"/>
      </rPr>
      <t>prof 1</t>
    </r>
    <r>
      <rPr>
        <b/>
        <sz val="10"/>
        <rFont val="Arial"/>
        <family val="2"/>
      </rPr>
      <t>)</t>
    </r>
  </si>
  <si>
    <r>
      <t>Environnement administratif et juridique (</t>
    </r>
    <r>
      <rPr>
        <b/>
        <sz val="10"/>
        <color theme="8" tint="-0.249977111117893"/>
        <rFont val="Arial"/>
        <family val="2"/>
      </rPr>
      <t>prof 1</t>
    </r>
    <r>
      <rPr>
        <b/>
        <sz val="10"/>
        <rFont val="Arial"/>
        <family val="2"/>
      </rPr>
      <t>)</t>
    </r>
  </si>
  <si>
    <r>
      <t>Analyse globale d'un projet (</t>
    </r>
    <r>
      <rPr>
        <b/>
        <sz val="10"/>
        <color theme="9" tint="-0.249977111117893"/>
        <rFont val="Arial"/>
        <family val="2"/>
      </rPr>
      <t>prof2</t>
    </r>
    <r>
      <rPr>
        <b/>
        <sz val="10"/>
        <rFont val="Arial"/>
        <family val="2"/>
      </rPr>
      <t>)</t>
    </r>
  </si>
  <si>
    <r>
      <t>Plans de structure (</t>
    </r>
    <r>
      <rPr>
        <b/>
        <sz val="10"/>
        <color theme="9" tint="-0.249977111117893"/>
        <rFont val="Arial"/>
        <family val="2"/>
      </rPr>
      <t>prof2</t>
    </r>
    <r>
      <rPr>
        <b/>
        <sz val="10"/>
        <rFont val="Arial"/>
        <family val="2"/>
      </rPr>
      <t>)</t>
    </r>
  </si>
  <si>
    <r>
      <t xml:space="preserve">Technique de construction et de mise en oeuvre </t>
    </r>
    <r>
      <rPr>
        <b/>
        <sz val="10"/>
        <color theme="8" tint="-0.249977111117893"/>
        <rFont val="Arial"/>
        <family val="2"/>
      </rPr>
      <t>(prof1</t>
    </r>
    <r>
      <rPr>
        <b/>
        <sz val="10"/>
        <rFont val="Arial"/>
        <family val="2"/>
      </rPr>
      <t>)</t>
    </r>
  </si>
  <si>
    <r>
      <t>Mécanique des structures (</t>
    </r>
    <r>
      <rPr>
        <b/>
        <sz val="10"/>
        <color theme="8" tint="-0.249977111117893"/>
        <rFont val="Arial"/>
        <family val="2"/>
      </rPr>
      <t>prof1</t>
    </r>
    <r>
      <rPr>
        <b/>
        <sz val="10"/>
        <rFont val="Arial"/>
        <family val="2"/>
      </rPr>
      <t>)</t>
    </r>
  </si>
  <si>
    <r>
      <t>Conception et calcul des structures (</t>
    </r>
    <r>
      <rPr>
        <b/>
        <sz val="10"/>
        <color theme="8" tint="-0.249977111117893"/>
        <rFont val="Arial"/>
        <family val="2"/>
      </rPr>
      <t>prof1</t>
    </r>
    <r>
      <rPr>
        <b/>
        <sz val="10"/>
        <rFont val="Arial"/>
        <family val="2"/>
      </rPr>
      <t>)</t>
    </r>
  </si>
  <si>
    <t>Les partenaires et les intervenants</t>
  </si>
  <si>
    <t>Les marchés</t>
  </si>
  <si>
    <t>L'urbanisme</t>
  </si>
  <si>
    <t>accessibilité</t>
  </si>
  <si>
    <r>
      <t>Communication technique (</t>
    </r>
    <r>
      <rPr>
        <b/>
        <sz val="10"/>
        <color theme="9" tint="-0.249977111117893"/>
        <rFont val="Arial"/>
        <family val="2"/>
      </rPr>
      <t>prof2</t>
    </r>
    <r>
      <rPr>
        <b/>
        <sz val="10"/>
        <rFont val="Arial"/>
        <family val="2"/>
      </rPr>
      <t>)</t>
    </r>
  </si>
  <si>
    <t>modeleur volumique</t>
  </si>
  <si>
    <t>descente de charges</t>
  </si>
  <si>
    <t>infrastructures</t>
  </si>
  <si>
    <t xml:space="preserve">bilan </t>
  </si>
  <si>
    <t>bilan</t>
  </si>
  <si>
    <t>modeleur</t>
  </si>
  <si>
    <t>plans d'exé</t>
  </si>
  <si>
    <t>superstructures</t>
  </si>
  <si>
    <t>étan.</t>
  </si>
  <si>
    <t>CCS2</t>
  </si>
  <si>
    <t xml:space="preserve">desc. </t>
  </si>
  <si>
    <t>confort thermique</t>
  </si>
  <si>
    <t>év.</t>
  </si>
  <si>
    <t>Total projets</t>
  </si>
  <si>
    <t xml:space="preserve">Total prof 1 </t>
  </si>
  <si>
    <t>projet</t>
  </si>
  <si>
    <t>total</t>
  </si>
  <si>
    <t xml:space="preserve">Total prof2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</si>
</sst>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C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0"/>
      <color theme="8" tint="-0.249977111117893"/>
      <name val="Arial"/>
      <family val="2"/>
    </font>
    <font>
      <b/>
      <sz val="10"/>
      <color theme="9" tint="-0.249977111117893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70C0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2"/>
      <color theme="8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center" vertical="center" textRotation="90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8" fillId="0" borderId="24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8" fillId="0" borderId="25" xfId="0" applyFont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0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0" fillId="0" borderId="3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25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textRotation="90"/>
    </xf>
    <xf numFmtId="0" fontId="12" fillId="0" borderId="6" xfId="0" applyFont="1" applyBorder="1" applyAlignment="1">
      <alignment horizontal="center" vertical="center" textRotation="90"/>
    </xf>
    <xf numFmtId="0" fontId="12" fillId="0" borderId="5" xfId="0" applyFont="1" applyBorder="1" applyAlignment="1">
      <alignment horizontal="center" vertical="center" textRotation="90"/>
    </xf>
    <xf numFmtId="0" fontId="8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vertical="center"/>
    </xf>
    <xf numFmtId="0" fontId="25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0" fontId="25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25" fillId="0" borderId="8" xfId="0" applyFont="1" applyBorder="1" applyAlignment="1">
      <alignment horizontal="center" vertical="center" wrapText="1"/>
    </xf>
    <xf numFmtId="0" fontId="0" fillId="0" borderId="42" xfId="0" applyFont="1" applyBorder="1" applyAlignment="1">
      <alignment vertical="center"/>
    </xf>
    <xf numFmtId="0" fontId="25" fillId="0" borderId="33" xfId="0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24" fillId="0" borderId="42" xfId="0" applyFont="1" applyBorder="1" applyAlignment="1">
      <alignment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0" fontId="25" fillId="0" borderId="26" xfId="0" applyFont="1" applyBorder="1" applyAlignment="1">
      <alignment vertical="center"/>
    </xf>
    <xf numFmtId="0" fontId="25" fillId="0" borderId="40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25" fillId="0" borderId="46" xfId="0" applyFont="1" applyBorder="1" applyAlignment="1">
      <alignment vertical="center"/>
    </xf>
    <xf numFmtId="0" fontId="25" fillId="0" borderId="47" xfId="0" applyFont="1" applyBorder="1" applyAlignment="1">
      <alignment vertical="center"/>
    </xf>
    <xf numFmtId="0" fontId="8" fillId="0" borderId="48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0" fontId="25" fillId="0" borderId="50" xfId="0" applyFont="1" applyBorder="1" applyAlignment="1">
      <alignment vertical="center"/>
    </xf>
    <xf numFmtId="0" fontId="25" fillId="0" borderId="50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25" fillId="0" borderId="5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zoomScale="80" zoomScaleNormal="80" zoomScaleSheetLayoutView="145" workbookViewId="0">
      <selection sqref="A1:AJ1"/>
    </sheetView>
  </sheetViews>
  <sheetFormatPr baseColWidth="10" defaultRowHeight="15" x14ac:dyDescent="0.25"/>
  <cols>
    <col min="1" max="2" width="5.140625" style="4" customWidth="1"/>
    <col min="3" max="3" width="6" style="10" customWidth="1"/>
    <col min="4" max="4" width="20.7109375" style="10" customWidth="1"/>
    <col min="5" max="5" width="4" style="4" customWidth="1"/>
    <col min="6" max="6" width="7" style="10" customWidth="1"/>
    <col min="7" max="36" width="4.28515625" style="4" customWidth="1"/>
    <col min="37" max="253" width="11.42578125" style="4"/>
    <col min="254" max="254" width="39.28515625" style="4" bestFit="1" customWidth="1"/>
    <col min="255" max="255" width="6.85546875" style="4" bestFit="1" customWidth="1"/>
    <col min="256" max="256" width="43.5703125" style="4" bestFit="1" customWidth="1"/>
    <col min="257" max="257" width="7.5703125" style="4" bestFit="1" customWidth="1"/>
    <col min="258" max="258" width="6.5703125" style="4" bestFit="1" customWidth="1"/>
    <col min="259" max="288" width="3" style="4" bestFit="1" customWidth="1"/>
    <col min="289" max="509" width="11.42578125" style="4"/>
    <col min="510" max="510" width="39.28515625" style="4" bestFit="1" customWidth="1"/>
    <col min="511" max="511" width="6.85546875" style="4" bestFit="1" customWidth="1"/>
    <col min="512" max="512" width="43.5703125" style="4" bestFit="1" customWidth="1"/>
    <col min="513" max="513" width="7.5703125" style="4" bestFit="1" customWidth="1"/>
    <col min="514" max="514" width="6.5703125" style="4" bestFit="1" customWidth="1"/>
    <col min="515" max="544" width="3" style="4" bestFit="1" customWidth="1"/>
    <col min="545" max="765" width="11.42578125" style="4"/>
    <col min="766" max="766" width="39.28515625" style="4" bestFit="1" customWidth="1"/>
    <col min="767" max="767" width="6.85546875" style="4" bestFit="1" customWidth="1"/>
    <col min="768" max="768" width="43.5703125" style="4" bestFit="1" customWidth="1"/>
    <col min="769" max="769" width="7.5703125" style="4" bestFit="1" customWidth="1"/>
    <col min="770" max="770" width="6.5703125" style="4" bestFit="1" customWidth="1"/>
    <col min="771" max="800" width="3" style="4" bestFit="1" customWidth="1"/>
    <col min="801" max="1021" width="11.42578125" style="4"/>
    <col min="1022" max="1022" width="39.28515625" style="4" bestFit="1" customWidth="1"/>
    <col min="1023" max="1023" width="6.85546875" style="4" bestFit="1" customWidth="1"/>
    <col min="1024" max="1024" width="43.5703125" style="4" bestFit="1" customWidth="1"/>
    <col min="1025" max="1025" width="7.5703125" style="4" bestFit="1" customWidth="1"/>
    <col min="1026" max="1026" width="6.5703125" style="4" bestFit="1" customWidth="1"/>
    <col min="1027" max="1056" width="3" style="4" bestFit="1" customWidth="1"/>
    <col min="1057" max="1277" width="11.42578125" style="4"/>
    <col min="1278" max="1278" width="39.28515625" style="4" bestFit="1" customWidth="1"/>
    <col min="1279" max="1279" width="6.85546875" style="4" bestFit="1" customWidth="1"/>
    <col min="1280" max="1280" width="43.5703125" style="4" bestFit="1" customWidth="1"/>
    <col min="1281" max="1281" width="7.5703125" style="4" bestFit="1" customWidth="1"/>
    <col min="1282" max="1282" width="6.5703125" style="4" bestFit="1" customWidth="1"/>
    <col min="1283" max="1312" width="3" style="4" bestFit="1" customWidth="1"/>
    <col min="1313" max="1533" width="11.42578125" style="4"/>
    <col min="1534" max="1534" width="39.28515625" style="4" bestFit="1" customWidth="1"/>
    <col min="1535" max="1535" width="6.85546875" style="4" bestFit="1" customWidth="1"/>
    <col min="1536" max="1536" width="43.5703125" style="4" bestFit="1" customWidth="1"/>
    <col min="1537" max="1537" width="7.5703125" style="4" bestFit="1" customWidth="1"/>
    <col min="1538" max="1538" width="6.5703125" style="4" bestFit="1" customWidth="1"/>
    <col min="1539" max="1568" width="3" style="4" bestFit="1" customWidth="1"/>
    <col min="1569" max="1789" width="11.42578125" style="4"/>
    <col min="1790" max="1790" width="39.28515625" style="4" bestFit="1" customWidth="1"/>
    <col min="1791" max="1791" width="6.85546875" style="4" bestFit="1" customWidth="1"/>
    <col min="1792" max="1792" width="43.5703125" style="4" bestFit="1" customWidth="1"/>
    <col min="1793" max="1793" width="7.5703125" style="4" bestFit="1" customWidth="1"/>
    <col min="1794" max="1794" width="6.5703125" style="4" bestFit="1" customWidth="1"/>
    <col min="1795" max="1824" width="3" style="4" bestFit="1" customWidth="1"/>
    <col min="1825" max="2045" width="11.42578125" style="4"/>
    <col min="2046" max="2046" width="39.28515625" style="4" bestFit="1" customWidth="1"/>
    <col min="2047" max="2047" width="6.85546875" style="4" bestFit="1" customWidth="1"/>
    <col min="2048" max="2048" width="43.5703125" style="4" bestFit="1" customWidth="1"/>
    <col min="2049" max="2049" width="7.5703125" style="4" bestFit="1" customWidth="1"/>
    <col min="2050" max="2050" width="6.5703125" style="4" bestFit="1" customWidth="1"/>
    <col min="2051" max="2080" width="3" style="4" bestFit="1" customWidth="1"/>
    <col min="2081" max="2301" width="11.42578125" style="4"/>
    <col min="2302" max="2302" width="39.28515625" style="4" bestFit="1" customWidth="1"/>
    <col min="2303" max="2303" width="6.85546875" style="4" bestFit="1" customWidth="1"/>
    <col min="2304" max="2304" width="43.5703125" style="4" bestFit="1" customWidth="1"/>
    <col min="2305" max="2305" width="7.5703125" style="4" bestFit="1" customWidth="1"/>
    <col min="2306" max="2306" width="6.5703125" style="4" bestFit="1" customWidth="1"/>
    <col min="2307" max="2336" width="3" style="4" bestFit="1" customWidth="1"/>
    <col min="2337" max="2557" width="11.42578125" style="4"/>
    <col min="2558" max="2558" width="39.28515625" style="4" bestFit="1" customWidth="1"/>
    <col min="2559" max="2559" width="6.85546875" style="4" bestFit="1" customWidth="1"/>
    <col min="2560" max="2560" width="43.5703125" style="4" bestFit="1" customWidth="1"/>
    <col min="2561" max="2561" width="7.5703125" style="4" bestFit="1" customWidth="1"/>
    <col min="2562" max="2562" width="6.5703125" style="4" bestFit="1" customWidth="1"/>
    <col min="2563" max="2592" width="3" style="4" bestFit="1" customWidth="1"/>
    <col min="2593" max="2813" width="11.42578125" style="4"/>
    <col min="2814" max="2814" width="39.28515625" style="4" bestFit="1" customWidth="1"/>
    <col min="2815" max="2815" width="6.85546875" style="4" bestFit="1" customWidth="1"/>
    <col min="2816" max="2816" width="43.5703125" style="4" bestFit="1" customWidth="1"/>
    <col min="2817" max="2817" width="7.5703125" style="4" bestFit="1" customWidth="1"/>
    <col min="2818" max="2818" width="6.5703125" style="4" bestFit="1" customWidth="1"/>
    <col min="2819" max="2848" width="3" style="4" bestFit="1" customWidth="1"/>
    <col min="2849" max="3069" width="11.42578125" style="4"/>
    <col min="3070" max="3070" width="39.28515625" style="4" bestFit="1" customWidth="1"/>
    <col min="3071" max="3071" width="6.85546875" style="4" bestFit="1" customWidth="1"/>
    <col min="3072" max="3072" width="43.5703125" style="4" bestFit="1" customWidth="1"/>
    <col min="3073" max="3073" width="7.5703125" style="4" bestFit="1" customWidth="1"/>
    <col min="3074" max="3074" width="6.5703125" style="4" bestFit="1" customWidth="1"/>
    <col min="3075" max="3104" width="3" style="4" bestFit="1" customWidth="1"/>
    <col min="3105" max="3325" width="11.42578125" style="4"/>
    <col min="3326" max="3326" width="39.28515625" style="4" bestFit="1" customWidth="1"/>
    <col min="3327" max="3327" width="6.85546875" style="4" bestFit="1" customWidth="1"/>
    <col min="3328" max="3328" width="43.5703125" style="4" bestFit="1" customWidth="1"/>
    <col min="3329" max="3329" width="7.5703125" style="4" bestFit="1" customWidth="1"/>
    <col min="3330" max="3330" width="6.5703125" style="4" bestFit="1" customWidth="1"/>
    <col min="3331" max="3360" width="3" style="4" bestFit="1" customWidth="1"/>
    <col min="3361" max="3581" width="11.42578125" style="4"/>
    <col min="3582" max="3582" width="39.28515625" style="4" bestFit="1" customWidth="1"/>
    <col min="3583" max="3583" width="6.85546875" style="4" bestFit="1" customWidth="1"/>
    <col min="3584" max="3584" width="43.5703125" style="4" bestFit="1" customWidth="1"/>
    <col min="3585" max="3585" width="7.5703125" style="4" bestFit="1" customWidth="1"/>
    <col min="3586" max="3586" width="6.5703125" style="4" bestFit="1" customWidth="1"/>
    <col min="3587" max="3616" width="3" style="4" bestFit="1" customWidth="1"/>
    <col min="3617" max="3837" width="11.42578125" style="4"/>
    <col min="3838" max="3838" width="39.28515625" style="4" bestFit="1" customWidth="1"/>
    <col min="3839" max="3839" width="6.85546875" style="4" bestFit="1" customWidth="1"/>
    <col min="3840" max="3840" width="43.5703125" style="4" bestFit="1" customWidth="1"/>
    <col min="3841" max="3841" width="7.5703125" style="4" bestFit="1" customWidth="1"/>
    <col min="3842" max="3842" width="6.5703125" style="4" bestFit="1" customWidth="1"/>
    <col min="3843" max="3872" width="3" style="4" bestFit="1" customWidth="1"/>
    <col min="3873" max="4093" width="11.42578125" style="4"/>
    <col min="4094" max="4094" width="39.28515625" style="4" bestFit="1" customWidth="1"/>
    <col min="4095" max="4095" width="6.85546875" style="4" bestFit="1" customWidth="1"/>
    <col min="4096" max="4096" width="43.5703125" style="4" bestFit="1" customWidth="1"/>
    <col min="4097" max="4097" width="7.5703125" style="4" bestFit="1" customWidth="1"/>
    <col min="4098" max="4098" width="6.5703125" style="4" bestFit="1" customWidth="1"/>
    <col min="4099" max="4128" width="3" style="4" bestFit="1" customWidth="1"/>
    <col min="4129" max="4349" width="11.42578125" style="4"/>
    <col min="4350" max="4350" width="39.28515625" style="4" bestFit="1" customWidth="1"/>
    <col min="4351" max="4351" width="6.85546875" style="4" bestFit="1" customWidth="1"/>
    <col min="4352" max="4352" width="43.5703125" style="4" bestFit="1" customWidth="1"/>
    <col min="4353" max="4353" width="7.5703125" style="4" bestFit="1" customWidth="1"/>
    <col min="4354" max="4354" width="6.5703125" style="4" bestFit="1" customWidth="1"/>
    <col min="4355" max="4384" width="3" style="4" bestFit="1" customWidth="1"/>
    <col min="4385" max="4605" width="11.42578125" style="4"/>
    <col min="4606" max="4606" width="39.28515625" style="4" bestFit="1" customWidth="1"/>
    <col min="4607" max="4607" width="6.85546875" style="4" bestFit="1" customWidth="1"/>
    <col min="4608" max="4608" width="43.5703125" style="4" bestFit="1" customWidth="1"/>
    <col min="4609" max="4609" width="7.5703125" style="4" bestFit="1" customWidth="1"/>
    <col min="4610" max="4610" width="6.5703125" style="4" bestFit="1" customWidth="1"/>
    <col min="4611" max="4640" width="3" style="4" bestFit="1" customWidth="1"/>
    <col min="4641" max="4861" width="11.42578125" style="4"/>
    <col min="4862" max="4862" width="39.28515625" style="4" bestFit="1" customWidth="1"/>
    <col min="4863" max="4863" width="6.85546875" style="4" bestFit="1" customWidth="1"/>
    <col min="4864" max="4864" width="43.5703125" style="4" bestFit="1" customWidth="1"/>
    <col min="4865" max="4865" width="7.5703125" style="4" bestFit="1" customWidth="1"/>
    <col min="4866" max="4866" width="6.5703125" style="4" bestFit="1" customWidth="1"/>
    <col min="4867" max="4896" width="3" style="4" bestFit="1" customWidth="1"/>
    <col min="4897" max="5117" width="11.42578125" style="4"/>
    <col min="5118" max="5118" width="39.28515625" style="4" bestFit="1" customWidth="1"/>
    <col min="5119" max="5119" width="6.85546875" style="4" bestFit="1" customWidth="1"/>
    <col min="5120" max="5120" width="43.5703125" style="4" bestFit="1" customWidth="1"/>
    <col min="5121" max="5121" width="7.5703125" style="4" bestFit="1" customWidth="1"/>
    <col min="5122" max="5122" width="6.5703125" style="4" bestFit="1" customWidth="1"/>
    <col min="5123" max="5152" width="3" style="4" bestFit="1" customWidth="1"/>
    <col min="5153" max="5373" width="11.42578125" style="4"/>
    <col min="5374" max="5374" width="39.28515625" style="4" bestFit="1" customWidth="1"/>
    <col min="5375" max="5375" width="6.85546875" style="4" bestFit="1" customWidth="1"/>
    <col min="5376" max="5376" width="43.5703125" style="4" bestFit="1" customWidth="1"/>
    <col min="5377" max="5377" width="7.5703125" style="4" bestFit="1" customWidth="1"/>
    <col min="5378" max="5378" width="6.5703125" style="4" bestFit="1" customWidth="1"/>
    <col min="5379" max="5408" width="3" style="4" bestFit="1" customWidth="1"/>
    <col min="5409" max="5629" width="11.42578125" style="4"/>
    <col min="5630" max="5630" width="39.28515625" style="4" bestFit="1" customWidth="1"/>
    <col min="5631" max="5631" width="6.85546875" style="4" bestFit="1" customWidth="1"/>
    <col min="5632" max="5632" width="43.5703125" style="4" bestFit="1" customWidth="1"/>
    <col min="5633" max="5633" width="7.5703125" style="4" bestFit="1" customWidth="1"/>
    <col min="5634" max="5634" width="6.5703125" style="4" bestFit="1" customWidth="1"/>
    <col min="5635" max="5664" width="3" style="4" bestFit="1" customWidth="1"/>
    <col min="5665" max="5885" width="11.42578125" style="4"/>
    <col min="5886" max="5886" width="39.28515625" style="4" bestFit="1" customWidth="1"/>
    <col min="5887" max="5887" width="6.85546875" style="4" bestFit="1" customWidth="1"/>
    <col min="5888" max="5888" width="43.5703125" style="4" bestFit="1" customWidth="1"/>
    <col min="5889" max="5889" width="7.5703125" style="4" bestFit="1" customWidth="1"/>
    <col min="5890" max="5890" width="6.5703125" style="4" bestFit="1" customWidth="1"/>
    <col min="5891" max="5920" width="3" style="4" bestFit="1" customWidth="1"/>
    <col min="5921" max="6141" width="11.42578125" style="4"/>
    <col min="6142" max="6142" width="39.28515625" style="4" bestFit="1" customWidth="1"/>
    <col min="6143" max="6143" width="6.85546875" style="4" bestFit="1" customWidth="1"/>
    <col min="6144" max="6144" width="43.5703125" style="4" bestFit="1" customWidth="1"/>
    <col min="6145" max="6145" width="7.5703125" style="4" bestFit="1" customWidth="1"/>
    <col min="6146" max="6146" width="6.5703125" style="4" bestFit="1" customWidth="1"/>
    <col min="6147" max="6176" width="3" style="4" bestFit="1" customWidth="1"/>
    <col min="6177" max="6397" width="11.42578125" style="4"/>
    <col min="6398" max="6398" width="39.28515625" style="4" bestFit="1" customWidth="1"/>
    <col min="6399" max="6399" width="6.85546875" style="4" bestFit="1" customWidth="1"/>
    <col min="6400" max="6400" width="43.5703125" style="4" bestFit="1" customWidth="1"/>
    <col min="6401" max="6401" width="7.5703125" style="4" bestFit="1" customWidth="1"/>
    <col min="6402" max="6402" width="6.5703125" style="4" bestFit="1" customWidth="1"/>
    <col min="6403" max="6432" width="3" style="4" bestFit="1" customWidth="1"/>
    <col min="6433" max="6653" width="11.42578125" style="4"/>
    <col min="6654" max="6654" width="39.28515625" style="4" bestFit="1" customWidth="1"/>
    <col min="6655" max="6655" width="6.85546875" style="4" bestFit="1" customWidth="1"/>
    <col min="6656" max="6656" width="43.5703125" style="4" bestFit="1" customWidth="1"/>
    <col min="6657" max="6657" width="7.5703125" style="4" bestFit="1" customWidth="1"/>
    <col min="6658" max="6658" width="6.5703125" style="4" bestFit="1" customWidth="1"/>
    <col min="6659" max="6688" width="3" style="4" bestFit="1" customWidth="1"/>
    <col min="6689" max="6909" width="11.42578125" style="4"/>
    <col min="6910" max="6910" width="39.28515625" style="4" bestFit="1" customWidth="1"/>
    <col min="6911" max="6911" width="6.85546875" style="4" bestFit="1" customWidth="1"/>
    <col min="6912" max="6912" width="43.5703125" style="4" bestFit="1" customWidth="1"/>
    <col min="6913" max="6913" width="7.5703125" style="4" bestFit="1" customWidth="1"/>
    <col min="6914" max="6914" width="6.5703125" style="4" bestFit="1" customWidth="1"/>
    <col min="6915" max="6944" width="3" style="4" bestFit="1" customWidth="1"/>
    <col min="6945" max="7165" width="11.42578125" style="4"/>
    <col min="7166" max="7166" width="39.28515625" style="4" bestFit="1" customWidth="1"/>
    <col min="7167" max="7167" width="6.85546875" style="4" bestFit="1" customWidth="1"/>
    <col min="7168" max="7168" width="43.5703125" style="4" bestFit="1" customWidth="1"/>
    <col min="7169" max="7169" width="7.5703125" style="4" bestFit="1" customWidth="1"/>
    <col min="7170" max="7170" width="6.5703125" style="4" bestFit="1" customWidth="1"/>
    <col min="7171" max="7200" width="3" style="4" bestFit="1" customWidth="1"/>
    <col min="7201" max="7421" width="11.42578125" style="4"/>
    <col min="7422" max="7422" width="39.28515625" style="4" bestFit="1" customWidth="1"/>
    <col min="7423" max="7423" width="6.85546875" style="4" bestFit="1" customWidth="1"/>
    <col min="7424" max="7424" width="43.5703125" style="4" bestFit="1" customWidth="1"/>
    <col min="7425" max="7425" width="7.5703125" style="4" bestFit="1" customWidth="1"/>
    <col min="7426" max="7426" width="6.5703125" style="4" bestFit="1" customWidth="1"/>
    <col min="7427" max="7456" width="3" style="4" bestFit="1" customWidth="1"/>
    <col min="7457" max="7677" width="11.42578125" style="4"/>
    <col min="7678" max="7678" width="39.28515625" style="4" bestFit="1" customWidth="1"/>
    <col min="7679" max="7679" width="6.85546875" style="4" bestFit="1" customWidth="1"/>
    <col min="7680" max="7680" width="43.5703125" style="4" bestFit="1" customWidth="1"/>
    <col min="7681" max="7681" width="7.5703125" style="4" bestFit="1" customWidth="1"/>
    <col min="7682" max="7682" width="6.5703125" style="4" bestFit="1" customWidth="1"/>
    <col min="7683" max="7712" width="3" style="4" bestFit="1" customWidth="1"/>
    <col min="7713" max="7933" width="11.42578125" style="4"/>
    <col min="7934" max="7934" width="39.28515625" style="4" bestFit="1" customWidth="1"/>
    <col min="7935" max="7935" width="6.85546875" style="4" bestFit="1" customWidth="1"/>
    <col min="7936" max="7936" width="43.5703125" style="4" bestFit="1" customWidth="1"/>
    <col min="7937" max="7937" width="7.5703125" style="4" bestFit="1" customWidth="1"/>
    <col min="7938" max="7938" width="6.5703125" style="4" bestFit="1" customWidth="1"/>
    <col min="7939" max="7968" width="3" style="4" bestFit="1" customWidth="1"/>
    <col min="7969" max="8189" width="11.42578125" style="4"/>
    <col min="8190" max="8190" width="39.28515625" style="4" bestFit="1" customWidth="1"/>
    <col min="8191" max="8191" width="6.85546875" style="4" bestFit="1" customWidth="1"/>
    <col min="8192" max="8192" width="43.5703125" style="4" bestFit="1" customWidth="1"/>
    <col min="8193" max="8193" width="7.5703125" style="4" bestFit="1" customWidth="1"/>
    <col min="8194" max="8194" width="6.5703125" style="4" bestFit="1" customWidth="1"/>
    <col min="8195" max="8224" width="3" style="4" bestFit="1" customWidth="1"/>
    <col min="8225" max="8445" width="11.42578125" style="4"/>
    <col min="8446" max="8446" width="39.28515625" style="4" bestFit="1" customWidth="1"/>
    <col min="8447" max="8447" width="6.85546875" style="4" bestFit="1" customWidth="1"/>
    <col min="8448" max="8448" width="43.5703125" style="4" bestFit="1" customWidth="1"/>
    <col min="8449" max="8449" width="7.5703125" style="4" bestFit="1" customWidth="1"/>
    <col min="8450" max="8450" width="6.5703125" style="4" bestFit="1" customWidth="1"/>
    <col min="8451" max="8480" width="3" style="4" bestFit="1" customWidth="1"/>
    <col min="8481" max="8701" width="11.42578125" style="4"/>
    <col min="8702" max="8702" width="39.28515625" style="4" bestFit="1" customWidth="1"/>
    <col min="8703" max="8703" width="6.85546875" style="4" bestFit="1" customWidth="1"/>
    <col min="8704" max="8704" width="43.5703125" style="4" bestFit="1" customWidth="1"/>
    <col min="8705" max="8705" width="7.5703125" style="4" bestFit="1" customWidth="1"/>
    <col min="8706" max="8706" width="6.5703125" style="4" bestFit="1" customWidth="1"/>
    <col min="8707" max="8736" width="3" style="4" bestFit="1" customWidth="1"/>
    <col min="8737" max="8957" width="11.42578125" style="4"/>
    <col min="8958" max="8958" width="39.28515625" style="4" bestFit="1" customWidth="1"/>
    <col min="8959" max="8959" width="6.85546875" style="4" bestFit="1" customWidth="1"/>
    <col min="8960" max="8960" width="43.5703125" style="4" bestFit="1" customWidth="1"/>
    <col min="8961" max="8961" width="7.5703125" style="4" bestFit="1" customWidth="1"/>
    <col min="8962" max="8962" width="6.5703125" style="4" bestFit="1" customWidth="1"/>
    <col min="8963" max="8992" width="3" style="4" bestFit="1" customWidth="1"/>
    <col min="8993" max="9213" width="11.42578125" style="4"/>
    <col min="9214" max="9214" width="39.28515625" style="4" bestFit="1" customWidth="1"/>
    <col min="9215" max="9215" width="6.85546875" style="4" bestFit="1" customWidth="1"/>
    <col min="9216" max="9216" width="43.5703125" style="4" bestFit="1" customWidth="1"/>
    <col min="9217" max="9217" width="7.5703125" style="4" bestFit="1" customWidth="1"/>
    <col min="9218" max="9218" width="6.5703125" style="4" bestFit="1" customWidth="1"/>
    <col min="9219" max="9248" width="3" style="4" bestFit="1" customWidth="1"/>
    <col min="9249" max="9469" width="11.42578125" style="4"/>
    <col min="9470" max="9470" width="39.28515625" style="4" bestFit="1" customWidth="1"/>
    <col min="9471" max="9471" width="6.85546875" style="4" bestFit="1" customWidth="1"/>
    <col min="9472" max="9472" width="43.5703125" style="4" bestFit="1" customWidth="1"/>
    <col min="9473" max="9473" width="7.5703125" style="4" bestFit="1" customWidth="1"/>
    <col min="9474" max="9474" width="6.5703125" style="4" bestFit="1" customWidth="1"/>
    <col min="9475" max="9504" width="3" style="4" bestFit="1" customWidth="1"/>
    <col min="9505" max="9725" width="11.42578125" style="4"/>
    <col min="9726" max="9726" width="39.28515625" style="4" bestFit="1" customWidth="1"/>
    <col min="9727" max="9727" width="6.85546875" style="4" bestFit="1" customWidth="1"/>
    <col min="9728" max="9728" width="43.5703125" style="4" bestFit="1" customWidth="1"/>
    <col min="9729" max="9729" width="7.5703125" style="4" bestFit="1" customWidth="1"/>
    <col min="9730" max="9730" width="6.5703125" style="4" bestFit="1" customWidth="1"/>
    <col min="9731" max="9760" width="3" style="4" bestFit="1" customWidth="1"/>
    <col min="9761" max="9981" width="11.42578125" style="4"/>
    <col min="9982" max="9982" width="39.28515625" style="4" bestFit="1" customWidth="1"/>
    <col min="9983" max="9983" width="6.85546875" style="4" bestFit="1" customWidth="1"/>
    <col min="9984" max="9984" width="43.5703125" style="4" bestFit="1" customWidth="1"/>
    <col min="9985" max="9985" width="7.5703125" style="4" bestFit="1" customWidth="1"/>
    <col min="9986" max="9986" width="6.5703125" style="4" bestFit="1" customWidth="1"/>
    <col min="9987" max="10016" width="3" style="4" bestFit="1" customWidth="1"/>
    <col min="10017" max="10237" width="11.42578125" style="4"/>
    <col min="10238" max="10238" width="39.28515625" style="4" bestFit="1" customWidth="1"/>
    <col min="10239" max="10239" width="6.85546875" style="4" bestFit="1" customWidth="1"/>
    <col min="10240" max="10240" width="43.5703125" style="4" bestFit="1" customWidth="1"/>
    <col min="10241" max="10241" width="7.5703125" style="4" bestFit="1" customWidth="1"/>
    <col min="10242" max="10242" width="6.5703125" style="4" bestFit="1" customWidth="1"/>
    <col min="10243" max="10272" width="3" style="4" bestFit="1" customWidth="1"/>
    <col min="10273" max="10493" width="11.42578125" style="4"/>
    <col min="10494" max="10494" width="39.28515625" style="4" bestFit="1" customWidth="1"/>
    <col min="10495" max="10495" width="6.85546875" style="4" bestFit="1" customWidth="1"/>
    <col min="10496" max="10496" width="43.5703125" style="4" bestFit="1" customWidth="1"/>
    <col min="10497" max="10497" width="7.5703125" style="4" bestFit="1" customWidth="1"/>
    <col min="10498" max="10498" width="6.5703125" style="4" bestFit="1" customWidth="1"/>
    <col min="10499" max="10528" width="3" style="4" bestFit="1" customWidth="1"/>
    <col min="10529" max="10749" width="11.42578125" style="4"/>
    <col min="10750" max="10750" width="39.28515625" style="4" bestFit="1" customWidth="1"/>
    <col min="10751" max="10751" width="6.85546875" style="4" bestFit="1" customWidth="1"/>
    <col min="10752" max="10752" width="43.5703125" style="4" bestFit="1" customWidth="1"/>
    <col min="10753" max="10753" width="7.5703125" style="4" bestFit="1" customWidth="1"/>
    <col min="10754" max="10754" width="6.5703125" style="4" bestFit="1" customWidth="1"/>
    <col min="10755" max="10784" width="3" style="4" bestFit="1" customWidth="1"/>
    <col min="10785" max="11005" width="11.42578125" style="4"/>
    <col min="11006" max="11006" width="39.28515625" style="4" bestFit="1" customWidth="1"/>
    <col min="11007" max="11007" width="6.85546875" style="4" bestFit="1" customWidth="1"/>
    <col min="11008" max="11008" width="43.5703125" style="4" bestFit="1" customWidth="1"/>
    <col min="11009" max="11009" width="7.5703125" style="4" bestFit="1" customWidth="1"/>
    <col min="11010" max="11010" width="6.5703125" style="4" bestFit="1" customWidth="1"/>
    <col min="11011" max="11040" width="3" style="4" bestFit="1" customWidth="1"/>
    <col min="11041" max="11261" width="11.42578125" style="4"/>
    <col min="11262" max="11262" width="39.28515625" style="4" bestFit="1" customWidth="1"/>
    <col min="11263" max="11263" width="6.85546875" style="4" bestFit="1" customWidth="1"/>
    <col min="11264" max="11264" width="43.5703125" style="4" bestFit="1" customWidth="1"/>
    <col min="11265" max="11265" width="7.5703125" style="4" bestFit="1" customWidth="1"/>
    <col min="11266" max="11266" width="6.5703125" style="4" bestFit="1" customWidth="1"/>
    <col min="11267" max="11296" width="3" style="4" bestFit="1" customWidth="1"/>
    <col min="11297" max="11517" width="11.42578125" style="4"/>
    <col min="11518" max="11518" width="39.28515625" style="4" bestFit="1" customWidth="1"/>
    <col min="11519" max="11519" width="6.85546875" style="4" bestFit="1" customWidth="1"/>
    <col min="11520" max="11520" width="43.5703125" style="4" bestFit="1" customWidth="1"/>
    <col min="11521" max="11521" width="7.5703125" style="4" bestFit="1" customWidth="1"/>
    <col min="11522" max="11522" width="6.5703125" style="4" bestFit="1" customWidth="1"/>
    <col min="11523" max="11552" width="3" style="4" bestFit="1" customWidth="1"/>
    <col min="11553" max="11773" width="11.42578125" style="4"/>
    <col min="11774" max="11774" width="39.28515625" style="4" bestFit="1" customWidth="1"/>
    <col min="11775" max="11775" width="6.85546875" style="4" bestFit="1" customWidth="1"/>
    <col min="11776" max="11776" width="43.5703125" style="4" bestFit="1" customWidth="1"/>
    <col min="11777" max="11777" width="7.5703125" style="4" bestFit="1" customWidth="1"/>
    <col min="11778" max="11778" width="6.5703125" style="4" bestFit="1" customWidth="1"/>
    <col min="11779" max="11808" width="3" style="4" bestFit="1" customWidth="1"/>
    <col min="11809" max="12029" width="11.42578125" style="4"/>
    <col min="12030" max="12030" width="39.28515625" style="4" bestFit="1" customWidth="1"/>
    <col min="12031" max="12031" width="6.85546875" style="4" bestFit="1" customWidth="1"/>
    <col min="12032" max="12032" width="43.5703125" style="4" bestFit="1" customWidth="1"/>
    <col min="12033" max="12033" width="7.5703125" style="4" bestFit="1" customWidth="1"/>
    <col min="12034" max="12034" width="6.5703125" style="4" bestFit="1" customWidth="1"/>
    <col min="12035" max="12064" width="3" style="4" bestFit="1" customWidth="1"/>
    <col min="12065" max="12285" width="11.42578125" style="4"/>
    <col min="12286" max="12286" width="39.28515625" style="4" bestFit="1" customWidth="1"/>
    <col min="12287" max="12287" width="6.85546875" style="4" bestFit="1" customWidth="1"/>
    <col min="12288" max="12288" width="43.5703125" style="4" bestFit="1" customWidth="1"/>
    <col min="12289" max="12289" width="7.5703125" style="4" bestFit="1" customWidth="1"/>
    <col min="12290" max="12290" width="6.5703125" style="4" bestFit="1" customWidth="1"/>
    <col min="12291" max="12320" width="3" style="4" bestFit="1" customWidth="1"/>
    <col min="12321" max="12541" width="11.42578125" style="4"/>
    <col min="12542" max="12542" width="39.28515625" style="4" bestFit="1" customWidth="1"/>
    <col min="12543" max="12543" width="6.85546875" style="4" bestFit="1" customWidth="1"/>
    <col min="12544" max="12544" width="43.5703125" style="4" bestFit="1" customWidth="1"/>
    <col min="12545" max="12545" width="7.5703125" style="4" bestFit="1" customWidth="1"/>
    <col min="12546" max="12546" width="6.5703125" style="4" bestFit="1" customWidth="1"/>
    <col min="12547" max="12576" width="3" style="4" bestFit="1" customWidth="1"/>
    <col min="12577" max="12797" width="11.42578125" style="4"/>
    <col min="12798" max="12798" width="39.28515625" style="4" bestFit="1" customWidth="1"/>
    <col min="12799" max="12799" width="6.85546875" style="4" bestFit="1" customWidth="1"/>
    <col min="12800" max="12800" width="43.5703125" style="4" bestFit="1" customWidth="1"/>
    <col min="12801" max="12801" width="7.5703125" style="4" bestFit="1" customWidth="1"/>
    <col min="12802" max="12802" width="6.5703125" style="4" bestFit="1" customWidth="1"/>
    <col min="12803" max="12832" width="3" style="4" bestFit="1" customWidth="1"/>
    <col min="12833" max="13053" width="11.42578125" style="4"/>
    <col min="13054" max="13054" width="39.28515625" style="4" bestFit="1" customWidth="1"/>
    <col min="13055" max="13055" width="6.85546875" style="4" bestFit="1" customWidth="1"/>
    <col min="13056" max="13056" width="43.5703125" style="4" bestFit="1" customWidth="1"/>
    <col min="13057" max="13057" width="7.5703125" style="4" bestFit="1" customWidth="1"/>
    <col min="13058" max="13058" width="6.5703125" style="4" bestFit="1" customWidth="1"/>
    <col min="13059" max="13088" width="3" style="4" bestFit="1" customWidth="1"/>
    <col min="13089" max="13309" width="11.42578125" style="4"/>
    <col min="13310" max="13310" width="39.28515625" style="4" bestFit="1" customWidth="1"/>
    <col min="13311" max="13311" width="6.85546875" style="4" bestFit="1" customWidth="1"/>
    <col min="13312" max="13312" width="43.5703125" style="4" bestFit="1" customWidth="1"/>
    <col min="13313" max="13313" width="7.5703125" style="4" bestFit="1" customWidth="1"/>
    <col min="13314" max="13314" width="6.5703125" style="4" bestFit="1" customWidth="1"/>
    <col min="13315" max="13344" width="3" style="4" bestFit="1" customWidth="1"/>
    <col min="13345" max="13565" width="11.42578125" style="4"/>
    <col min="13566" max="13566" width="39.28515625" style="4" bestFit="1" customWidth="1"/>
    <col min="13567" max="13567" width="6.85546875" style="4" bestFit="1" customWidth="1"/>
    <col min="13568" max="13568" width="43.5703125" style="4" bestFit="1" customWidth="1"/>
    <col min="13569" max="13569" width="7.5703125" style="4" bestFit="1" customWidth="1"/>
    <col min="13570" max="13570" width="6.5703125" style="4" bestFit="1" customWidth="1"/>
    <col min="13571" max="13600" width="3" style="4" bestFit="1" customWidth="1"/>
    <col min="13601" max="13821" width="11.42578125" style="4"/>
    <col min="13822" max="13822" width="39.28515625" style="4" bestFit="1" customWidth="1"/>
    <col min="13823" max="13823" width="6.85546875" style="4" bestFit="1" customWidth="1"/>
    <col min="13824" max="13824" width="43.5703125" style="4" bestFit="1" customWidth="1"/>
    <col min="13825" max="13825" width="7.5703125" style="4" bestFit="1" customWidth="1"/>
    <col min="13826" max="13826" width="6.5703125" style="4" bestFit="1" customWidth="1"/>
    <col min="13827" max="13856" width="3" style="4" bestFit="1" customWidth="1"/>
    <col min="13857" max="14077" width="11.42578125" style="4"/>
    <col min="14078" max="14078" width="39.28515625" style="4" bestFit="1" customWidth="1"/>
    <col min="14079" max="14079" width="6.85546875" style="4" bestFit="1" customWidth="1"/>
    <col min="14080" max="14080" width="43.5703125" style="4" bestFit="1" customWidth="1"/>
    <col min="14081" max="14081" width="7.5703125" style="4" bestFit="1" customWidth="1"/>
    <col min="14082" max="14082" width="6.5703125" style="4" bestFit="1" customWidth="1"/>
    <col min="14083" max="14112" width="3" style="4" bestFit="1" customWidth="1"/>
    <col min="14113" max="14333" width="11.42578125" style="4"/>
    <col min="14334" max="14334" width="39.28515625" style="4" bestFit="1" customWidth="1"/>
    <col min="14335" max="14335" width="6.85546875" style="4" bestFit="1" customWidth="1"/>
    <col min="14336" max="14336" width="43.5703125" style="4" bestFit="1" customWidth="1"/>
    <col min="14337" max="14337" width="7.5703125" style="4" bestFit="1" customWidth="1"/>
    <col min="14338" max="14338" width="6.5703125" style="4" bestFit="1" customWidth="1"/>
    <col min="14339" max="14368" width="3" style="4" bestFit="1" customWidth="1"/>
    <col min="14369" max="14589" width="11.42578125" style="4"/>
    <col min="14590" max="14590" width="39.28515625" style="4" bestFit="1" customWidth="1"/>
    <col min="14591" max="14591" width="6.85546875" style="4" bestFit="1" customWidth="1"/>
    <col min="14592" max="14592" width="43.5703125" style="4" bestFit="1" customWidth="1"/>
    <col min="14593" max="14593" width="7.5703125" style="4" bestFit="1" customWidth="1"/>
    <col min="14594" max="14594" width="6.5703125" style="4" bestFit="1" customWidth="1"/>
    <col min="14595" max="14624" width="3" style="4" bestFit="1" customWidth="1"/>
    <col min="14625" max="14845" width="11.42578125" style="4"/>
    <col min="14846" max="14846" width="39.28515625" style="4" bestFit="1" customWidth="1"/>
    <col min="14847" max="14847" width="6.85546875" style="4" bestFit="1" customWidth="1"/>
    <col min="14848" max="14848" width="43.5703125" style="4" bestFit="1" customWidth="1"/>
    <col min="14849" max="14849" width="7.5703125" style="4" bestFit="1" customWidth="1"/>
    <col min="14850" max="14850" width="6.5703125" style="4" bestFit="1" customWidth="1"/>
    <col min="14851" max="14880" width="3" style="4" bestFit="1" customWidth="1"/>
    <col min="14881" max="15101" width="11.42578125" style="4"/>
    <col min="15102" max="15102" width="39.28515625" style="4" bestFit="1" customWidth="1"/>
    <col min="15103" max="15103" width="6.85546875" style="4" bestFit="1" customWidth="1"/>
    <col min="15104" max="15104" width="43.5703125" style="4" bestFit="1" customWidth="1"/>
    <col min="15105" max="15105" width="7.5703125" style="4" bestFit="1" customWidth="1"/>
    <col min="15106" max="15106" width="6.5703125" style="4" bestFit="1" customWidth="1"/>
    <col min="15107" max="15136" width="3" style="4" bestFit="1" customWidth="1"/>
    <col min="15137" max="15357" width="11.42578125" style="4"/>
    <col min="15358" max="15358" width="39.28515625" style="4" bestFit="1" customWidth="1"/>
    <col min="15359" max="15359" width="6.85546875" style="4" bestFit="1" customWidth="1"/>
    <col min="15360" max="15360" width="43.5703125" style="4" bestFit="1" customWidth="1"/>
    <col min="15361" max="15361" width="7.5703125" style="4" bestFit="1" customWidth="1"/>
    <col min="15362" max="15362" width="6.5703125" style="4" bestFit="1" customWidth="1"/>
    <col min="15363" max="15392" width="3" style="4" bestFit="1" customWidth="1"/>
    <col min="15393" max="15613" width="11.42578125" style="4"/>
    <col min="15614" max="15614" width="39.28515625" style="4" bestFit="1" customWidth="1"/>
    <col min="15615" max="15615" width="6.85546875" style="4" bestFit="1" customWidth="1"/>
    <col min="15616" max="15616" width="43.5703125" style="4" bestFit="1" customWidth="1"/>
    <col min="15617" max="15617" width="7.5703125" style="4" bestFit="1" customWidth="1"/>
    <col min="15618" max="15618" width="6.5703125" style="4" bestFit="1" customWidth="1"/>
    <col min="15619" max="15648" width="3" style="4" bestFit="1" customWidth="1"/>
    <col min="15649" max="15869" width="11.42578125" style="4"/>
    <col min="15870" max="15870" width="39.28515625" style="4" bestFit="1" customWidth="1"/>
    <col min="15871" max="15871" width="6.85546875" style="4" bestFit="1" customWidth="1"/>
    <col min="15872" max="15872" width="43.5703125" style="4" bestFit="1" customWidth="1"/>
    <col min="15873" max="15873" width="7.5703125" style="4" bestFit="1" customWidth="1"/>
    <col min="15874" max="15874" width="6.5703125" style="4" bestFit="1" customWidth="1"/>
    <col min="15875" max="15904" width="3" style="4" bestFit="1" customWidth="1"/>
    <col min="15905" max="16125" width="11.42578125" style="4"/>
    <col min="16126" max="16126" width="39.28515625" style="4" bestFit="1" customWidth="1"/>
    <col min="16127" max="16127" width="6.85546875" style="4" bestFit="1" customWidth="1"/>
    <col min="16128" max="16128" width="43.5703125" style="4" bestFit="1" customWidth="1"/>
    <col min="16129" max="16129" width="7.5703125" style="4" bestFit="1" customWidth="1"/>
    <col min="16130" max="16130" width="6.5703125" style="4" bestFit="1" customWidth="1"/>
    <col min="16131" max="16160" width="3" style="4" bestFit="1" customWidth="1"/>
    <col min="16161" max="16384" width="11.42578125" style="4"/>
  </cols>
  <sheetData>
    <row r="1" spans="1:36" ht="27" customHeight="1" x14ac:dyDescent="0.25">
      <c r="A1" s="113" t="s">
        <v>46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</row>
    <row r="2" spans="1:36" ht="27" customHeight="1" x14ac:dyDescent="0.25">
      <c r="C2" s="114" t="s">
        <v>53</v>
      </c>
      <c r="D2" s="115"/>
      <c r="E2" s="1"/>
      <c r="F2" s="12"/>
      <c r="G2" s="2">
        <f>G5+G7+G9+G11+G13+G15+G21+G27+G17+G19+G23+G25</f>
        <v>12</v>
      </c>
      <c r="H2" s="2">
        <f t="shared" ref="H2:AJ2" si="0">H5+H7+H9+H11+H13+H15+H21+H27+H17+H19+H23+H25</f>
        <v>12</v>
      </c>
      <c r="I2" s="2">
        <f t="shared" si="0"/>
        <v>12</v>
      </c>
      <c r="J2" s="2">
        <f t="shared" si="0"/>
        <v>12</v>
      </c>
      <c r="K2" s="2">
        <f t="shared" si="0"/>
        <v>12</v>
      </c>
      <c r="L2" s="2">
        <f t="shared" si="0"/>
        <v>12</v>
      </c>
      <c r="M2" s="2">
        <f t="shared" si="0"/>
        <v>12</v>
      </c>
      <c r="N2" s="2">
        <f t="shared" si="0"/>
        <v>12</v>
      </c>
      <c r="O2" s="2">
        <f t="shared" si="0"/>
        <v>12</v>
      </c>
      <c r="P2" s="2">
        <f t="shared" si="0"/>
        <v>12</v>
      </c>
      <c r="Q2" s="2">
        <f t="shared" si="0"/>
        <v>12</v>
      </c>
      <c r="R2" s="2">
        <f t="shared" si="0"/>
        <v>12</v>
      </c>
      <c r="S2" s="2">
        <f>S5+S7+S9+S11+S13+S15+S21+S27+S17+U19+S23+S25</f>
        <v>12</v>
      </c>
      <c r="T2" s="2">
        <f>T5+T7+T9+T11+T13+T15+T21+T27+T17+V19+T23+T25</f>
        <v>12</v>
      </c>
      <c r="U2" s="2">
        <f>U5+U7+U9+U11+U13+U15+U21+U27+U17+U19+U23+U25</f>
        <v>12</v>
      </c>
      <c r="V2" s="2">
        <f>V5+V7+V9+V11+V13+V15+V21+V27+V17+V19+V23+V25</f>
        <v>12</v>
      </c>
      <c r="W2" s="2">
        <f t="shared" si="0"/>
        <v>12</v>
      </c>
      <c r="X2" s="2">
        <f t="shared" si="0"/>
        <v>12</v>
      </c>
      <c r="Y2" s="2">
        <f t="shared" si="0"/>
        <v>12</v>
      </c>
      <c r="Z2" s="2">
        <f t="shared" si="0"/>
        <v>12</v>
      </c>
      <c r="AA2" s="2">
        <f t="shared" si="0"/>
        <v>12</v>
      </c>
      <c r="AB2" s="2">
        <f t="shared" si="0"/>
        <v>12</v>
      </c>
      <c r="AC2" s="2">
        <f t="shared" si="0"/>
        <v>14</v>
      </c>
      <c r="AD2" s="2">
        <f t="shared" si="0"/>
        <v>14</v>
      </c>
      <c r="AE2" s="2">
        <f t="shared" si="0"/>
        <v>14</v>
      </c>
      <c r="AF2" s="2">
        <f t="shared" si="0"/>
        <v>14</v>
      </c>
      <c r="AG2" s="2">
        <f t="shared" si="0"/>
        <v>12</v>
      </c>
      <c r="AH2" s="2">
        <f t="shared" si="0"/>
        <v>6.5</v>
      </c>
      <c r="AI2" s="2">
        <f t="shared" si="0"/>
        <v>6.5</v>
      </c>
      <c r="AJ2" s="2">
        <f t="shared" si="0"/>
        <v>6.5</v>
      </c>
    </row>
    <row r="3" spans="1:36" ht="30" customHeight="1" x14ac:dyDescent="0.25">
      <c r="C3" s="116"/>
      <c r="D3" s="117"/>
      <c r="E3" s="11"/>
      <c r="F3" s="12" t="s">
        <v>0</v>
      </c>
      <c r="G3" s="3">
        <v>1</v>
      </c>
      <c r="H3" s="3">
        <v>2</v>
      </c>
      <c r="I3" s="3">
        <v>3</v>
      </c>
      <c r="J3" s="3">
        <v>4</v>
      </c>
      <c r="K3" s="3">
        <v>5</v>
      </c>
      <c r="L3" s="3">
        <v>6</v>
      </c>
      <c r="M3" s="3">
        <v>7</v>
      </c>
      <c r="N3" s="3">
        <v>8</v>
      </c>
      <c r="O3" s="3">
        <v>9</v>
      </c>
      <c r="P3" s="3">
        <v>10</v>
      </c>
      <c r="Q3" s="3">
        <v>11</v>
      </c>
      <c r="R3" s="3">
        <v>12</v>
      </c>
      <c r="S3" s="3">
        <v>13</v>
      </c>
      <c r="T3" s="3">
        <v>14</v>
      </c>
      <c r="U3" s="3">
        <v>15</v>
      </c>
      <c r="V3" s="3">
        <v>16</v>
      </c>
      <c r="W3" s="3">
        <v>17</v>
      </c>
      <c r="X3" s="3">
        <v>18</v>
      </c>
      <c r="Y3" s="3">
        <v>19</v>
      </c>
      <c r="Z3" s="3">
        <v>20</v>
      </c>
      <c r="AA3" s="3">
        <v>21</v>
      </c>
      <c r="AB3" s="3">
        <v>22</v>
      </c>
      <c r="AC3" s="3">
        <v>23</v>
      </c>
      <c r="AD3" s="3">
        <v>24</v>
      </c>
      <c r="AE3" s="3">
        <v>25</v>
      </c>
      <c r="AF3" s="3">
        <v>26</v>
      </c>
      <c r="AG3" s="3">
        <v>27</v>
      </c>
      <c r="AH3" s="3">
        <v>28</v>
      </c>
      <c r="AI3" s="3">
        <v>29</v>
      </c>
      <c r="AJ3" s="3">
        <v>30</v>
      </c>
    </row>
    <row r="4" spans="1:36" ht="30" customHeight="1" x14ac:dyDescent="0.25">
      <c r="A4" s="105" t="s">
        <v>47</v>
      </c>
      <c r="B4" s="105" t="s">
        <v>67</v>
      </c>
      <c r="C4" s="118" t="s">
        <v>48</v>
      </c>
      <c r="D4" s="96" t="s">
        <v>54</v>
      </c>
      <c r="E4" s="100" t="s">
        <v>28</v>
      </c>
      <c r="F4" s="15">
        <v>60</v>
      </c>
      <c r="G4" s="109" t="s">
        <v>60</v>
      </c>
      <c r="H4" s="110"/>
      <c r="I4" s="110"/>
      <c r="J4" s="110"/>
      <c r="K4" s="110"/>
      <c r="L4" s="110"/>
      <c r="M4" s="110"/>
      <c r="N4" s="120" t="s">
        <v>61</v>
      </c>
      <c r="O4" s="120"/>
      <c r="P4" s="120"/>
      <c r="Q4" s="120"/>
      <c r="R4" s="120"/>
      <c r="S4" s="120"/>
      <c r="T4" s="120"/>
      <c r="U4" s="121"/>
      <c r="V4" s="122" t="s">
        <v>62</v>
      </c>
      <c r="W4" s="122"/>
      <c r="X4" s="122"/>
      <c r="Y4" s="122"/>
      <c r="Z4" s="122"/>
      <c r="AA4" s="27"/>
      <c r="AB4" s="27"/>
      <c r="AC4" s="28"/>
      <c r="AD4" s="29"/>
      <c r="AE4" s="30"/>
      <c r="AF4" s="30"/>
      <c r="AG4" s="30"/>
      <c r="AH4" s="30"/>
      <c r="AI4" s="30"/>
      <c r="AJ4" s="31"/>
    </row>
    <row r="5" spans="1:36" ht="20.100000000000001" customHeight="1" x14ac:dyDescent="0.25">
      <c r="A5" s="106"/>
      <c r="B5" s="106"/>
      <c r="C5" s="119"/>
      <c r="D5" s="97"/>
      <c r="E5" s="100"/>
      <c r="F5" s="16">
        <f>SUM(G5:AJ5)+F25</f>
        <v>68</v>
      </c>
      <c r="G5" s="17">
        <v>3</v>
      </c>
      <c r="H5" s="17">
        <v>3</v>
      </c>
      <c r="I5" s="17">
        <v>3</v>
      </c>
      <c r="J5" s="17">
        <v>3</v>
      </c>
      <c r="K5" s="17">
        <v>3</v>
      </c>
      <c r="L5" s="17">
        <v>3</v>
      </c>
      <c r="M5" s="17">
        <v>3</v>
      </c>
      <c r="N5" s="18">
        <v>3</v>
      </c>
      <c r="O5" s="18">
        <v>3</v>
      </c>
      <c r="P5" s="18">
        <v>3</v>
      </c>
      <c r="Q5" s="18">
        <v>3</v>
      </c>
      <c r="R5" s="18">
        <v>3</v>
      </c>
      <c r="S5" s="18">
        <v>3</v>
      </c>
      <c r="T5" s="18">
        <v>3</v>
      </c>
      <c r="U5" s="18">
        <v>2</v>
      </c>
      <c r="V5" s="17">
        <v>2</v>
      </c>
      <c r="W5" s="17">
        <v>2</v>
      </c>
      <c r="X5" s="17">
        <v>3</v>
      </c>
      <c r="Y5" s="17">
        <v>3</v>
      </c>
      <c r="Z5" s="17">
        <v>3</v>
      </c>
      <c r="AA5" s="17"/>
      <c r="AB5" s="17"/>
      <c r="AC5" s="17"/>
      <c r="AD5" s="17"/>
      <c r="AE5" s="17"/>
      <c r="AF5" s="17"/>
      <c r="AG5" s="17"/>
      <c r="AH5" s="17"/>
      <c r="AI5" s="17"/>
      <c r="AJ5" s="17"/>
    </row>
    <row r="6" spans="1:36" ht="30" customHeight="1" x14ac:dyDescent="0.25">
      <c r="A6" s="106"/>
      <c r="B6" s="106"/>
      <c r="C6" s="123" t="s">
        <v>49</v>
      </c>
      <c r="D6" s="96" t="s">
        <v>55</v>
      </c>
      <c r="E6" s="100"/>
      <c r="F6" s="15">
        <v>60</v>
      </c>
      <c r="G6" s="14"/>
      <c r="H6" s="14"/>
      <c r="I6" s="14"/>
      <c r="J6" s="14"/>
      <c r="K6" s="14"/>
      <c r="L6" s="14"/>
      <c r="M6" s="14"/>
      <c r="N6" s="26"/>
      <c r="O6" s="27"/>
      <c r="P6" s="27"/>
      <c r="Q6" s="27"/>
      <c r="R6" s="27"/>
      <c r="S6" s="27"/>
      <c r="T6" s="27"/>
      <c r="U6" s="28"/>
      <c r="V6" s="14"/>
      <c r="W6" s="14"/>
      <c r="X6" s="14"/>
      <c r="Y6" s="14"/>
      <c r="Z6" s="14"/>
      <c r="AA6" s="125" t="s">
        <v>62</v>
      </c>
      <c r="AB6" s="126"/>
      <c r="AC6" s="126"/>
      <c r="AD6" s="126"/>
      <c r="AE6" s="126"/>
      <c r="AF6" s="126"/>
      <c r="AG6" s="126"/>
      <c r="AH6" s="126"/>
      <c r="AI6" s="126"/>
      <c r="AJ6" s="126"/>
    </row>
    <row r="7" spans="1:36" ht="20.100000000000001" customHeight="1" x14ac:dyDescent="0.25">
      <c r="A7" s="106"/>
      <c r="B7" s="106"/>
      <c r="C7" s="124"/>
      <c r="D7" s="97"/>
      <c r="E7" s="100"/>
      <c r="F7" s="16">
        <f>SUM(G7:AJ7)</f>
        <v>30</v>
      </c>
      <c r="G7" s="18"/>
      <c r="H7" s="18"/>
      <c r="I7" s="18"/>
      <c r="J7" s="18"/>
      <c r="K7" s="18"/>
      <c r="L7" s="18"/>
      <c r="M7" s="18"/>
      <c r="N7" s="17"/>
      <c r="O7" s="17"/>
      <c r="P7" s="17"/>
      <c r="Q7" s="17"/>
      <c r="R7" s="17"/>
      <c r="S7" s="17"/>
      <c r="T7" s="17"/>
      <c r="U7" s="17"/>
      <c r="V7" s="18"/>
      <c r="W7" s="18"/>
      <c r="X7" s="18"/>
      <c r="Y7" s="18"/>
      <c r="Z7" s="18"/>
      <c r="AA7" s="18">
        <v>3</v>
      </c>
      <c r="AB7" s="18">
        <v>3</v>
      </c>
      <c r="AC7" s="18">
        <v>3</v>
      </c>
      <c r="AD7" s="18">
        <v>3</v>
      </c>
      <c r="AE7" s="18">
        <v>3</v>
      </c>
      <c r="AF7" s="18">
        <v>3</v>
      </c>
      <c r="AG7" s="18">
        <v>3</v>
      </c>
      <c r="AH7" s="18">
        <v>3</v>
      </c>
      <c r="AI7" s="18">
        <v>3</v>
      </c>
      <c r="AJ7" s="18">
        <v>3</v>
      </c>
    </row>
    <row r="8" spans="1:36" ht="30" customHeight="1" x14ac:dyDescent="0.25">
      <c r="A8" s="106"/>
      <c r="B8" s="106"/>
      <c r="C8" s="94" t="s">
        <v>50</v>
      </c>
      <c r="D8" s="96" t="s">
        <v>56</v>
      </c>
      <c r="E8" s="100"/>
      <c r="F8" s="12">
        <v>165</v>
      </c>
      <c r="G8" s="109" t="s">
        <v>63</v>
      </c>
      <c r="H8" s="110"/>
      <c r="I8" s="20"/>
      <c r="J8" s="20"/>
      <c r="K8" s="20"/>
      <c r="L8" s="20"/>
      <c r="M8" s="20"/>
      <c r="N8" s="25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</row>
    <row r="9" spans="1:36" ht="20.100000000000001" customHeight="1" x14ac:dyDescent="0.25">
      <c r="A9" s="106"/>
      <c r="B9" s="106"/>
      <c r="C9" s="95"/>
      <c r="D9" s="97"/>
      <c r="E9" s="100"/>
      <c r="F9" s="16">
        <f>SUM(G9:AJ9)</f>
        <v>85.5</v>
      </c>
      <c r="G9" s="17">
        <v>3.5</v>
      </c>
      <c r="H9" s="17">
        <v>3.5</v>
      </c>
      <c r="I9" s="17">
        <v>2</v>
      </c>
      <c r="J9" s="17">
        <v>2</v>
      </c>
      <c r="K9" s="17">
        <v>2</v>
      </c>
      <c r="L9" s="17">
        <v>2</v>
      </c>
      <c r="M9" s="17">
        <v>2</v>
      </c>
      <c r="N9" s="18">
        <v>2</v>
      </c>
      <c r="O9" s="18">
        <v>2</v>
      </c>
      <c r="P9" s="18">
        <v>2</v>
      </c>
      <c r="Q9" s="18">
        <v>2</v>
      </c>
      <c r="R9" s="18">
        <v>2</v>
      </c>
      <c r="S9" s="18">
        <v>2</v>
      </c>
      <c r="T9" s="18">
        <v>2</v>
      </c>
      <c r="U9" s="18">
        <v>2</v>
      </c>
      <c r="V9" s="17">
        <v>3.5</v>
      </c>
      <c r="W9" s="17">
        <v>3.5</v>
      </c>
      <c r="X9" s="17">
        <v>3.5</v>
      </c>
      <c r="Y9" s="17">
        <v>3.5</v>
      </c>
      <c r="Z9" s="17">
        <v>3.5</v>
      </c>
      <c r="AA9" s="17">
        <v>3.5</v>
      </c>
      <c r="AB9" s="17">
        <v>3.5</v>
      </c>
      <c r="AC9" s="17">
        <v>3.5</v>
      </c>
      <c r="AD9" s="17">
        <v>3.5</v>
      </c>
      <c r="AE9" s="17">
        <v>3.5</v>
      </c>
      <c r="AF9" s="17">
        <v>3.5</v>
      </c>
      <c r="AG9" s="17">
        <v>3.5</v>
      </c>
      <c r="AH9" s="17">
        <v>3.5</v>
      </c>
      <c r="AI9" s="17">
        <v>3.5</v>
      </c>
      <c r="AJ9" s="17">
        <v>3.5</v>
      </c>
    </row>
    <row r="10" spans="1:36" ht="30" customHeight="1" x14ac:dyDescent="0.25">
      <c r="A10" s="106"/>
      <c r="B10" s="106"/>
      <c r="C10" s="94" t="s">
        <v>51</v>
      </c>
      <c r="D10" s="96" t="s">
        <v>57</v>
      </c>
      <c r="E10" s="100"/>
      <c r="F10" s="12">
        <v>30</v>
      </c>
      <c r="H10" s="20"/>
      <c r="I10" s="109" t="s">
        <v>58</v>
      </c>
      <c r="J10" s="110"/>
      <c r="K10" s="110"/>
      <c r="L10" s="110"/>
      <c r="M10" s="111"/>
      <c r="N10" s="104" t="s">
        <v>59</v>
      </c>
      <c r="O10" s="104"/>
      <c r="P10" s="104"/>
      <c r="Q10" s="104"/>
      <c r="R10" s="104"/>
      <c r="S10" s="104"/>
      <c r="T10" s="104"/>
      <c r="U10" s="104"/>
      <c r="V10" s="35"/>
      <c r="W10" s="35"/>
      <c r="X10" s="14"/>
      <c r="Y10" s="14"/>
      <c r="Z10" s="14"/>
      <c r="AA10" s="14"/>
      <c r="AB10" s="34"/>
      <c r="AC10" s="14"/>
      <c r="AD10" s="14"/>
      <c r="AE10" s="14"/>
      <c r="AF10" s="14"/>
      <c r="AG10" s="14"/>
      <c r="AH10" s="14"/>
      <c r="AI10" s="14"/>
      <c r="AJ10" s="14"/>
    </row>
    <row r="11" spans="1:36" ht="20.100000000000001" customHeight="1" thickBot="1" x14ac:dyDescent="0.3">
      <c r="A11" s="106"/>
      <c r="B11" s="106"/>
      <c r="C11" s="95"/>
      <c r="D11" s="97"/>
      <c r="E11" s="100"/>
      <c r="F11" s="16">
        <f>SUM(G11:AJ11)+F27</f>
        <v>19.5</v>
      </c>
      <c r="G11" s="42"/>
      <c r="H11" s="42"/>
      <c r="I11" s="42">
        <v>1.5</v>
      </c>
      <c r="J11" s="42">
        <v>1.5</v>
      </c>
      <c r="K11" s="42">
        <v>1.5</v>
      </c>
      <c r="L11" s="42"/>
      <c r="M11" s="42"/>
      <c r="N11" s="42">
        <v>1.5</v>
      </c>
      <c r="O11" s="42">
        <v>1.5</v>
      </c>
      <c r="P11" s="42">
        <v>1.5</v>
      </c>
      <c r="Q11" s="42">
        <v>1.5</v>
      </c>
      <c r="R11" s="42">
        <v>1.5</v>
      </c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</row>
    <row r="12" spans="1:36" ht="19.5" customHeight="1" thickTop="1" x14ac:dyDescent="0.25">
      <c r="A12" s="106"/>
      <c r="B12" s="105" t="s">
        <v>68</v>
      </c>
      <c r="C12" s="94" t="s">
        <v>52</v>
      </c>
      <c r="D12" s="96" t="s">
        <v>74</v>
      </c>
      <c r="E12" s="100"/>
      <c r="F12" s="40">
        <v>30</v>
      </c>
      <c r="G12" s="43"/>
      <c r="H12" s="44"/>
      <c r="I12" s="44"/>
      <c r="J12" s="108" t="s">
        <v>88</v>
      </c>
      <c r="K12" s="108"/>
      <c r="L12" s="108"/>
      <c r="M12" s="44"/>
      <c r="N12" s="44"/>
      <c r="O12" s="44"/>
      <c r="P12" s="45"/>
      <c r="Q12" s="43"/>
      <c r="R12" s="52"/>
      <c r="S12" s="53"/>
      <c r="T12" s="53"/>
      <c r="U12" s="53"/>
      <c r="V12" s="53"/>
      <c r="W12" s="62"/>
      <c r="X12" s="64"/>
      <c r="Y12" s="54"/>
      <c r="Z12" s="54" t="s">
        <v>84</v>
      </c>
      <c r="AA12" s="54"/>
      <c r="AB12" s="53"/>
      <c r="AC12" s="53" t="s">
        <v>89</v>
      </c>
      <c r="AD12" s="53"/>
      <c r="AE12" s="53"/>
      <c r="AF12" s="53"/>
      <c r="AG12" s="55"/>
      <c r="AH12" s="56"/>
      <c r="AI12" s="56"/>
      <c r="AJ12" s="57"/>
    </row>
    <row r="13" spans="1:36" ht="15" customHeight="1" x14ac:dyDescent="0.25">
      <c r="A13" s="106"/>
      <c r="B13" s="106"/>
      <c r="C13" s="95"/>
      <c r="D13" s="97"/>
      <c r="E13" s="100"/>
      <c r="F13" s="41">
        <f>SUM(G13:AJ13)</f>
        <v>20</v>
      </c>
      <c r="G13" s="46"/>
      <c r="H13" s="17"/>
      <c r="I13" s="17"/>
      <c r="J13" s="17">
        <v>3</v>
      </c>
      <c r="K13" s="17">
        <v>3</v>
      </c>
      <c r="L13" s="17">
        <v>2</v>
      </c>
      <c r="M13" s="17"/>
      <c r="N13" s="18"/>
      <c r="O13" s="18"/>
      <c r="P13" s="47"/>
      <c r="Q13" s="58"/>
      <c r="R13" s="18"/>
      <c r="S13" s="18"/>
      <c r="T13" s="18"/>
      <c r="U13" s="18"/>
      <c r="V13" s="17"/>
      <c r="W13" s="61"/>
      <c r="X13" s="46"/>
      <c r="Y13" s="17"/>
      <c r="Z13" s="17">
        <v>2</v>
      </c>
      <c r="AA13" s="17">
        <v>2</v>
      </c>
      <c r="AB13" s="17"/>
      <c r="AC13" s="17">
        <v>2.5</v>
      </c>
      <c r="AD13" s="17">
        <v>2.5</v>
      </c>
      <c r="AE13" s="17">
        <v>3</v>
      </c>
      <c r="AF13" s="17"/>
      <c r="AG13" s="17"/>
      <c r="AH13" s="17"/>
      <c r="AI13" s="17"/>
      <c r="AJ13" s="59"/>
    </row>
    <row r="14" spans="1:36" ht="19.5" customHeight="1" x14ac:dyDescent="0.25">
      <c r="A14" s="106"/>
      <c r="B14" s="106"/>
      <c r="C14" s="94" t="s">
        <v>64</v>
      </c>
      <c r="D14" s="96" t="s">
        <v>65</v>
      </c>
      <c r="E14" s="100"/>
      <c r="F14" s="40">
        <v>60</v>
      </c>
      <c r="G14" s="48" t="s">
        <v>86</v>
      </c>
      <c r="H14" s="14" t="s">
        <v>84</v>
      </c>
      <c r="I14" s="14"/>
      <c r="J14" s="33"/>
      <c r="K14" s="33"/>
      <c r="L14" s="33"/>
      <c r="M14" s="33"/>
      <c r="N14" s="33"/>
      <c r="O14" s="33"/>
      <c r="P14" s="49"/>
      <c r="Q14" s="60"/>
      <c r="R14" s="34"/>
      <c r="S14" s="32"/>
      <c r="T14" s="33"/>
      <c r="U14" s="33"/>
      <c r="V14" s="33"/>
      <c r="W14" s="33"/>
      <c r="X14" s="60"/>
      <c r="Y14" s="33"/>
      <c r="Z14" s="34"/>
      <c r="AA14" s="32"/>
      <c r="AB14" s="33" t="s">
        <v>88</v>
      </c>
      <c r="AC14" s="33"/>
      <c r="AD14" s="33"/>
      <c r="AE14" s="33"/>
      <c r="AF14" s="33"/>
      <c r="AG14" s="33"/>
      <c r="AH14" s="33"/>
      <c r="AI14" s="33"/>
      <c r="AJ14" s="49"/>
    </row>
    <row r="15" spans="1:36" ht="15" customHeight="1" x14ac:dyDescent="0.25">
      <c r="A15" s="106"/>
      <c r="B15" s="106"/>
      <c r="C15" s="95"/>
      <c r="D15" s="97"/>
      <c r="E15" s="100"/>
      <c r="F15" s="41">
        <f>SUM(G15:AJ15)</f>
        <v>12</v>
      </c>
      <c r="G15" s="46">
        <v>2</v>
      </c>
      <c r="H15" s="17">
        <v>2</v>
      </c>
      <c r="I15" s="17"/>
      <c r="J15" s="17"/>
      <c r="K15" s="17"/>
      <c r="L15" s="17"/>
      <c r="M15" s="17"/>
      <c r="N15" s="18"/>
      <c r="O15" s="18"/>
      <c r="P15" s="47"/>
      <c r="Q15" s="58"/>
      <c r="R15" s="18"/>
      <c r="S15" s="18"/>
      <c r="T15" s="18"/>
      <c r="U15" s="18"/>
      <c r="V15" s="18"/>
      <c r="W15" s="63"/>
      <c r="X15" s="58"/>
      <c r="Y15" s="18"/>
      <c r="Z15" s="18"/>
      <c r="AA15" s="18"/>
      <c r="AB15" s="18">
        <v>2</v>
      </c>
      <c r="AC15" s="18">
        <v>3</v>
      </c>
      <c r="AD15" s="18">
        <v>3</v>
      </c>
      <c r="AE15" s="18"/>
      <c r="AF15" s="18"/>
      <c r="AG15" s="18"/>
      <c r="AH15" s="18"/>
      <c r="AI15" s="18"/>
      <c r="AJ15" s="47"/>
    </row>
    <row r="16" spans="1:36" ht="21" customHeight="1" x14ac:dyDescent="0.25">
      <c r="A16" s="106"/>
      <c r="B16" s="106"/>
      <c r="C16" s="94" t="s">
        <v>66</v>
      </c>
      <c r="D16" s="96" t="s">
        <v>71</v>
      </c>
      <c r="E16" s="100"/>
      <c r="F16" s="40">
        <v>30</v>
      </c>
      <c r="G16" s="112" t="s">
        <v>83</v>
      </c>
      <c r="H16" s="98"/>
      <c r="I16" s="33"/>
      <c r="J16" s="33"/>
      <c r="K16" s="33"/>
      <c r="L16" s="33"/>
      <c r="M16" s="33"/>
      <c r="N16" s="33"/>
      <c r="O16" s="33"/>
      <c r="P16" s="49"/>
      <c r="Q16" s="60" t="s">
        <v>94</v>
      </c>
      <c r="R16" s="34"/>
      <c r="S16" s="32"/>
      <c r="T16" s="33"/>
      <c r="U16" s="33"/>
      <c r="V16" s="33"/>
      <c r="W16" s="33"/>
      <c r="X16" s="60" t="s">
        <v>94</v>
      </c>
      <c r="Y16" s="33"/>
      <c r="Z16" s="34"/>
      <c r="AA16" s="89"/>
      <c r="AB16" s="90"/>
      <c r="AC16" s="90"/>
      <c r="AD16" s="90"/>
      <c r="AE16" s="90"/>
      <c r="AF16" s="90"/>
      <c r="AG16" s="90"/>
      <c r="AH16" s="90"/>
      <c r="AI16" s="90"/>
      <c r="AJ16" s="91"/>
    </row>
    <row r="17" spans="1:36" ht="15" customHeight="1" x14ac:dyDescent="0.25">
      <c r="A17" s="106"/>
      <c r="B17" s="106"/>
      <c r="C17" s="95"/>
      <c r="D17" s="97"/>
      <c r="E17" s="100"/>
      <c r="F17" s="41">
        <f>SUM(G17:AJ17)</f>
        <v>16.5</v>
      </c>
      <c r="G17" s="46">
        <v>3.5</v>
      </c>
      <c r="H17" s="17">
        <v>3.5</v>
      </c>
      <c r="I17" s="17"/>
      <c r="J17" s="17"/>
      <c r="K17" s="17"/>
      <c r="L17" s="17"/>
      <c r="M17" s="17"/>
      <c r="N17" s="18"/>
      <c r="O17" s="18"/>
      <c r="P17" s="47"/>
      <c r="Q17" s="58">
        <v>4</v>
      </c>
      <c r="R17" s="18"/>
      <c r="S17" s="18"/>
      <c r="T17" s="18"/>
      <c r="U17" s="18"/>
      <c r="V17" s="18"/>
      <c r="W17" s="63"/>
      <c r="X17" s="58">
        <v>5.5</v>
      </c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47"/>
    </row>
    <row r="18" spans="1:36" ht="17.25" customHeight="1" x14ac:dyDescent="0.25">
      <c r="A18" s="106"/>
      <c r="B18" s="106"/>
      <c r="C18" s="94" t="s">
        <v>75</v>
      </c>
      <c r="D18" s="96" t="s">
        <v>79</v>
      </c>
      <c r="E18" s="100"/>
      <c r="F18" s="40">
        <v>75</v>
      </c>
      <c r="G18" s="48"/>
      <c r="H18" s="14"/>
      <c r="I18" s="14"/>
      <c r="J18" s="14"/>
      <c r="K18" s="14"/>
      <c r="L18" s="14"/>
      <c r="M18" s="50"/>
      <c r="N18" s="14" t="s">
        <v>91</v>
      </c>
      <c r="O18" s="14"/>
      <c r="P18" s="51" t="s">
        <v>93</v>
      </c>
      <c r="Q18" s="48"/>
      <c r="R18" s="14"/>
      <c r="U18" s="14" t="s">
        <v>96</v>
      </c>
      <c r="V18" s="14" t="s">
        <v>97</v>
      </c>
      <c r="W18" s="32"/>
      <c r="X18" s="48"/>
      <c r="Y18" s="14"/>
      <c r="Z18" s="14" t="s">
        <v>87</v>
      </c>
      <c r="AA18" s="14"/>
      <c r="AB18" s="14"/>
      <c r="AC18" s="14"/>
      <c r="AD18" s="14"/>
      <c r="AE18" s="14"/>
      <c r="AF18" s="14"/>
      <c r="AG18" s="14"/>
      <c r="AH18" s="14"/>
      <c r="AI18" s="14"/>
      <c r="AJ18" s="51"/>
    </row>
    <row r="19" spans="1:36" ht="20.100000000000001" customHeight="1" x14ac:dyDescent="0.25">
      <c r="A19" s="106"/>
      <c r="B19" s="106"/>
      <c r="C19" s="95"/>
      <c r="D19" s="97"/>
      <c r="E19" s="100"/>
      <c r="F19" s="41">
        <f>SUM(G19:AJ19)</f>
        <v>35.5</v>
      </c>
      <c r="G19" s="46"/>
      <c r="H19" s="17"/>
      <c r="I19" s="17"/>
      <c r="J19" s="17"/>
      <c r="K19" s="17"/>
      <c r="L19" s="17"/>
      <c r="M19" s="17"/>
      <c r="N19" s="18">
        <v>3</v>
      </c>
      <c r="O19" s="18">
        <v>3</v>
      </c>
      <c r="P19" s="47">
        <v>5.5</v>
      </c>
      <c r="Q19" s="58"/>
      <c r="R19" s="18"/>
      <c r="U19" s="18">
        <v>5.5</v>
      </c>
      <c r="V19" s="18">
        <v>5.5</v>
      </c>
      <c r="W19" s="61">
        <v>5.5</v>
      </c>
      <c r="X19" s="46"/>
      <c r="Y19" s="17"/>
      <c r="Z19" s="17">
        <v>1.5</v>
      </c>
      <c r="AA19" s="17">
        <v>1.5</v>
      </c>
      <c r="AB19" s="17">
        <v>2</v>
      </c>
      <c r="AC19" s="17"/>
      <c r="AD19" s="17"/>
      <c r="AE19" s="17">
        <v>2.5</v>
      </c>
      <c r="AF19" s="17"/>
      <c r="AG19" s="17"/>
      <c r="AH19" s="17"/>
      <c r="AI19" s="17"/>
      <c r="AJ19" s="59"/>
    </row>
    <row r="20" spans="1:36" ht="30" customHeight="1" x14ac:dyDescent="0.25">
      <c r="A20" s="106"/>
      <c r="B20" s="106"/>
      <c r="C20" s="94" t="s">
        <v>76</v>
      </c>
      <c r="D20" s="96" t="s">
        <v>70</v>
      </c>
      <c r="E20" s="100"/>
      <c r="F20" s="40">
        <v>60</v>
      </c>
      <c r="G20" s="48"/>
      <c r="H20" s="14"/>
      <c r="I20" s="14" t="s">
        <v>87</v>
      </c>
      <c r="J20" s="14"/>
      <c r="K20" s="14"/>
      <c r="L20" s="14"/>
      <c r="M20" s="14"/>
      <c r="N20" s="14"/>
      <c r="O20" s="14"/>
      <c r="P20" s="51"/>
      <c r="Q20" s="48" t="s">
        <v>85</v>
      </c>
      <c r="R20" s="14"/>
      <c r="S20" s="14"/>
      <c r="T20" s="14"/>
      <c r="U20" s="14"/>
      <c r="V20" s="14"/>
      <c r="W20" s="32"/>
      <c r="X20" s="48"/>
      <c r="Y20" s="14" t="s">
        <v>85</v>
      </c>
      <c r="Z20" s="14"/>
      <c r="AA20" s="14"/>
      <c r="AB20" s="14"/>
      <c r="AC20" s="14"/>
      <c r="AD20" s="14"/>
      <c r="AE20" s="14"/>
      <c r="AF20" s="14" t="s">
        <v>87</v>
      </c>
      <c r="AG20" s="14"/>
      <c r="AH20" s="14"/>
      <c r="AI20" s="14"/>
      <c r="AJ20" s="51"/>
    </row>
    <row r="21" spans="1:36" ht="20.100000000000001" customHeight="1" x14ac:dyDescent="0.25">
      <c r="A21" s="106"/>
      <c r="B21" s="106"/>
      <c r="C21" s="95"/>
      <c r="D21" s="97"/>
      <c r="E21" s="100"/>
      <c r="F21" s="41">
        <f>SUM(G21:AJ21)</f>
        <v>27.5</v>
      </c>
      <c r="G21" s="46"/>
      <c r="H21" s="17"/>
      <c r="I21" s="17">
        <v>5.5</v>
      </c>
      <c r="J21" s="17"/>
      <c r="K21" s="17"/>
      <c r="L21" s="17"/>
      <c r="M21" s="17"/>
      <c r="N21" s="18"/>
      <c r="O21" s="18"/>
      <c r="P21" s="47"/>
      <c r="Q21" s="58">
        <v>1.5</v>
      </c>
      <c r="R21" s="18">
        <v>5.5</v>
      </c>
      <c r="S21" s="18"/>
      <c r="T21" s="18"/>
      <c r="U21" s="18"/>
      <c r="V21" s="17"/>
      <c r="W21" s="61"/>
      <c r="X21" s="46"/>
      <c r="Y21" s="17">
        <v>4</v>
      </c>
      <c r="Z21" s="17"/>
      <c r="AA21" s="17"/>
      <c r="AB21" s="17"/>
      <c r="AC21" s="17"/>
      <c r="AD21" s="17"/>
      <c r="AE21" s="17"/>
      <c r="AF21" s="17">
        <v>5.5</v>
      </c>
      <c r="AG21" s="17">
        <v>5.5</v>
      </c>
      <c r="AH21" s="17"/>
      <c r="AI21" s="17"/>
      <c r="AJ21" s="59"/>
    </row>
    <row r="22" spans="1:36" ht="30" customHeight="1" x14ac:dyDescent="0.25">
      <c r="A22" s="106"/>
      <c r="B22" s="106"/>
      <c r="C22" s="94" t="s">
        <v>77</v>
      </c>
      <c r="D22" s="96" t="s">
        <v>78</v>
      </c>
      <c r="E22" s="100"/>
      <c r="F22" s="40">
        <v>60</v>
      </c>
      <c r="G22" s="48"/>
      <c r="H22" s="14"/>
      <c r="I22" s="14"/>
      <c r="J22" s="14" t="s">
        <v>89</v>
      </c>
      <c r="K22" s="14"/>
      <c r="L22" s="98"/>
      <c r="M22" s="98"/>
      <c r="N22" s="98"/>
      <c r="O22" s="98"/>
      <c r="P22" s="99"/>
      <c r="Q22" s="60"/>
      <c r="R22" s="34"/>
      <c r="S22" s="14" t="s">
        <v>95</v>
      </c>
      <c r="T22" s="14"/>
      <c r="U22" s="14"/>
      <c r="V22" s="14"/>
      <c r="W22" s="32"/>
      <c r="X22" s="48"/>
      <c r="Y22" s="14" t="s">
        <v>85</v>
      </c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51"/>
    </row>
    <row r="23" spans="1:36" ht="20.100000000000001" customHeight="1" x14ac:dyDescent="0.25">
      <c r="A23" s="106"/>
      <c r="B23" s="106"/>
      <c r="C23" s="95"/>
      <c r="D23" s="97"/>
      <c r="E23" s="100"/>
      <c r="F23" s="41">
        <f>SUM(G23:AJ23)</f>
        <v>26</v>
      </c>
      <c r="G23" s="46"/>
      <c r="H23" s="17"/>
      <c r="I23" s="17"/>
      <c r="J23" s="17">
        <v>2.5</v>
      </c>
      <c r="K23" s="17">
        <v>2.5</v>
      </c>
      <c r="L23" s="17">
        <v>3.5</v>
      </c>
      <c r="M23" s="17">
        <v>5.5</v>
      </c>
      <c r="N23" s="18">
        <v>2.5</v>
      </c>
      <c r="O23" s="18">
        <v>2.5</v>
      </c>
      <c r="P23" s="47"/>
      <c r="Q23" s="58"/>
      <c r="R23" s="18"/>
      <c r="S23" s="18"/>
      <c r="T23" s="18"/>
      <c r="U23" s="18"/>
      <c r="V23" s="17"/>
      <c r="W23" s="61"/>
      <c r="X23" s="46"/>
      <c r="Y23" s="17">
        <v>1.5</v>
      </c>
      <c r="Z23" s="17">
        <v>2</v>
      </c>
      <c r="AA23" s="17">
        <v>2</v>
      </c>
      <c r="AB23" s="17">
        <v>1.5</v>
      </c>
      <c r="AC23" s="17"/>
      <c r="AD23" s="17"/>
      <c r="AE23" s="17"/>
      <c r="AF23" s="17"/>
      <c r="AG23" s="17"/>
      <c r="AH23" s="17"/>
      <c r="AI23" s="17"/>
      <c r="AJ23" s="59"/>
    </row>
    <row r="24" spans="1:36" ht="30" customHeight="1" x14ac:dyDescent="0.25">
      <c r="A24" s="106"/>
      <c r="B24" s="106"/>
      <c r="C24" s="94" t="s">
        <v>81</v>
      </c>
      <c r="D24" s="96" t="s">
        <v>54</v>
      </c>
      <c r="E24" s="100" t="s">
        <v>82</v>
      </c>
      <c r="F24" s="40"/>
      <c r="G24" s="48"/>
      <c r="H24" s="14"/>
      <c r="I24" s="14"/>
      <c r="J24" s="14"/>
      <c r="K24" s="14"/>
      <c r="L24" s="14"/>
      <c r="M24" s="14"/>
      <c r="N24" s="14"/>
      <c r="O24" s="14"/>
      <c r="P24" s="51"/>
      <c r="Q24" s="48"/>
      <c r="R24" s="14"/>
      <c r="S24" s="14"/>
      <c r="T24" s="14"/>
      <c r="U24" s="89" t="s">
        <v>88</v>
      </c>
      <c r="V24" s="90"/>
      <c r="W24" s="91"/>
      <c r="X24" s="48"/>
      <c r="Y24" s="14"/>
      <c r="Z24" s="14"/>
      <c r="AA24" s="14"/>
      <c r="AB24" s="14"/>
      <c r="AC24" s="14" t="s">
        <v>90</v>
      </c>
      <c r="AD24" s="14"/>
      <c r="AE24" s="14"/>
      <c r="AF24" s="14"/>
      <c r="AG24" s="14"/>
      <c r="AH24" s="14"/>
      <c r="AI24" s="14"/>
      <c r="AJ24" s="51"/>
    </row>
    <row r="25" spans="1:36" ht="20.100000000000001" customHeight="1" x14ac:dyDescent="0.25">
      <c r="A25" s="106"/>
      <c r="B25" s="106"/>
      <c r="C25" s="95"/>
      <c r="D25" s="97"/>
      <c r="E25" s="100"/>
      <c r="F25" s="41">
        <f>SUM(G25:AJ25)</f>
        <v>11</v>
      </c>
      <c r="G25" s="46"/>
      <c r="H25" s="17"/>
      <c r="I25" s="17"/>
      <c r="J25" s="17"/>
      <c r="K25" s="17"/>
      <c r="L25" s="17"/>
      <c r="M25" s="17"/>
      <c r="N25" s="18"/>
      <c r="O25" s="18"/>
      <c r="P25" s="47"/>
      <c r="Q25" s="58"/>
      <c r="R25" s="18"/>
      <c r="S25" s="18"/>
      <c r="T25" s="18"/>
      <c r="U25" s="18">
        <v>1</v>
      </c>
      <c r="V25" s="17">
        <v>1</v>
      </c>
      <c r="W25" s="61">
        <v>1</v>
      </c>
      <c r="X25" s="46"/>
      <c r="Y25" s="17"/>
      <c r="Z25" s="17"/>
      <c r="AA25" s="17"/>
      <c r="AB25" s="17"/>
      <c r="AC25" s="17">
        <v>2</v>
      </c>
      <c r="AD25" s="17">
        <v>2</v>
      </c>
      <c r="AE25" s="17">
        <v>2</v>
      </c>
      <c r="AF25" s="17">
        <v>2</v>
      </c>
      <c r="AG25" s="17"/>
      <c r="AH25" s="17"/>
      <c r="AI25" s="17"/>
      <c r="AJ25" s="59"/>
    </row>
    <row r="26" spans="1:36" ht="30" customHeight="1" x14ac:dyDescent="0.25">
      <c r="A26" s="106"/>
      <c r="B26" s="106"/>
      <c r="C26" s="94" t="s">
        <v>92</v>
      </c>
      <c r="D26" s="96" t="s">
        <v>80</v>
      </c>
      <c r="E26" s="100"/>
      <c r="F26" s="40"/>
      <c r="G26" s="48"/>
      <c r="H26" s="14"/>
      <c r="I26" s="14"/>
      <c r="J26" s="14"/>
      <c r="K26" s="14"/>
      <c r="L26" s="14" t="s">
        <v>90</v>
      </c>
      <c r="M26" s="14"/>
      <c r="N26" s="14"/>
      <c r="O26" s="14"/>
      <c r="P26" s="51"/>
      <c r="Q26" s="48"/>
      <c r="R26" s="14"/>
      <c r="S26" s="14"/>
      <c r="T26" s="14"/>
      <c r="U26" s="14"/>
      <c r="V26" s="14"/>
      <c r="W26" s="32"/>
      <c r="X26" s="48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51"/>
    </row>
    <row r="27" spans="1:36" ht="20.100000000000001" customHeight="1" x14ac:dyDescent="0.25">
      <c r="A27" s="107"/>
      <c r="B27" s="107"/>
      <c r="C27" s="95"/>
      <c r="D27" s="97"/>
      <c r="E27" s="100"/>
      <c r="F27" s="41">
        <f>SUM(G27:AJ27)</f>
        <v>7.5</v>
      </c>
      <c r="G27" s="46"/>
      <c r="H27" s="17"/>
      <c r="I27" s="17"/>
      <c r="J27" s="17"/>
      <c r="K27" s="17"/>
      <c r="L27" s="17">
        <v>1.5</v>
      </c>
      <c r="M27" s="17">
        <v>1.5</v>
      </c>
      <c r="N27" s="18"/>
      <c r="O27" s="18"/>
      <c r="P27" s="47"/>
      <c r="Q27" s="58"/>
      <c r="R27" s="18"/>
      <c r="S27" s="18">
        <v>1.5</v>
      </c>
      <c r="T27" s="18">
        <v>1.5</v>
      </c>
      <c r="U27" s="18">
        <v>1.5</v>
      </c>
      <c r="V27" s="17"/>
      <c r="W27" s="61"/>
      <c r="X27" s="46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59"/>
    </row>
    <row r="28" spans="1:36" ht="20.100000000000001" customHeight="1" thickBot="1" x14ac:dyDescent="0.3">
      <c r="A28" s="38"/>
      <c r="B28" s="38"/>
      <c r="C28" s="24"/>
      <c r="D28" s="23" t="s">
        <v>68</v>
      </c>
      <c r="E28" s="37"/>
      <c r="F28" s="41"/>
      <c r="G28" s="92" t="s">
        <v>69</v>
      </c>
      <c r="H28" s="93"/>
      <c r="I28" s="93"/>
      <c r="J28" s="93"/>
      <c r="K28" s="93"/>
      <c r="L28" s="93"/>
      <c r="M28" s="93"/>
      <c r="N28" s="93"/>
      <c r="O28" s="93"/>
      <c r="P28" s="101"/>
      <c r="Q28" s="102" t="s">
        <v>72</v>
      </c>
      <c r="R28" s="103"/>
      <c r="S28" s="103"/>
      <c r="T28" s="103"/>
      <c r="U28" s="103"/>
      <c r="V28" s="103"/>
      <c r="W28" s="103"/>
      <c r="X28" s="92" t="s">
        <v>73</v>
      </c>
      <c r="Y28" s="93"/>
      <c r="Z28" s="93"/>
      <c r="AA28" s="93"/>
      <c r="AB28" s="93"/>
      <c r="AC28" s="93"/>
      <c r="AD28" s="93"/>
      <c r="AE28" s="93"/>
      <c r="AF28" s="93"/>
      <c r="AG28" s="93"/>
      <c r="AH28" s="65"/>
      <c r="AI28" s="65"/>
      <c r="AJ28" s="66"/>
    </row>
    <row r="29" spans="1:36" ht="30" customHeight="1" thickTop="1" x14ac:dyDescent="0.25">
      <c r="C29" s="19"/>
      <c r="D29" s="19"/>
      <c r="E29" s="6"/>
      <c r="F29" s="13">
        <f>SUM(F4:F27)/2</f>
        <v>494.5</v>
      </c>
      <c r="G29" s="39">
        <f>G13+G15+G17+G19+G21+G27+G23+G25</f>
        <v>5.5</v>
      </c>
      <c r="H29" s="39">
        <f t="shared" ref="H29:W29" si="1">H13+H15+H17+H19+H21+H27+H23+H25</f>
        <v>5.5</v>
      </c>
      <c r="I29" s="39">
        <f t="shared" si="1"/>
        <v>5.5</v>
      </c>
      <c r="J29" s="39">
        <f t="shared" si="1"/>
        <v>5.5</v>
      </c>
      <c r="K29" s="39">
        <f t="shared" si="1"/>
        <v>5.5</v>
      </c>
      <c r="L29" s="39">
        <f t="shared" si="1"/>
        <v>7</v>
      </c>
      <c r="M29" s="39">
        <f t="shared" si="1"/>
        <v>7</v>
      </c>
      <c r="N29" s="39">
        <f t="shared" si="1"/>
        <v>5.5</v>
      </c>
      <c r="O29" s="39">
        <f t="shared" si="1"/>
        <v>5.5</v>
      </c>
      <c r="P29" s="39">
        <f t="shared" si="1"/>
        <v>5.5</v>
      </c>
      <c r="Q29" s="39">
        <f t="shared" si="1"/>
        <v>5.5</v>
      </c>
      <c r="R29" s="39">
        <f t="shared" si="1"/>
        <v>5.5</v>
      </c>
      <c r="S29" s="39">
        <f>S13+S15+S17+U19+S21+S27+S23+S25</f>
        <v>7</v>
      </c>
      <c r="T29" s="39">
        <f>T13+T15+T17+V19+T21+T27+T23+T25</f>
        <v>7</v>
      </c>
      <c r="U29" s="39">
        <f>U13+U15+U17+U21+U27+U23+U25+U19</f>
        <v>8</v>
      </c>
      <c r="V29" s="39">
        <f>V13+V15+V17+V21+V27+V23+V25+V19</f>
        <v>6.5</v>
      </c>
      <c r="W29" s="39">
        <f t="shared" si="1"/>
        <v>6.5</v>
      </c>
      <c r="X29" s="39">
        <f>X13+X15+X17+X19+X21+X27+X23+X25</f>
        <v>5.5</v>
      </c>
      <c r="Y29" s="39">
        <f t="shared" ref="Y29:AJ29" si="2">Y13+Y15+Y17+Y19+Y21+Y27+Y23+Y25</f>
        <v>5.5</v>
      </c>
      <c r="Z29" s="39">
        <f t="shared" si="2"/>
        <v>5.5</v>
      </c>
      <c r="AA29" s="39">
        <f t="shared" si="2"/>
        <v>5.5</v>
      </c>
      <c r="AB29" s="39">
        <f t="shared" si="2"/>
        <v>5.5</v>
      </c>
      <c r="AC29" s="39">
        <f t="shared" si="2"/>
        <v>7.5</v>
      </c>
      <c r="AD29" s="39">
        <f>AD13+AD15+AD17+AD19+AD21+AD27+AD23+AD25</f>
        <v>7.5</v>
      </c>
      <c r="AE29" s="39">
        <f t="shared" si="2"/>
        <v>7.5</v>
      </c>
      <c r="AF29" s="39">
        <f t="shared" si="2"/>
        <v>7.5</v>
      </c>
      <c r="AG29" s="39">
        <f t="shared" si="2"/>
        <v>5.5</v>
      </c>
      <c r="AH29" s="39">
        <f t="shared" si="2"/>
        <v>0</v>
      </c>
      <c r="AI29" s="39">
        <f t="shared" si="2"/>
        <v>0</v>
      </c>
      <c r="AJ29" s="39">
        <f t="shared" si="2"/>
        <v>0</v>
      </c>
    </row>
    <row r="31" spans="1:36" x14ac:dyDescent="0.25">
      <c r="F31" s="10">
        <v>180</v>
      </c>
      <c r="H31" s="4">
        <v>60</v>
      </c>
      <c r="K31" s="4">
        <f>60*H31/F31</f>
        <v>20</v>
      </c>
      <c r="P31" s="4" t="s">
        <v>64</v>
      </c>
      <c r="R31" s="4">
        <f>60-S31</f>
        <v>47</v>
      </c>
      <c r="S31" s="4">
        <v>13</v>
      </c>
    </row>
    <row r="32" spans="1:36" x14ac:dyDescent="0.25">
      <c r="P32" s="4" t="s">
        <v>75</v>
      </c>
      <c r="R32" s="4">
        <f>75-S32</f>
        <v>54</v>
      </c>
      <c r="S32" s="4">
        <v>21</v>
      </c>
    </row>
    <row r="33" spans="16:19" x14ac:dyDescent="0.25">
      <c r="P33" s="4" t="s">
        <v>76</v>
      </c>
      <c r="R33" s="4">
        <f>60-S33</f>
        <v>47</v>
      </c>
      <c r="S33" s="4">
        <v>13</v>
      </c>
    </row>
    <row r="34" spans="16:19" x14ac:dyDescent="0.25">
      <c r="R34" s="4">
        <f>60-S34</f>
        <v>47</v>
      </c>
      <c r="S34" s="4">
        <v>13</v>
      </c>
    </row>
    <row r="35" spans="16:19" x14ac:dyDescent="0.25">
      <c r="S35" s="4">
        <f>S31+S32+S33+S34</f>
        <v>60</v>
      </c>
    </row>
  </sheetData>
  <mergeCells count="47">
    <mergeCell ref="A1:AJ1"/>
    <mergeCell ref="C2:D3"/>
    <mergeCell ref="A4:A27"/>
    <mergeCell ref="B4:B11"/>
    <mergeCell ref="C4:C5"/>
    <mergeCell ref="D4:D5"/>
    <mergeCell ref="E4:E11"/>
    <mergeCell ref="G4:M4"/>
    <mergeCell ref="N4:U4"/>
    <mergeCell ref="V4:Z4"/>
    <mergeCell ref="C6:C7"/>
    <mergeCell ref="D6:D7"/>
    <mergeCell ref="AA6:AJ6"/>
    <mergeCell ref="C8:C9"/>
    <mergeCell ref="D8:D9"/>
    <mergeCell ref="G8:H8"/>
    <mergeCell ref="N10:U10"/>
    <mergeCell ref="B12:B27"/>
    <mergeCell ref="C12:C13"/>
    <mergeCell ref="D12:D13"/>
    <mergeCell ref="E12:E23"/>
    <mergeCell ref="J12:L12"/>
    <mergeCell ref="C14:C15"/>
    <mergeCell ref="C18:C19"/>
    <mergeCell ref="D18:D19"/>
    <mergeCell ref="C10:C11"/>
    <mergeCell ref="D10:D11"/>
    <mergeCell ref="I10:M10"/>
    <mergeCell ref="D14:D15"/>
    <mergeCell ref="C16:C17"/>
    <mergeCell ref="D16:D17"/>
    <mergeCell ref="G16:H16"/>
    <mergeCell ref="AA16:AJ16"/>
    <mergeCell ref="X28:AG28"/>
    <mergeCell ref="C20:C21"/>
    <mergeCell ref="D20:D21"/>
    <mergeCell ref="C22:C23"/>
    <mergeCell ref="D22:D23"/>
    <mergeCell ref="L22:P22"/>
    <mergeCell ref="C24:C25"/>
    <mergeCell ref="D24:D25"/>
    <mergeCell ref="E24:E27"/>
    <mergeCell ref="U24:W24"/>
    <mergeCell ref="C26:C27"/>
    <mergeCell ref="D26:D27"/>
    <mergeCell ref="G28:P28"/>
    <mergeCell ref="Q28:W28"/>
  </mergeCells>
  <pageMargins left="0.7" right="0.7" top="0.75" bottom="0.75" header="0.3" footer="0.3"/>
  <pageSetup paperSize="9" scale="7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7"/>
  <sheetViews>
    <sheetView zoomScale="110" zoomScaleNormal="110" zoomScaleSheetLayoutView="100" workbookViewId="0">
      <selection activeCell="F5" sqref="F5:T5"/>
    </sheetView>
  </sheetViews>
  <sheetFormatPr baseColWidth="10" defaultRowHeight="15" x14ac:dyDescent="0.25"/>
  <cols>
    <col min="1" max="1" width="14.7109375" style="4" customWidth="1"/>
    <col min="2" max="2" width="7.5703125" style="10" bestFit="1" customWidth="1"/>
    <col min="3" max="3" width="31" style="10" customWidth="1"/>
    <col min="4" max="4" width="7.140625" style="4" customWidth="1"/>
    <col min="5" max="5" width="7.7109375" style="10" bestFit="1" customWidth="1"/>
    <col min="6" max="35" width="3.28515625" style="4" customWidth="1"/>
    <col min="36" max="253" width="11.42578125" style="4"/>
    <col min="254" max="254" width="39.28515625" style="4" bestFit="1" customWidth="1"/>
    <col min="255" max="255" width="6.85546875" style="4" bestFit="1" customWidth="1"/>
    <col min="256" max="256" width="43.5703125" style="4" bestFit="1" customWidth="1"/>
    <col min="257" max="257" width="7.5703125" style="4" bestFit="1" customWidth="1"/>
    <col min="258" max="258" width="6.5703125" style="4" bestFit="1" customWidth="1"/>
    <col min="259" max="288" width="3" style="4" bestFit="1" customWidth="1"/>
    <col min="289" max="509" width="11.42578125" style="4"/>
    <col min="510" max="510" width="39.28515625" style="4" bestFit="1" customWidth="1"/>
    <col min="511" max="511" width="6.85546875" style="4" bestFit="1" customWidth="1"/>
    <col min="512" max="512" width="43.5703125" style="4" bestFit="1" customWidth="1"/>
    <col min="513" max="513" width="7.5703125" style="4" bestFit="1" customWidth="1"/>
    <col min="514" max="514" width="6.5703125" style="4" bestFit="1" customWidth="1"/>
    <col min="515" max="544" width="3" style="4" bestFit="1" customWidth="1"/>
    <col min="545" max="765" width="11.42578125" style="4"/>
    <col min="766" max="766" width="39.28515625" style="4" bestFit="1" customWidth="1"/>
    <col min="767" max="767" width="6.85546875" style="4" bestFit="1" customWidth="1"/>
    <col min="768" max="768" width="43.5703125" style="4" bestFit="1" customWidth="1"/>
    <col min="769" max="769" width="7.5703125" style="4" bestFit="1" customWidth="1"/>
    <col min="770" max="770" width="6.5703125" style="4" bestFit="1" customWidth="1"/>
    <col min="771" max="800" width="3" style="4" bestFit="1" customWidth="1"/>
    <col min="801" max="1021" width="11.42578125" style="4"/>
    <col min="1022" max="1022" width="39.28515625" style="4" bestFit="1" customWidth="1"/>
    <col min="1023" max="1023" width="6.85546875" style="4" bestFit="1" customWidth="1"/>
    <col min="1024" max="1024" width="43.5703125" style="4" bestFit="1" customWidth="1"/>
    <col min="1025" max="1025" width="7.5703125" style="4" bestFit="1" customWidth="1"/>
    <col min="1026" max="1026" width="6.5703125" style="4" bestFit="1" customWidth="1"/>
    <col min="1027" max="1056" width="3" style="4" bestFit="1" customWidth="1"/>
    <col min="1057" max="1277" width="11.42578125" style="4"/>
    <col min="1278" max="1278" width="39.28515625" style="4" bestFit="1" customWidth="1"/>
    <col min="1279" max="1279" width="6.85546875" style="4" bestFit="1" customWidth="1"/>
    <col min="1280" max="1280" width="43.5703125" style="4" bestFit="1" customWidth="1"/>
    <col min="1281" max="1281" width="7.5703125" style="4" bestFit="1" customWidth="1"/>
    <col min="1282" max="1282" width="6.5703125" style="4" bestFit="1" customWidth="1"/>
    <col min="1283" max="1312" width="3" style="4" bestFit="1" customWidth="1"/>
    <col min="1313" max="1533" width="11.42578125" style="4"/>
    <col min="1534" max="1534" width="39.28515625" style="4" bestFit="1" customWidth="1"/>
    <col min="1535" max="1535" width="6.85546875" style="4" bestFit="1" customWidth="1"/>
    <col min="1536" max="1536" width="43.5703125" style="4" bestFit="1" customWidth="1"/>
    <col min="1537" max="1537" width="7.5703125" style="4" bestFit="1" customWidth="1"/>
    <col min="1538" max="1538" width="6.5703125" style="4" bestFit="1" customWidth="1"/>
    <col min="1539" max="1568" width="3" style="4" bestFit="1" customWidth="1"/>
    <col min="1569" max="1789" width="11.42578125" style="4"/>
    <col min="1790" max="1790" width="39.28515625" style="4" bestFit="1" customWidth="1"/>
    <col min="1791" max="1791" width="6.85546875" style="4" bestFit="1" customWidth="1"/>
    <col min="1792" max="1792" width="43.5703125" style="4" bestFit="1" customWidth="1"/>
    <col min="1793" max="1793" width="7.5703125" style="4" bestFit="1" customWidth="1"/>
    <col min="1794" max="1794" width="6.5703125" style="4" bestFit="1" customWidth="1"/>
    <col min="1795" max="1824" width="3" style="4" bestFit="1" customWidth="1"/>
    <col min="1825" max="2045" width="11.42578125" style="4"/>
    <col min="2046" max="2046" width="39.28515625" style="4" bestFit="1" customWidth="1"/>
    <col min="2047" max="2047" width="6.85546875" style="4" bestFit="1" customWidth="1"/>
    <col min="2048" max="2048" width="43.5703125" style="4" bestFit="1" customWidth="1"/>
    <col min="2049" max="2049" width="7.5703125" style="4" bestFit="1" customWidth="1"/>
    <col min="2050" max="2050" width="6.5703125" style="4" bestFit="1" customWidth="1"/>
    <col min="2051" max="2080" width="3" style="4" bestFit="1" customWidth="1"/>
    <col min="2081" max="2301" width="11.42578125" style="4"/>
    <col min="2302" max="2302" width="39.28515625" style="4" bestFit="1" customWidth="1"/>
    <col min="2303" max="2303" width="6.85546875" style="4" bestFit="1" customWidth="1"/>
    <col min="2304" max="2304" width="43.5703125" style="4" bestFit="1" customWidth="1"/>
    <col min="2305" max="2305" width="7.5703125" style="4" bestFit="1" customWidth="1"/>
    <col min="2306" max="2306" width="6.5703125" style="4" bestFit="1" customWidth="1"/>
    <col min="2307" max="2336" width="3" style="4" bestFit="1" customWidth="1"/>
    <col min="2337" max="2557" width="11.42578125" style="4"/>
    <col min="2558" max="2558" width="39.28515625" style="4" bestFit="1" customWidth="1"/>
    <col min="2559" max="2559" width="6.85546875" style="4" bestFit="1" customWidth="1"/>
    <col min="2560" max="2560" width="43.5703125" style="4" bestFit="1" customWidth="1"/>
    <col min="2561" max="2561" width="7.5703125" style="4" bestFit="1" customWidth="1"/>
    <col min="2562" max="2562" width="6.5703125" style="4" bestFit="1" customWidth="1"/>
    <col min="2563" max="2592" width="3" style="4" bestFit="1" customWidth="1"/>
    <col min="2593" max="2813" width="11.42578125" style="4"/>
    <col min="2814" max="2814" width="39.28515625" style="4" bestFit="1" customWidth="1"/>
    <col min="2815" max="2815" width="6.85546875" style="4" bestFit="1" customWidth="1"/>
    <col min="2816" max="2816" width="43.5703125" style="4" bestFit="1" customWidth="1"/>
    <col min="2817" max="2817" width="7.5703125" style="4" bestFit="1" customWidth="1"/>
    <col min="2818" max="2818" width="6.5703125" style="4" bestFit="1" customWidth="1"/>
    <col min="2819" max="2848" width="3" style="4" bestFit="1" customWidth="1"/>
    <col min="2849" max="3069" width="11.42578125" style="4"/>
    <col min="3070" max="3070" width="39.28515625" style="4" bestFit="1" customWidth="1"/>
    <col min="3071" max="3071" width="6.85546875" style="4" bestFit="1" customWidth="1"/>
    <col min="3072" max="3072" width="43.5703125" style="4" bestFit="1" customWidth="1"/>
    <col min="3073" max="3073" width="7.5703125" style="4" bestFit="1" customWidth="1"/>
    <col min="3074" max="3074" width="6.5703125" style="4" bestFit="1" customWidth="1"/>
    <col min="3075" max="3104" width="3" style="4" bestFit="1" customWidth="1"/>
    <col min="3105" max="3325" width="11.42578125" style="4"/>
    <col min="3326" max="3326" width="39.28515625" style="4" bestFit="1" customWidth="1"/>
    <col min="3327" max="3327" width="6.85546875" style="4" bestFit="1" customWidth="1"/>
    <col min="3328" max="3328" width="43.5703125" style="4" bestFit="1" customWidth="1"/>
    <col min="3329" max="3329" width="7.5703125" style="4" bestFit="1" customWidth="1"/>
    <col min="3330" max="3330" width="6.5703125" style="4" bestFit="1" customWidth="1"/>
    <col min="3331" max="3360" width="3" style="4" bestFit="1" customWidth="1"/>
    <col min="3361" max="3581" width="11.42578125" style="4"/>
    <col min="3582" max="3582" width="39.28515625" style="4" bestFit="1" customWidth="1"/>
    <col min="3583" max="3583" width="6.85546875" style="4" bestFit="1" customWidth="1"/>
    <col min="3584" max="3584" width="43.5703125" style="4" bestFit="1" customWidth="1"/>
    <col min="3585" max="3585" width="7.5703125" style="4" bestFit="1" customWidth="1"/>
    <col min="3586" max="3586" width="6.5703125" style="4" bestFit="1" customWidth="1"/>
    <col min="3587" max="3616" width="3" style="4" bestFit="1" customWidth="1"/>
    <col min="3617" max="3837" width="11.42578125" style="4"/>
    <col min="3838" max="3838" width="39.28515625" style="4" bestFit="1" customWidth="1"/>
    <col min="3839" max="3839" width="6.85546875" style="4" bestFit="1" customWidth="1"/>
    <col min="3840" max="3840" width="43.5703125" style="4" bestFit="1" customWidth="1"/>
    <col min="3841" max="3841" width="7.5703125" style="4" bestFit="1" customWidth="1"/>
    <col min="3842" max="3842" width="6.5703125" style="4" bestFit="1" customWidth="1"/>
    <col min="3843" max="3872" width="3" style="4" bestFit="1" customWidth="1"/>
    <col min="3873" max="4093" width="11.42578125" style="4"/>
    <col min="4094" max="4094" width="39.28515625" style="4" bestFit="1" customWidth="1"/>
    <col min="4095" max="4095" width="6.85546875" style="4" bestFit="1" customWidth="1"/>
    <col min="4096" max="4096" width="43.5703125" style="4" bestFit="1" customWidth="1"/>
    <col min="4097" max="4097" width="7.5703125" style="4" bestFit="1" customWidth="1"/>
    <col min="4098" max="4098" width="6.5703125" style="4" bestFit="1" customWidth="1"/>
    <col min="4099" max="4128" width="3" style="4" bestFit="1" customWidth="1"/>
    <col min="4129" max="4349" width="11.42578125" style="4"/>
    <col min="4350" max="4350" width="39.28515625" style="4" bestFit="1" customWidth="1"/>
    <col min="4351" max="4351" width="6.85546875" style="4" bestFit="1" customWidth="1"/>
    <col min="4352" max="4352" width="43.5703125" style="4" bestFit="1" customWidth="1"/>
    <col min="4353" max="4353" width="7.5703125" style="4" bestFit="1" customWidth="1"/>
    <col min="4354" max="4354" width="6.5703125" style="4" bestFit="1" customWidth="1"/>
    <col min="4355" max="4384" width="3" style="4" bestFit="1" customWidth="1"/>
    <col min="4385" max="4605" width="11.42578125" style="4"/>
    <col min="4606" max="4606" width="39.28515625" style="4" bestFit="1" customWidth="1"/>
    <col min="4607" max="4607" width="6.85546875" style="4" bestFit="1" customWidth="1"/>
    <col min="4608" max="4608" width="43.5703125" style="4" bestFit="1" customWidth="1"/>
    <col min="4609" max="4609" width="7.5703125" style="4" bestFit="1" customWidth="1"/>
    <col min="4610" max="4610" width="6.5703125" style="4" bestFit="1" customWidth="1"/>
    <col min="4611" max="4640" width="3" style="4" bestFit="1" customWidth="1"/>
    <col min="4641" max="4861" width="11.42578125" style="4"/>
    <col min="4862" max="4862" width="39.28515625" style="4" bestFit="1" customWidth="1"/>
    <col min="4863" max="4863" width="6.85546875" style="4" bestFit="1" customWidth="1"/>
    <col min="4864" max="4864" width="43.5703125" style="4" bestFit="1" customWidth="1"/>
    <col min="4865" max="4865" width="7.5703125" style="4" bestFit="1" customWidth="1"/>
    <col min="4866" max="4866" width="6.5703125" style="4" bestFit="1" customWidth="1"/>
    <col min="4867" max="4896" width="3" style="4" bestFit="1" customWidth="1"/>
    <col min="4897" max="5117" width="11.42578125" style="4"/>
    <col min="5118" max="5118" width="39.28515625" style="4" bestFit="1" customWidth="1"/>
    <col min="5119" max="5119" width="6.85546875" style="4" bestFit="1" customWidth="1"/>
    <col min="5120" max="5120" width="43.5703125" style="4" bestFit="1" customWidth="1"/>
    <col min="5121" max="5121" width="7.5703125" style="4" bestFit="1" customWidth="1"/>
    <col min="5122" max="5122" width="6.5703125" style="4" bestFit="1" customWidth="1"/>
    <col min="5123" max="5152" width="3" style="4" bestFit="1" customWidth="1"/>
    <col min="5153" max="5373" width="11.42578125" style="4"/>
    <col min="5374" max="5374" width="39.28515625" style="4" bestFit="1" customWidth="1"/>
    <col min="5375" max="5375" width="6.85546875" style="4" bestFit="1" customWidth="1"/>
    <col min="5376" max="5376" width="43.5703125" style="4" bestFit="1" customWidth="1"/>
    <col min="5377" max="5377" width="7.5703125" style="4" bestFit="1" customWidth="1"/>
    <col min="5378" max="5378" width="6.5703125" style="4" bestFit="1" customWidth="1"/>
    <col min="5379" max="5408" width="3" style="4" bestFit="1" customWidth="1"/>
    <col min="5409" max="5629" width="11.42578125" style="4"/>
    <col min="5630" max="5630" width="39.28515625" style="4" bestFit="1" customWidth="1"/>
    <col min="5631" max="5631" width="6.85546875" style="4" bestFit="1" customWidth="1"/>
    <col min="5632" max="5632" width="43.5703125" style="4" bestFit="1" customWidth="1"/>
    <col min="5633" max="5633" width="7.5703125" style="4" bestFit="1" customWidth="1"/>
    <col min="5634" max="5634" width="6.5703125" style="4" bestFit="1" customWidth="1"/>
    <col min="5635" max="5664" width="3" style="4" bestFit="1" customWidth="1"/>
    <col min="5665" max="5885" width="11.42578125" style="4"/>
    <col min="5886" max="5886" width="39.28515625" style="4" bestFit="1" customWidth="1"/>
    <col min="5887" max="5887" width="6.85546875" style="4" bestFit="1" customWidth="1"/>
    <col min="5888" max="5888" width="43.5703125" style="4" bestFit="1" customWidth="1"/>
    <col min="5889" max="5889" width="7.5703125" style="4" bestFit="1" customWidth="1"/>
    <col min="5890" max="5890" width="6.5703125" style="4" bestFit="1" customWidth="1"/>
    <col min="5891" max="5920" width="3" style="4" bestFit="1" customWidth="1"/>
    <col min="5921" max="6141" width="11.42578125" style="4"/>
    <col min="6142" max="6142" width="39.28515625" style="4" bestFit="1" customWidth="1"/>
    <col min="6143" max="6143" width="6.85546875" style="4" bestFit="1" customWidth="1"/>
    <col min="6144" max="6144" width="43.5703125" style="4" bestFit="1" customWidth="1"/>
    <col min="6145" max="6145" width="7.5703125" style="4" bestFit="1" customWidth="1"/>
    <col min="6146" max="6146" width="6.5703125" style="4" bestFit="1" customWidth="1"/>
    <col min="6147" max="6176" width="3" style="4" bestFit="1" customWidth="1"/>
    <col min="6177" max="6397" width="11.42578125" style="4"/>
    <col min="6398" max="6398" width="39.28515625" style="4" bestFit="1" customWidth="1"/>
    <col min="6399" max="6399" width="6.85546875" style="4" bestFit="1" customWidth="1"/>
    <col min="6400" max="6400" width="43.5703125" style="4" bestFit="1" customWidth="1"/>
    <col min="6401" max="6401" width="7.5703125" style="4" bestFit="1" customWidth="1"/>
    <col min="6402" max="6402" width="6.5703125" style="4" bestFit="1" customWidth="1"/>
    <col min="6403" max="6432" width="3" style="4" bestFit="1" customWidth="1"/>
    <col min="6433" max="6653" width="11.42578125" style="4"/>
    <col min="6654" max="6654" width="39.28515625" style="4" bestFit="1" customWidth="1"/>
    <col min="6655" max="6655" width="6.85546875" style="4" bestFit="1" customWidth="1"/>
    <col min="6656" max="6656" width="43.5703125" style="4" bestFit="1" customWidth="1"/>
    <col min="6657" max="6657" width="7.5703125" style="4" bestFit="1" customWidth="1"/>
    <col min="6658" max="6658" width="6.5703125" style="4" bestFit="1" customWidth="1"/>
    <col min="6659" max="6688" width="3" style="4" bestFit="1" customWidth="1"/>
    <col min="6689" max="6909" width="11.42578125" style="4"/>
    <col min="6910" max="6910" width="39.28515625" style="4" bestFit="1" customWidth="1"/>
    <col min="6911" max="6911" width="6.85546875" style="4" bestFit="1" customWidth="1"/>
    <col min="6912" max="6912" width="43.5703125" style="4" bestFit="1" customWidth="1"/>
    <col min="6913" max="6913" width="7.5703125" style="4" bestFit="1" customWidth="1"/>
    <col min="6914" max="6914" width="6.5703125" style="4" bestFit="1" customWidth="1"/>
    <col min="6915" max="6944" width="3" style="4" bestFit="1" customWidth="1"/>
    <col min="6945" max="7165" width="11.42578125" style="4"/>
    <col min="7166" max="7166" width="39.28515625" style="4" bestFit="1" customWidth="1"/>
    <col min="7167" max="7167" width="6.85546875" style="4" bestFit="1" customWidth="1"/>
    <col min="7168" max="7168" width="43.5703125" style="4" bestFit="1" customWidth="1"/>
    <col min="7169" max="7169" width="7.5703125" style="4" bestFit="1" customWidth="1"/>
    <col min="7170" max="7170" width="6.5703125" style="4" bestFit="1" customWidth="1"/>
    <col min="7171" max="7200" width="3" style="4" bestFit="1" customWidth="1"/>
    <col min="7201" max="7421" width="11.42578125" style="4"/>
    <col min="7422" max="7422" width="39.28515625" style="4" bestFit="1" customWidth="1"/>
    <col min="7423" max="7423" width="6.85546875" style="4" bestFit="1" customWidth="1"/>
    <col min="7424" max="7424" width="43.5703125" style="4" bestFit="1" customWidth="1"/>
    <col min="7425" max="7425" width="7.5703125" style="4" bestFit="1" customWidth="1"/>
    <col min="7426" max="7426" width="6.5703125" style="4" bestFit="1" customWidth="1"/>
    <col min="7427" max="7456" width="3" style="4" bestFit="1" customWidth="1"/>
    <col min="7457" max="7677" width="11.42578125" style="4"/>
    <col min="7678" max="7678" width="39.28515625" style="4" bestFit="1" customWidth="1"/>
    <col min="7679" max="7679" width="6.85546875" style="4" bestFit="1" customWidth="1"/>
    <col min="7680" max="7680" width="43.5703125" style="4" bestFit="1" customWidth="1"/>
    <col min="7681" max="7681" width="7.5703125" style="4" bestFit="1" customWidth="1"/>
    <col min="7682" max="7682" width="6.5703125" style="4" bestFit="1" customWidth="1"/>
    <col min="7683" max="7712" width="3" style="4" bestFit="1" customWidth="1"/>
    <col min="7713" max="7933" width="11.42578125" style="4"/>
    <col min="7934" max="7934" width="39.28515625" style="4" bestFit="1" customWidth="1"/>
    <col min="7935" max="7935" width="6.85546875" style="4" bestFit="1" customWidth="1"/>
    <col min="7936" max="7936" width="43.5703125" style="4" bestFit="1" customWidth="1"/>
    <col min="7937" max="7937" width="7.5703125" style="4" bestFit="1" customWidth="1"/>
    <col min="7938" max="7938" width="6.5703125" style="4" bestFit="1" customWidth="1"/>
    <col min="7939" max="7968" width="3" style="4" bestFit="1" customWidth="1"/>
    <col min="7969" max="8189" width="11.42578125" style="4"/>
    <col min="8190" max="8190" width="39.28515625" style="4" bestFit="1" customWidth="1"/>
    <col min="8191" max="8191" width="6.85546875" style="4" bestFit="1" customWidth="1"/>
    <col min="8192" max="8192" width="43.5703125" style="4" bestFit="1" customWidth="1"/>
    <col min="8193" max="8193" width="7.5703125" style="4" bestFit="1" customWidth="1"/>
    <col min="8194" max="8194" width="6.5703125" style="4" bestFit="1" customWidth="1"/>
    <col min="8195" max="8224" width="3" style="4" bestFit="1" customWidth="1"/>
    <col min="8225" max="8445" width="11.42578125" style="4"/>
    <col min="8446" max="8446" width="39.28515625" style="4" bestFit="1" customWidth="1"/>
    <col min="8447" max="8447" width="6.85546875" style="4" bestFit="1" customWidth="1"/>
    <col min="8448" max="8448" width="43.5703125" style="4" bestFit="1" customWidth="1"/>
    <col min="8449" max="8449" width="7.5703125" style="4" bestFit="1" customWidth="1"/>
    <col min="8450" max="8450" width="6.5703125" style="4" bestFit="1" customWidth="1"/>
    <col min="8451" max="8480" width="3" style="4" bestFit="1" customWidth="1"/>
    <col min="8481" max="8701" width="11.42578125" style="4"/>
    <col min="8702" max="8702" width="39.28515625" style="4" bestFit="1" customWidth="1"/>
    <col min="8703" max="8703" width="6.85546875" style="4" bestFit="1" customWidth="1"/>
    <col min="8704" max="8704" width="43.5703125" style="4" bestFit="1" customWidth="1"/>
    <col min="8705" max="8705" width="7.5703125" style="4" bestFit="1" customWidth="1"/>
    <col min="8706" max="8706" width="6.5703125" style="4" bestFit="1" customWidth="1"/>
    <col min="8707" max="8736" width="3" style="4" bestFit="1" customWidth="1"/>
    <col min="8737" max="8957" width="11.42578125" style="4"/>
    <col min="8958" max="8958" width="39.28515625" style="4" bestFit="1" customWidth="1"/>
    <col min="8959" max="8959" width="6.85546875" style="4" bestFit="1" customWidth="1"/>
    <col min="8960" max="8960" width="43.5703125" style="4" bestFit="1" customWidth="1"/>
    <col min="8961" max="8961" width="7.5703125" style="4" bestFit="1" customWidth="1"/>
    <col min="8962" max="8962" width="6.5703125" style="4" bestFit="1" customWidth="1"/>
    <col min="8963" max="8992" width="3" style="4" bestFit="1" customWidth="1"/>
    <col min="8993" max="9213" width="11.42578125" style="4"/>
    <col min="9214" max="9214" width="39.28515625" style="4" bestFit="1" customWidth="1"/>
    <col min="9215" max="9215" width="6.85546875" style="4" bestFit="1" customWidth="1"/>
    <col min="9216" max="9216" width="43.5703125" style="4" bestFit="1" customWidth="1"/>
    <col min="9217" max="9217" width="7.5703125" style="4" bestFit="1" customWidth="1"/>
    <col min="9218" max="9218" width="6.5703125" style="4" bestFit="1" customWidth="1"/>
    <col min="9219" max="9248" width="3" style="4" bestFit="1" customWidth="1"/>
    <col min="9249" max="9469" width="11.42578125" style="4"/>
    <col min="9470" max="9470" width="39.28515625" style="4" bestFit="1" customWidth="1"/>
    <col min="9471" max="9471" width="6.85546875" style="4" bestFit="1" customWidth="1"/>
    <col min="9472" max="9472" width="43.5703125" style="4" bestFit="1" customWidth="1"/>
    <col min="9473" max="9473" width="7.5703125" style="4" bestFit="1" customWidth="1"/>
    <col min="9474" max="9474" width="6.5703125" style="4" bestFit="1" customWidth="1"/>
    <col min="9475" max="9504" width="3" style="4" bestFit="1" customWidth="1"/>
    <col min="9505" max="9725" width="11.42578125" style="4"/>
    <col min="9726" max="9726" width="39.28515625" style="4" bestFit="1" customWidth="1"/>
    <col min="9727" max="9727" width="6.85546875" style="4" bestFit="1" customWidth="1"/>
    <col min="9728" max="9728" width="43.5703125" style="4" bestFit="1" customWidth="1"/>
    <col min="9729" max="9729" width="7.5703125" style="4" bestFit="1" customWidth="1"/>
    <col min="9730" max="9730" width="6.5703125" style="4" bestFit="1" customWidth="1"/>
    <col min="9731" max="9760" width="3" style="4" bestFit="1" customWidth="1"/>
    <col min="9761" max="9981" width="11.42578125" style="4"/>
    <col min="9982" max="9982" width="39.28515625" style="4" bestFit="1" customWidth="1"/>
    <col min="9983" max="9983" width="6.85546875" style="4" bestFit="1" customWidth="1"/>
    <col min="9984" max="9984" width="43.5703125" style="4" bestFit="1" customWidth="1"/>
    <col min="9985" max="9985" width="7.5703125" style="4" bestFit="1" customWidth="1"/>
    <col min="9986" max="9986" width="6.5703125" style="4" bestFit="1" customWidth="1"/>
    <col min="9987" max="10016" width="3" style="4" bestFit="1" customWidth="1"/>
    <col min="10017" max="10237" width="11.42578125" style="4"/>
    <col min="10238" max="10238" width="39.28515625" style="4" bestFit="1" customWidth="1"/>
    <col min="10239" max="10239" width="6.85546875" style="4" bestFit="1" customWidth="1"/>
    <col min="10240" max="10240" width="43.5703125" style="4" bestFit="1" customWidth="1"/>
    <col min="10241" max="10241" width="7.5703125" style="4" bestFit="1" customWidth="1"/>
    <col min="10242" max="10242" width="6.5703125" style="4" bestFit="1" customWidth="1"/>
    <col min="10243" max="10272" width="3" style="4" bestFit="1" customWidth="1"/>
    <col min="10273" max="10493" width="11.42578125" style="4"/>
    <col min="10494" max="10494" width="39.28515625" style="4" bestFit="1" customWidth="1"/>
    <col min="10495" max="10495" width="6.85546875" style="4" bestFit="1" customWidth="1"/>
    <col min="10496" max="10496" width="43.5703125" style="4" bestFit="1" customWidth="1"/>
    <col min="10497" max="10497" width="7.5703125" style="4" bestFit="1" customWidth="1"/>
    <col min="10498" max="10498" width="6.5703125" style="4" bestFit="1" customWidth="1"/>
    <col min="10499" max="10528" width="3" style="4" bestFit="1" customWidth="1"/>
    <col min="10529" max="10749" width="11.42578125" style="4"/>
    <col min="10750" max="10750" width="39.28515625" style="4" bestFit="1" customWidth="1"/>
    <col min="10751" max="10751" width="6.85546875" style="4" bestFit="1" customWidth="1"/>
    <col min="10752" max="10752" width="43.5703125" style="4" bestFit="1" customWidth="1"/>
    <col min="10753" max="10753" width="7.5703125" style="4" bestFit="1" customWidth="1"/>
    <col min="10754" max="10754" width="6.5703125" style="4" bestFit="1" customWidth="1"/>
    <col min="10755" max="10784" width="3" style="4" bestFit="1" customWidth="1"/>
    <col min="10785" max="11005" width="11.42578125" style="4"/>
    <col min="11006" max="11006" width="39.28515625" style="4" bestFit="1" customWidth="1"/>
    <col min="11007" max="11007" width="6.85546875" style="4" bestFit="1" customWidth="1"/>
    <col min="11008" max="11008" width="43.5703125" style="4" bestFit="1" customWidth="1"/>
    <col min="11009" max="11009" width="7.5703125" style="4" bestFit="1" customWidth="1"/>
    <col min="11010" max="11010" width="6.5703125" style="4" bestFit="1" customWidth="1"/>
    <col min="11011" max="11040" width="3" style="4" bestFit="1" customWidth="1"/>
    <col min="11041" max="11261" width="11.42578125" style="4"/>
    <col min="11262" max="11262" width="39.28515625" style="4" bestFit="1" customWidth="1"/>
    <col min="11263" max="11263" width="6.85546875" style="4" bestFit="1" customWidth="1"/>
    <col min="11264" max="11264" width="43.5703125" style="4" bestFit="1" customWidth="1"/>
    <col min="11265" max="11265" width="7.5703125" style="4" bestFit="1" customWidth="1"/>
    <col min="11266" max="11266" width="6.5703125" style="4" bestFit="1" customWidth="1"/>
    <col min="11267" max="11296" width="3" style="4" bestFit="1" customWidth="1"/>
    <col min="11297" max="11517" width="11.42578125" style="4"/>
    <col min="11518" max="11518" width="39.28515625" style="4" bestFit="1" customWidth="1"/>
    <col min="11519" max="11519" width="6.85546875" style="4" bestFit="1" customWidth="1"/>
    <col min="11520" max="11520" width="43.5703125" style="4" bestFit="1" customWidth="1"/>
    <col min="11521" max="11521" width="7.5703125" style="4" bestFit="1" customWidth="1"/>
    <col min="11522" max="11522" width="6.5703125" style="4" bestFit="1" customWidth="1"/>
    <col min="11523" max="11552" width="3" style="4" bestFit="1" customWidth="1"/>
    <col min="11553" max="11773" width="11.42578125" style="4"/>
    <col min="11774" max="11774" width="39.28515625" style="4" bestFit="1" customWidth="1"/>
    <col min="11775" max="11775" width="6.85546875" style="4" bestFit="1" customWidth="1"/>
    <col min="11776" max="11776" width="43.5703125" style="4" bestFit="1" customWidth="1"/>
    <col min="11777" max="11777" width="7.5703125" style="4" bestFit="1" customWidth="1"/>
    <col min="11778" max="11778" width="6.5703125" style="4" bestFit="1" customWidth="1"/>
    <col min="11779" max="11808" width="3" style="4" bestFit="1" customWidth="1"/>
    <col min="11809" max="12029" width="11.42578125" style="4"/>
    <col min="12030" max="12030" width="39.28515625" style="4" bestFit="1" customWidth="1"/>
    <col min="12031" max="12031" width="6.85546875" style="4" bestFit="1" customWidth="1"/>
    <col min="12032" max="12032" width="43.5703125" style="4" bestFit="1" customWidth="1"/>
    <col min="12033" max="12033" width="7.5703125" style="4" bestFit="1" customWidth="1"/>
    <col min="12034" max="12034" width="6.5703125" style="4" bestFit="1" customWidth="1"/>
    <col min="12035" max="12064" width="3" style="4" bestFit="1" customWidth="1"/>
    <col min="12065" max="12285" width="11.42578125" style="4"/>
    <col min="12286" max="12286" width="39.28515625" style="4" bestFit="1" customWidth="1"/>
    <col min="12287" max="12287" width="6.85546875" style="4" bestFit="1" customWidth="1"/>
    <col min="12288" max="12288" width="43.5703125" style="4" bestFit="1" customWidth="1"/>
    <col min="12289" max="12289" width="7.5703125" style="4" bestFit="1" customWidth="1"/>
    <col min="12290" max="12290" width="6.5703125" style="4" bestFit="1" customWidth="1"/>
    <col min="12291" max="12320" width="3" style="4" bestFit="1" customWidth="1"/>
    <col min="12321" max="12541" width="11.42578125" style="4"/>
    <col min="12542" max="12542" width="39.28515625" style="4" bestFit="1" customWidth="1"/>
    <col min="12543" max="12543" width="6.85546875" style="4" bestFit="1" customWidth="1"/>
    <col min="12544" max="12544" width="43.5703125" style="4" bestFit="1" customWidth="1"/>
    <col min="12545" max="12545" width="7.5703125" style="4" bestFit="1" customWidth="1"/>
    <col min="12546" max="12546" width="6.5703125" style="4" bestFit="1" customWidth="1"/>
    <col min="12547" max="12576" width="3" style="4" bestFit="1" customWidth="1"/>
    <col min="12577" max="12797" width="11.42578125" style="4"/>
    <col min="12798" max="12798" width="39.28515625" style="4" bestFit="1" customWidth="1"/>
    <col min="12799" max="12799" width="6.85546875" style="4" bestFit="1" customWidth="1"/>
    <col min="12800" max="12800" width="43.5703125" style="4" bestFit="1" customWidth="1"/>
    <col min="12801" max="12801" width="7.5703125" style="4" bestFit="1" customWidth="1"/>
    <col min="12802" max="12802" width="6.5703125" style="4" bestFit="1" customWidth="1"/>
    <col min="12803" max="12832" width="3" style="4" bestFit="1" customWidth="1"/>
    <col min="12833" max="13053" width="11.42578125" style="4"/>
    <col min="13054" max="13054" width="39.28515625" style="4" bestFit="1" customWidth="1"/>
    <col min="13055" max="13055" width="6.85546875" style="4" bestFit="1" customWidth="1"/>
    <col min="13056" max="13056" width="43.5703125" style="4" bestFit="1" customWidth="1"/>
    <col min="13057" max="13057" width="7.5703125" style="4" bestFit="1" customWidth="1"/>
    <col min="13058" max="13058" width="6.5703125" style="4" bestFit="1" customWidth="1"/>
    <col min="13059" max="13088" width="3" style="4" bestFit="1" customWidth="1"/>
    <col min="13089" max="13309" width="11.42578125" style="4"/>
    <col min="13310" max="13310" width="39.28515625" style="4" bestFit="1" customWidth="1"/>
    <col min="13311" max="13311" width="6.85546875" style="4" bestFit="1" customWidth="1"/>
    <col min="13312" max="13312" width="43.5703125" style="4" bestFit="1" customWidth="1"/>
    <col min="13313" max="13313" width="7.5703125" style="4" bestFit="1" customWidth="1"/>
    <col min="13314" max="13314" width="6.5703125" style="4" bestFit="1" customWidth="1"/>
    <col min="13315" max="13344" width="3" style="4" bestFit="1" customWidth="1"/>
    <col min="13345" max="13565" width="11.42578125" style="4"/>
    <col min="13566" max="13566" width="39.28515625" style="4" bestFit="1" customWidth="1"/>
    <col min="13567" max="13567" width="6.85546875" style="4" bestFit="1" customWidth="1"/>
    <col min="13568" max="13568" width="43.5703125" style="4" bestFit="1" customWidth="1"/>
    <col min="13569" max="13569" width="7.5703125" style="4" bestFit="1" customWidth="1"/>
    <col min="13570" max="13570" width="6.5703125" style="4" bestFit="1" customWidth="1"/>
    <col min="13571" max="13600" width="3" style="4" bestFit="1" customWidth="1"/>
    <col min="13601" max="13821" width="11.42578125" style="4"/>
    <col min="13822" max="13822" width="39.28515625" style="4" bestFit="1" customWidth="1"/>
    <col min="13823" max="13823" width="6.85546875" style="4" bestFit="1" customWidth="1"/>
    <col min="13824" max="13824" width="43.5703125" style="4" bestFit="1" customWidth="1"/>
    <col min="13825" max="13825" width="7.5703125" style="4" bestFit="1" customWidth="1"/>
    <col min="13826" max="13826" width="6.5703125" style="4" bestFit="1" customWidth="1"/>
    <col min="13827" max="13856" width="3" style="4" bestFit="1" customWidth="1"/>
    <col min="13857" max="14077" width="11.42578125" style="4"/>
    <col min="14078" max="14078" width="39.28515625" style="4" bestFit="1" customWidth="1"/>
    <col min="14079" max="14079" width="6.85546875" style="4" bestFit="1" customWidth="1"/>
    <col min="14080" max="14080" width="43.5703125" style="4" bestFit="1" customWidth="1"/>
    <col min="14081" max="14081" width="7.5703125" style="4" bestFit="1" customWidth="1"/>
    <col min="14082" max="14082" width="6.5703125" style="4" bestFit="1" customWidth="1"/>
    <col min="14083" max="14112" width="3" style="4" bestFit="1" customWidth="1"/>
    <col min="14113" max="14333" width="11.42578125" style="4"/>
    <col min="14334" max="14334" width="39.28515625" style="4" bestFit="1" customWidth="1"/>
    <col min="14335" max="14335" width="6.85546875" style="4" bestFit="1" customWidth="1"/>
    <col min="14336" max="14336" width="43.5703125" style="4" bestFit="1" customWidth="1"/>
    <col min="14337" max="14337" width="7.5703125" style="4" bestFit="1" customWidth="1"/>
    <col min="14338" max="14338" width="6.5703125" style="4" bestFit="1" customWidth="1"/>
    <col min="14339" max="14368" width="3" style="4" bestFit="1" customWidth="1"/>
    <col min="14369" max="14589" width="11.42578125" style="4"/>
    <col min="14590" max="14590" width="39.28515625" style="4" bestFit="1" customWidth="1"/>
    <col min="14591" max="14591" width="6.85546875" style="4" bestFit="1" customWidth="1"/>
    <col min="14592" max="14592" width="43.5703125" style="4" bestFit="1" customWidth="1"/>
    <col min="14593" max="14593" width="7.5703125" style="4" bestFit="1" customWidth="1"/>
    <col min="14594" max="14594" width="6.5703125" style="4" bestFit="1" customWidth="1"/>
    <col min="14595" max="14624" width="3" style="4" bestFit="1" customWidth="1"/>
    <col min="14625" max="14845" width="11.42578125" style="4"/>
    <col min="14846" max="14846" width="39.28515625" style="4" bestFit="1" customWidth="1"/>
    <col min="14847" max="14847" width="6.85546875" style="4" bestFit="1" customWidth="1"/>
    <col min="14848" max="14848" width="43.5703125" style="4" bestFit="1" customWidth="1"/>
    <col min="14849" max="14849" width="7.5703125" style="4" bestFit="1" customWidth="1"/>
    <col min="14850" max="14850" width="6.5703125" style="4" bestFit="1" customWidth="1"/>
    <col min="14851" max="14880" width="3" style="4" bestFit="1" customWidth="1"/>
    <col min="14881" max="15101" width="11.42578125" style="4"/>
    <col min="15102" max="15102" width="39.28515625" style="4" bestFit="1" customWidth="1"/>
    <col min="15103" max="15103" width="6.85546875" style="4" bestFit="1" customWidth="1"/>
    <col min="15104" max="15104" width="43.5703125" style="4" bestFit="1" customWidth="1"/>
    <col min="15105" max="15105" width="7.5703125" style="4" bestFit="1" customWidth="1"/>
    <col min="15106" max="15106" width="6.5703125" style="4" bestFit="1" customWidth="1"/>
    <col min="15107" max="15136" width="3" style="4" bestFit="1" customWidth="1"/>
    <col min="15137" max="15357" width="11.42578125" style="4"/>
    <col min="15358" max="15358" width="39.28515625" style="4" bestFit="1" customWidth="1"/>
    <col min="15359" max="15359" width="6.85546875" style="4" bestFit="1" customWidth="1"/>
    <col min="15360" max="15360" width="43.5703125" style="4" bestFit="1" customWidth="1"/>
    <col min="15361" max="15361" width="7.5703125" style="4" bestFit="1" customWidth="1"/>
    <col min="15362" max="15362" width="6.5703125" style="4" bestFit="1" customWidth="1"/>
    <col min="15363" max="15392" width="3" style="4" bestFit="1" customWidth="1"/>
    <col min="15393" max="15613" width="11.42578125" style="4"/>
    <col min="15614" max="15614" width="39.28515625" style="4" bestFit="1" customWidth="1"/>
    <col min="15615" max="15615" width="6.85546875" style="4" bestFit="1" customWidth="1"/>
    <col min="15616" max="15616" width="43.5703125" style="4" bestFit="1" customWidth="1"/>
    <col min="15617" max="15617" width="7.5703125" style="4" bestFit="1" customWidth="1"/>
    <col min="15618" max="15618" width="6.5703125" style="4" bestFit="1" customWidth="1"/>
    <col min="15619" max="15648" width="3" style="4" bestFit="1" customWidth="1"/>
    <col min="15649" max="15869" width="11.42578125" style="4"/>
    <col min="15870" max="15870" width="39.28515625" style="4" bestFit="1" customWidth="1"/>
    <col min="15871" max="15871" width="6.85546875" style="4" bestFit="1" customWidth="1"/>
    <col min="15872" max="15872" width="43.5703125" style="4" bestFit="1" customWidth="1"/>
    <col min="15873" max="15873" width="7.5703125" style="4" bestFit="1" customWidth="1"/>
    <col min="15874" max="15874" width="6.5703125" style="4" bestFit="1" customWidth="1"/>
    <col min="15875" max="15904" width="3" style="4" bestFit="1" customWidth="1"/>
    <col min="15905" max="16125" width="11.42578125" style="4"/>
    <col min="16126" max="16126" width="39.28515625" style="4" bestFit="1" customWidth="1"/>
    <col min="16127" max="16127" width="6.85546875" style="4" bestFit="1" customWidth="1"/>
    <col min="16128" max="16128" width="43.5703125" style="4" bestFit="1" customWidth="1"/>
    <col min="16129" max="16129" width="7.5703125" style="4" bestFit="1" customWidth="1"/>
    <col min="16130" max="16130" width="6.5703125" style="4" bestFit="1" customWidth="1"/>
    <col min="16131" max="16160" width="3" style="4" bestFit="1" customWidth="1"/>
    <col min="16161" max="16384" width="11.42578125" style="4"/>
  </cols>
  <sheetData>
    <row r="1" spans="1:35" ht="27" customHeight="1" x14ac:dyDescent="0.25">
      <c r="A1" s="142" t="s">
        <v>45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</row>
    <row r="2" spans="1:35" ht="30" customHeight="1" x14ac:dyDescent="0.25">
      <c r="B2" s="12"/>
      <c r="C2" s="12"/>
      <c r="D2" s="1"/>
      <c r="E2" s="12"/>
      <c r="F2" s="2">
        <f>SUM(F3:F26)</f>
        <v>22</v>
      </c>
      <c r="G2" s="2">
        <f t="shared" ref="G2:Y2" si="0">SUM(G3:G26)</f>
        <v>22</v>
      </c>
      <c r="H2" s="2">
        <f t="shared" si="0"/>
        <v>22</v>
      </c>
      <c r="I2" s="2">
        <f t="shared" si="0"/>
        <v>22</v>
      </c>
      <c r="J2" s="2">
        <f t="shared" si="0"/>
        <v>22</v>
      </c>
      <c r="K2" s="2">
        <f t="shared" si="0"/>
        <v>22</v>
      </c>
      <c r="L2" s="2">
        <f t="shared" si="0"/>
        <v>22</v>
      </c>
      <c r="M2" s="2">
        <f t="shared" si="0"/>
        <v>22</v>
      </c>
      <c r="N2" s="2">
        <f t="shared" si="0"/>
        <v>22</v>
      </c>
      <c r="O2" s="2">
        <f t="shared" si="0"/>
        <v>22</v>
      </c>
      <c r="P2" s="2">
        <f t="shared" si="0"/>
        <v>22</v>
      </c>
      <c r="Q2" s="2">
        <f t="shared" si="0"/>
        <v>22</v>
      </c>
      <c r="R2" s="2">
        <f t="shared" si="0"/>
        <v>22</v>
      </c>
      <c r="S2" s="2">
        <f t="shared" si="0"/>
        <v>22</v>
      </c>
      <c r="T2" s="2">
        <f t="shared" si="0"/>
        <v>22</v>
      </c>
      <c r="U2" s="2">
        <f t="shared" si="0"/>
        <v>22</v>
      </c>
      <c r="V2" s="2">
        <f t="shared" si="0"/>
        <v>22</v>
      </c>
      <c r="W2" s="2">
        <f t="shared" si="0"/>
        <v>22</v>
      </c>
      <c r="X2" s="2">
        <f t="shared" si="0"/>
        <v>22</v>
      </c>
      <c r="Y2" s="2">
        <f t="shared" si="0"/>
        <v>22</v>
      </c>
      <c r="Z2" s="2">
        <f t="shared" ref="Z2:AI2" si="1">SUM(Z3:Z26)</f>
        <v>22</v>
      </c>
      <c r="AA2" s="2">
        <f t="shared" si="1"/>
        <v>22</v>
      </c>
      <c r="AB2" s="2">
        <f t="shared" si="1"/>
        <v>22</v>
      </c>
      <c r="AC2" s="2">
        <f t="shared" si="1"/>
        <v>22</v>
      </c>
      <c r="AD2" s="2">
        <f t="shared" si="1"/>
        <v>22</v>
      </c>
      <c r="AE2" s="2">
        <f t="shared" si="1"/>
        <v>22</v>
      </c>
      <c r="AF2" s="2">
        <f t="shared" si="1"/>
        <v>22</v>
      </c>
      <c r="AG2" s="2">
        <f t="shared" si="1"/>
        <v>22</v>
      </c>
      <c r="AH2" s="2">
        <f t="shared" si="1"/>
        <v>22</v>
      </c>
      <c r="AI2" s="2">
        <f t="shared" si="1"/>
        <v>22</v>
      </c>
    </row>
    <row r="3" spans="1:35" ht="30" customHeight="1" x14ac:dyDescent="0.25">
      <c r="A3" s="105" t="s">
        <v>25</v>
      </c>
      <c r="B3" s="94" t="s">
        <v>2</v>
      </c>
      <c r="C3" s="96" t="s">
        <v>1</v>
      </c>
      <c r="D3" s="96" t="s">
        <v>28</v>
      </c>
      <c r="E3" s="12">
        <v>50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5"/>
      <c r="T3" s="5"/>
      <c r="U3" s="5"/>
      <c r="V3" s="5"/>
      <c r="W3" s="5"/>
      <c r="X3" s="5"/>
      <c r="Y3" s="5"/>
      <c r="Z3" s="132" t="s">
        <v>43</v>
      </c>
      <c r="AA3" s="133"/>
      <c r="AB3" s="133"/>
      <c r="AC3" s="133"/>
      <c r="AD3" s="133"/>
      <c r="AE3" s="133"/>
      <c r="AF3" s="133"/>
      <c r="AG3" s="133"/>
      <c r="AH3" s="133"/>
      <c r="AI3" s="134"/>
    </row>
    <row r="4" spans="1:35" ht="20.100000000000001" customHeight="1" x14ac:dyDescent="0.25">
      <c r="A4" s="106"/>
      <c r="B4" s="95"/>
      <c r="C4" s="97"/>
      <c r="D4" s="131"/>
      <c r="E4" s="16">
        <f>SUM(F4:AI4)</f>
        <v>50</v>
      </c>
      <c r="F4" s="17"/>
      <c r="G4" s="17"/>
      <c r="H4" s="17"/>
      <c r="I4" s="17"/>
      <c r="J4" s="17"/>
      <c r="K4" s="17"/>
      <c r="L4" s="17"/>
      <c r="M4" s="18"/>
      <c r="N4" s="18"/>
      <c r="O4" s="18"/>
      <c r="P4" s="18"/>
      <c r="Q4" s="18"/>
      <c r="R4" s="18"/>
      <c r="S4" s="18"/>
      <c r="T4" s="18"/>
      <c r="U4" s="17"/>
      <c r="V4" s="17"/>
      <c r="W4" s="17"/>
      <c r="X4" s="17"/>
      <c r="Y4" s="17"/>
      <c r="Z4" s="17">
        <v>5</v>
      </c>
      <c r="AA4" s="17">
        <v>5</v>
      </c>
      <c r="AB4" s="17">
        <v>5</v>
      </c>
      <c r="AC4" s="17">
        <v>5</v>
      </c>
      <c r="AD4" s="17">
        <v>5</v>
      </c>
      <c r="AE4" s="17">
        <v>5</v>
      </c>
      <c r="AF4" s="17">
        <v>5</v>
      </c>
      <c r="AG4" s="17">
        <v>5</v>
      </c>
      <c r="AH4" s="17">
        <v>5</v>
      </c>
      <c r="AI4" s="17">
        <v>5</v>
      </c>
    </row>
    <row r="5" spans="1:35" ht="30" customHeight="1" x14ac:dyDescent="0.25">
      <c r="A5" s="106"/>
      <c r="B5" s="94" t="s">
        <v>4</v>
      </c>
      <c r="C5" s="96" t="s">
        <v>3</v>
      </c>
      <c r="D5" s="131"/>
      <c r="E5" s="12">
        <v>30</v>
      </c>
      <c r="F5" s="98" t="s">
        <v>35</v>
      </c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ht="20.100000000000001" customHeight="1" x14ac:dyDescent="0.25">
      <c r="A6" s="106"/>
      <c r="B6" s="95"/>
      <c r="C6" s="97"/>
      <c r="D6" s="131"/>
      <c r="E6" s="16">
        <f>SUM(F6:AI6)</f>
        <v>30</v>
      </c>
      <c r="F6" s="17">
        <v>2</v>
      </c>
      <c r="G6" s="17">
        <v>2</v>
      </c>
      <c r="H6" s="17">
        <v>2</v>
      </c>
      <c r="I6" s="17">
        <v>2</v>
      </c>
      <c r="J6" s="17">
        <v>2</v>
      </c>
      <c r="K6" s="17">
        <v>2</v>
      </c>
      <c r="L6" s="17">
        <v>2</v>
      </c>
      <c r="M6" s="18">
        <v>2</v>
      </c>
      <c r="N6" s="18">
        <v>2</v>
      </c>
      <c r="O6" s="18">
        <v>2</v>
      </c>
      <c r="P6" s="18">
        <v>2</v>
      </c>
      <c r="Q6" s="18">
        <v>2</v>
      </c>
      <c r="R6" s="18">
        <v>2</v>
      </c>
      <c r="S6" s="18">
        <v>2</v>
      </c>
      <c r="T6" s="18">
        <v>2</v>
      </c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</row>
    <row r="7" spans="1:35" ht="30" customHeight="1" x14ac:dyDescent="0.25">
      <c r="A7" s="106"/>
      <c r="B7" s="94" t="s">
        <v>6</v>
      </c>
      <c r="C7" s="96" t="s">
        <v>5</v>
      </c>
      <c r="D7" s="131"/>
      <c r="E7" s="12">
        <v>50</v>
      </c>
      <c r="F7" s="104" t="s">
        <v>34</v>
      </c>
      <c r="G7" s="104"/>
      <c r="H7" s="104"/>
      <c r="I7" s="104"/>
      <c r="J7" s="104"/>
      <c r="K7" s="104"/>
      <c r="L7" s="104"/>
      <c r="M7" s="104"/>
      <c r="N7" s="143" t="s">
        <v>42</v>
      </c>
      <c r="O7" s="143"/>
      <c r="P7" s="143"/>
      <c r="Q7" s="143"/>
      <c r="R7" s="143"/>
      <c r="S7" s="143"/>
      <c r="T7" s="143"/>
      <c r="U7" s="5"/>
      <c r="V7" s="5"/>
      <c r="W7" s="5"/>
      <c r="X7" s="5"/>
      <c r="Y7" s="5"/>
      <c r="Z7" s="5"/>
      <c r="AA7" s="5"/>
      <c r="AB7" s="5"/>
      <c r="AC7" s="1"/>
      <c r="AD7" s="1"/>
      <c r="AE7" s="1"/>
      <c r="AF7" s="1"/>
      <c r="AG7" s="1"/>
      <c r="AH7" s="1"/>
      <c r="AI7" s="1"/>
    </row>
    <row r="8" spans="1:35" ht="20.100000000000001" customHeight="1" x14ac:dyDescent="0.25">
      <c r="A8" s="106"/>
      <c r="B8" s="95"/>
      <c r="C8" s="97"/>
      <c r="D8" s="97"/>
      <c r="E8" s="21">
        <f>SUM(F8:AB8)</f>
        <v>60</v>
      </c>
      <c r="F8" s="17">
        <v>4</v>
      </c>
      <c r="G8" s="17">
        <v>4</v>
      </c>
      <c r="H8" s="17">
        <v>4</v>
      </c>
      <c r="I8" s="17">
        <v>4</v>
      </c>
      <c r="J8" s="17">
        <v>4</v>
      </c>
      <c r="K8" s="17">
        <v>4</v>
      </c>
      <c r="L8" s="17">
        <v>4</v>
      </c>
      <c r="M8" s="22">
        <v>4</v>
      </c>
      <c r="N8" s="17">
        <v>4</v>
      </c>
      <c r="O8" s="17">
        <v>4</v>
      </c>
      <c r="P8" s="17">
        <v>4</v>
      </c>
      <c r="Q8" s="17">
        <v>4</v>
      </c>
      <c r="R8" s="17">
        <v>4</v>
      </c>
      <c r="S8" s="17">
        <v>4</v>
      </c>
      <c r="T8" s="17">
        <v>4</v>
      </c>
      <c r="U8" s="17"/>
      <c r="V8" s="17"/>
      <c r="W8" s="17"/>
      <c r="X8" s="17"/>
      <c r="Y8" s="17"/>
      <c r="Z8" s="17"/>
      <c r="AA8" s="17"/>
      <c r="AB8" s="17"/>
      <c r="AC8" s="1"/>
      <c r="AD8" s="1"/>
      <c r="AE8" s="1"/>
      <c r="AF8" s="1"/>
      <c r="AG8" s="1"/>
      <c r="AH8" s="1"/>
      <c r="AI8" s="1"/>
    </row>
    <row r="9" spans="1:35" ht="30" customHeight="1" x14ac:dyDescent="0.25">
      <c r="A9" s="106"/>
      <c r="B9" s="94" t="s">
        <v>8</v>
      </c>
      <c r="C9" s="96" t="s">
        <v>7</v>
      </c>
      <c r="D9" s="96" t="s">
        <v>29</v>
      </c>
      <c r="E9" s="12">
        <v>20</v>
      </c>
      <c r="F9" s="122" t="s">
        <v>36</v>
      </c>
      <c r="G9" s="122"/>
      <c r="H9" s="122"/>
      <c r="I9" s="122"/>
      <c r="J9" s="122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</row>
    <row r="10" spans="1:35" ht="20.100000000000001" customHeight="1" x14ac:dyDescent="0.25">
      <c r="A10" s="106"/>
      <c r="B10" s="95"/>
      <c r="C10" s="97"/>
      <c r="D10" s="131"/>
      <c r="E10" s="16">
        <f>SUM(F10:AI10)</f>
        <v>20</v>
      </c>
      <c r="F10" s="17">
        <v>4</v>
      </c>
      <c r="G10" s="17">
        <v>4</v>
      </c>
      <c r="H10" s="17">
        <v>4</v>
      </c>
      <c r="I10" s="17">
        <v>4</v>
      </c>
      <c r="J10" s="17">
        <v>4</v>
      </c>
      <c r="K10" s="17"/>
      <c r="L10" s="17"/>
      <c r="M10" s="18"/>
      <c r="N10" s="18"/>
      <c r="O10" s="18"/>
      <c r="P10" s="18"/>
      <c r="Q10" s="18"/>
      <c r="R10" s="18"/>
      <c r="S10" s="18"/>
      <c r="T10" s="18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</row>
    <row r="11" spans="1:35" ht="30" customHeight="1" x14ac:dyDescent="0.25">
      <c r="A11" s="106"/>
      <c r="B11" s="94" t="s">
        <v>10</v>
      </c>
      <c r="C11" s="96" t="s">
        <v>9</v>
      </c>
      <c r="D11" s="131"/>
      <c r="E11" s="12">
        <v>130</v>
      </c>
      <c r="F11" s="104" t="s">
        <v>37</v>
      </c>
      <c r="G11" s="104"/>
      <c r="H11" s="104"/>
      <c r="I11" s="104"/>
      <c r="J11" s="104"/>
      <c r="K11" s="104"/>
      <c r="L11" s="104"/>
      <c r="M11" s="104"/>
      <c r="N11" s="109" t="s">
        <v>39</v>
      </c>
      <c r="O11" s="110"/>
      <c r="P11" s="110"/>
      <c r="Q11" s="110"/>
      <c r="R11" s="110"/>
      <c r="S11" s="110"/>
      <c r="T11" s="111"/>
      <c r="U11" s="138" t="s">
        <v>38</v>
      </c>
      <c r="V11" s="138"/>
      <c r="W11" s="138"/>
      <c r="X11" s="138"/>
      <c r="Y11" s="138"/>
      <c r="Z11" s="138"/>
      <c r="AA11" s="138"/>
      <c r="AB11" s="138"/>
      <c r="AC11" s="139" t="s">
        <v>40</v>
      </c>
      <c r="AD11" s="139"/>
      <c r="AE11" s="139"/>
      <c r="AF11" s="139"/>
      <c r="AG11" s="139"/>
      <c r="AH11" s="139"/>
      <c r="AI11" s="139"/>
    </row>
    <row r="12" spans="1:35" ht="20.100000000000001" customHeight="1" x14ac:dyDescent="0.25">
      <c r="A12" s="106"/>
      <c r="B12" s="95"/>
      <c r="C12" s="97"/>
      <c r="D12" s="131"/>
      <c r="E12" s="21">
        <f>SUM(F12:AI12)</f>
        <v>120</v>
      </c>
      <c r="F12" s="17">
        <v>4</v>
      </c>
      <c r="G12" s="17">
        <v>4</v>
      </c>
      <c r="H12" s="17">
        <v>4</v>
      </c>
      <c r="I12" s="17">
        <v>4</v>
      </c>
      <c r="J12" s="17">
        <v>4</v>
      </c>
      <c r="K12" s="17">
        <v>4</v>
      </c>
      <c r="L12" s="17">
        <v>4</v>
      </c>
      <c r="M12" s="18">
        <v>4</v>
      </c>
      <c r="N12" s="18">
        <v>4</v>
      </c>
      <c r="O12" s="18">
        <v>4</v>
      </c>
      <c r="P12" s="18">
        <v>4</v>
      </c>
      <c r="Q12" s="18">
        <v>4</v>
      </c>
      <c r="R12" s="18">
        <v>4</v>
      </c>
      <c r="S12" s="18">
        <v>4</v>
      </c>
      <c r="T12" s="18">
        <v>4</v>
      </c>
      <c r="U12" s="17">
        <v>4</v>
      </c>
      <c r="V12" s="17">
        <v>4</v>
      </c>
      <c r="W12" s="17">
        <v>4</v>
      </c>
      <c r="X12" s="17">
        <v>4</v>
      </c>
      <c r="Y12" s="17">
        <v>4</v>
      </c>
      <c r="Z12" s="17">
        <v>4</v>
      </c>
      <c r="AA12" s="17">
        <v>4</v>
      </c>
      <c r="AB12" s="17">
        <v>4</v>
      </c>
      <c r="AC12" s="17">
        <v>4</v>
      </c>
      <c r="AD12" s="17">
        <v>4</v>
      </c>
      <c r="AE12" s="17">
        <v>4</v>
      </c>
      <c r="AF12" s="17">
        <v>4</v>
      </c>
      <c r="AG12" s="17">
        <v>4</v>
      </c>
      <c r="AH12" s="17">
        <v>4</v>
      </c>
      <c r="AI12" s="17">
        <v>4</v>
      </c>
    </row>
    <row r="13" spans="1:35" ht="30" customHeight="1" x14ac:dyDescent="0.25">
      <c r="A13" s="106"/>
      <c r="B13" s="94" t="s">
        <v>12</v>
      </c>
      <c r="C13" s="140" t="s">
        <v>11</v>
      </c>
      <c r="D13" s="131"/>
      <c r="E13" s="12">
        <v>60</v>
      </c>
      <c r="F13" s="1"/>
      <c r="G13" s="1"/>
      <c r="H13" s="1"/>
      <c r="I13" s="1"/>
      <c r="J13" s="1"/>
      <c r="K13" s="1"/>
      <c r="L13" s="1"/>
      <c r="N13" s="20"/>
      <c r="O13" s="20"/>
      <c r="P13" s="20"/>
      <c r="Q13" s="20"/>
      <c r="R13" s="20"/>
      <c r="S13" s="20"/>
      <c r="T13" s="20"/>
      <c r="U13" s="109" t="s">
        <v>33</v>
      </c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1"/>
    </row>
    <row r="14" spans="1:35" ht="20.100000000000001" customHeight="1" x14ac:dyDescent="0.25">
      <c r="A14" s="107"/>
      <c r="B14" s="95"/>
      <c r="C14" s="141"/>
      <c r="D14" s="97"/>
      <c r="E14" s="16">
        <f>SUM(F14:AI14)</f>
        <v>60</v>
      </c>
      <c r="F14" s="17"/>
      <c r="G14" s="17"/>
      <c r="H14" s="17"/>
      <c r="I14" s="17"/>
      <c r="J14" s="17"/>
      <c r="K14" s="17"/>
      <c r="L14" s="17"/>
      <c r="M14" s="18"/>
      <c r="N14" s="18"/>
      <c r="O14" s="17"/>
      <c r="P14" s="17"/>
      <c r="Q14" s="17"/>
      <c r="R14" s="17"/>
      <c r="S14" s="17"/>
      <c r="T14" s="17"/>
      <c r="U14" s="17">
        <v>4</v>
      </c>
      <c r="V14" s="17">
        <v>4</v>
      </c>
      <c r="W14" s="17">
        <v>4</v>
      </c>
      <c r="X14" s="17">
        <v>4</v>
      </c>
      <c r="Y14" s="17">
        <v>4</v>
      </c>
      <c r="Z14" s="17">
        <v>4</v>
      </c>
      <c r="AA14" s="17">
        <v>4</v>
      </c>
      <c r="AB14" s="17">
        <v>4</v>
      </c>
      <c r="AC14" s="17">
        <v>4</v>
      </c>
      <c r="AD14" s="17">
        <v>4</v>
      </c>
      <c r="AE14" s="17">
        <v>4</v>
      </c>
      <c r="AF14" s="17">
        <v>4</v>
      </c>
      <c r="AG14" s="17">
        <v>4</v>
      </c>
      <c r="AH14" s="17">
        <v>4</v>
      </c>
      <c r="AI14" s="17">
        <v>4</v>
      </c>
    </row>
    <row r="15" spans="1:35" ht="30" customHeight="1" x14ac:dyDescent="0.25">
      <c r="A15" s="135" t="s">
        <v>27</v>
      </c>
      <c r="B15" s="94" t="s">
        <v>16</v>
      </c>
      <c r="C15" s="96" t="s">
        <v>15</v>
      </c>
      <c r="D15" s="96" t="s">
        <v>30</v>
      </c>
      <c r="E15" s="12">
        <v>60</v>
      </c>
      <c r="F15" s="89" t="s">
        <v>15</v>
      </c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127"/>
      <c r="R15" s="14"/>
      <c r="S15" s="14"/>
      <c r="T15" s="14"/>
      <c r="U15" s="14"/>
      <c r="V15" s="14"/>
      <c r="W15" s="14"/>
      <c r="X15" s="14"/>
      <c r="Y15" s="14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20.100000000000001" customHeight="1" x14ac:dyDescent="0.25">
      <c r="A16" s="136"/>
      <c r="B16" s="95"/>
      <c r="C16" s="97"/>
      <c r="D16" s="131"/>
      <c r="E16" s="16">
        <f>SUM(F16:AI16)</f>
        <v>60</v>
      </c>
      <c r="F16" s="17">
        <v>3</v>
      </c>
      <c r="G16" s="17">
        <v>3</v>
      </c>
      <c r="H16" s="17">
        <v>3</v>
      </c>
      <c r="I16" s="17">
        <v>3</v>
      </c>
      <c r="J16" s="17">
        <v>3</v>
      </c>
      <c r="K16" s="17">
        <v>7</v>
      </c>
      <c r="L16" s="17">
        <v>7</v>
      </c>
      <c r="M16" s="18">
        <v>7</v>
      </c>
      <c r="N16" s="18">
        <v>7</v>
      </c>
      <c r="O16" s="18">
        <v>7</v>
      </c>
      <c r="P16" s="18">
        <v>7</v>
      </c>
      <c r="Q16" s="18">
        <v>3</v>
      </c>
      <c r="R16" s="18"/>
      <c r="S16" s="18"/>
      <c r="T16" s="17"/>
      <c r="U16" s="17"/>
      <c r="V16" s="17"/>
      <c r="W16" s="17"/>
      <c r="X16" s="17"/>
      <c r="Y16" s="17"/>
      <c r="Z16" s="17"/>
      <c r="AA16" s="18"/>
      <c r="AB16" s="18"/>
      <c r="AC16" s="18"/>
      <c r="AD16" s="18"/>
      <c r="AE16" s="18"/>
      <c r="AF16" s="18"/>
      <c r="AG16" s="18"/>
      <c r="AH16" s="18"/>
      <c r="AI16" s="17"/>
    </row>
    <row r="17" spans="1:35" ht="30" customHeight="1" x14ac:dyDescent="0.25">
      <c r="A17" s="136"/>
      <c r="B17" s="94" t="s">
        <v>18</v>
      </c>
      <c r="C17" s="96" t="s">
        <v>17</v>
      </c>
      <c r="D17" s="131"/>
      <c r="E17" s="12">
        <v>70</v>
      </c>
      <c r="F17" s="7"/>
      <c r="G17" s="7"/>
      <c r="H17" s="7"/>
      <c r="I17" s="7"/>
      <c r="J17" s="7"/>
      <c r="K17" s="14"/>
      <c r="L17" s="14"/>
      <c r="M17" s="14"/>
      <c r="N17" s="14"/>
      <c r="O17" s="14"/>
      <c r="P17" s="14"/>
      <c r="Q17" s="90" t="s">
        <v>44</v>
      </c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127"/>
    </row>
    <row r="18" spans="1:35" ht="20.100000000000001" customHeight="1" x14ac:dyDescent="0.25">
      <c r="A18" s="137"/>
      <c r="B18" s="95"/>
      <c r="C18" s="97"/>
      <c r="D18" s="97"/>
      <c r="E18" s="16">
        <f>SUM(F18:AI18)</f>
        <v>70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>
        <v>4</v>
      </c>
      <c r="R18" s="17">
        <v>7</v>
      </c>
      <c r="S18" s="17">
        <v>7</v>
      </c>
      <c r="T18" s="17">
        <v>7</v>
      </c>
      <c r="U18" s="17">
        <v>7</v>
      </c>
      <c r="V18" s="17">
        <v>7</v>
      </c>
      <c r="W18" s="17">
        <v>7</v>
      </c>
      <c r="X18" s="17">
        <v>7</v>
      </c>
      <c r="Y18" s="17">
        <v>7</v>
      </c>
      <c r="Z18" s="17">
        <v>1</v>
      </c>
      <c r="AA18" s="17">
        <v>1</v>
      </c>
      <c r="AB18" s="17">
        <v>1</v>
      </c>
      <c r="AC18" s="17">
        <v>1</v>
      </c>
      <c r="AD18" s="17">
        <v>1</v>
      </c>
      <c r="AE18" s="17">
        <v>1</v>
      </c>
      <c r="AF18" s="17">
        <v>1</v>
      </c>
      <c r="AG18" s="17">
        <v>1</v>
      </c>
      <c r="AH18" s="17">
        <v>1</v>
      </c>
      <c r="AI18" s="17">
        <v>1</v>
      </c>
    </row>
    <row r="19" spans="1:35" ht="30" customHeight="1" x14ac:dyDescent="0.25">
      <c r="A19" s="128" t="s">
        <v>26</v>
      </c>
      <c r="B19" s="94" t="s">
        <v>14</v>
      </c>
      <c r="C19" s="96" t="s">
        <v>13</v>
      </c>
      <c r="D19" s="96" t="s">
        <v>31</v>
      </c>
      <c r="E19" s="12">
        <v>30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89" t="s">
        <v>13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127"/>
    </row>
    <row r="20" spans="1:35" ht="20.100000000000001" customHeight="1" x14ac:dyDescent="0.25">
      <c r="A20" s="129"/>
      <c r="B20" s="95"/>
      <c r="C20" s="97"/>
      <c r="D20" s="131"/>
      <c r="E20" s="16">
        <f>SUM(F20:AI20)</f>
        <v>30</v>
      </c>
      <c r="F20" s="17"/>
      <c r="G20" s="17"/>
      <c r="H20" s="17"/>
      <c r="I20" s="17"/>
      <c r="J20" s="17"/>
      <c r="K20" s="17"/>
      <c r="L20" s="17"/>
      <c r="M20" s="18"/>
      <c r="N20" s="18"/>
      <c r="O20" s="18"/>
      <c r="P20" s="18"/>
      <c r="Q20" s="18"/>
      <c r="R20" s="18"/>
      <c r="S20" s="18"/>
      <c r="T20" s="18"/>
      <c r="U20" s="17">
        <v>2</v>
      </c>
      <c r="V20" s="17">
        <v>2</v>
      </c>
      <c r="W20" s="17">
        <v>2</v>
      </c>
      <c r="X20" s="17">
        <v>2</v>
      </c>
      <c r="Y20" s="17">
        <v>2</v>
      </c>
      <c r="Z20" s="17">
        <v>2</v>
      </c>
      <c r="AA20" s="17">
        <v>2</v>
      </c>
      <c r="AB20" s="17">
        <v>2</v>
      </c>
      <c r="AC20" s="17">
        <v>2</v>
      </c>
      <c r="AD20" s="17">
        <v>2</v>
      </c>
      <c r="AE20" s="17">
        <v>2</v>
      </c>
      <c r="AF20" s="17">
        <v>2</v>
      </c>
      <c r="AG20" s="17">
        <v>2</v>
      </c>
      <c r="AH20" s="17">
        <v>2</v>
      </c>
      <c r="AI20" s="17">
        <v>2</v>
      </c>
    </row>
    <row r="21" spans="1:35" ht="30" customHeight="1" x14ac:dyDescent="0.25">
      <c r="A21" s="129"/>
      <c r="B21" s="94" t="s">
        <v>20</v>
      </c>
      <c r="C21" s="96" t="s">
        <v>19</v>
      </c>
      <c r="D21" s="131"/>
      <c r="E21" s="12">
        <v>40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32" t="s">
        <v>41</v>
      </c>
      <c r="AA21" s="133"/>
      <c r="AB21" s="133"/>
      <c r="AC21" s="133"/>
      <c r="AD21" s="133"/>
      <c r="AE21" s="133"/>
      <c r="AF21" s="133"/>
      <c r="AG21" s="133"/>
      <c r="AH21" s="133"/>
      <c r="AI21" s="134"/>
    </row>
    <row r="22" spans="1:35" ht="20.100000000000001" customHeight="1" x14ac:dyDescent="0.25">
      <c r="A22" s="129"/>
      <c r="B22" s="95"/>
      <c r="C22" s="97"/>
      <c r="D22" s="97"/>
      <c r="E22" s="16">
        <f>SUM(F22:AI22)</f>
        <v>40</v>
      </c>
      <c r="F22" s="17"/>
      <c r="G22" s="17"/>
      <c r="H22" s="17"/>
      <c r="I22" s="17"/>
      <c r="J22" s="17"/>
      <c r="K22" s="17"/>
      <c r="L22" s="17"/>
      <c r="M22" s="18"/>
      <c r="N22" s="18"/>
      <c r="O22" s="18"/>
      <c r="P22" s="18"/>
      <c r="Q22" s="18"/>
      <c r="R22" s="18"/>
      <c r="S22" s="18"/>
      <c r="T22" s="18"/>
      <c r="U22" s="17"/>
      <c r="V22" s="17"/>
      <c r="W22" s="17"/>
      <c r="X22" s="17"/>
      <c r="Y22" s="17"/>
      <c r="Z22" s="17">
        <v>4</v>
      </c>
      <c r="AA22" s="17">
        <v>4</v>
      </c>
      <c r="AB22" s="17">
        <v>4</v>
      </c>
      <c r="AC22" s="17">
        <v>4</v>
      </c>
      <c r="AD22" s="17">
        <v>4</v>
      </c>
      <c r="AE22" s="17">
        <v>4</v>
      </c>
      <c r="AF22" s="17">
        <v>4</v>
      </c>
      <c r="AG22" s="17">
        <v>4</v>
      </c>
      <c r="AH22" s="17">
        <v>4</v>
      </c>
      <c r="AI22" s="17">
        <v>4</v>
      </c>
    </row>
    <row r="23" spans="1:35" ht="30" customHeight="1" x14ac:dyDescent="0.25">
      <c r="A23" s="129"/>
      <c r="B23" s="94" t="s">
        <v>22</v>
      </c>
      <c r="C23" s="96" t="s">
        <v>21</v>
      </c>
      <c r="D23" s="96" t="s">
        <v>32</v>
      </c>
      <c r="E23" s="12">
        <v>60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1:35" ht="20.100000000000001" customHeight="1" x14ac:dyDescent="0.25">
      <c r="A24" s="129"/>
      <c r="B24" s="95"/>
      <c r="C24" s="97"/>
      <c r="D24" s="131"/>
      <c r="E24" s="16">
        <f>SUM(F24:AI24)</f>
        <v>60</v>
      </c>
      <c r="F24" s="17">
        <v>2</v>
      </c>
      <c r="G24" s="17">
        <v>2</v>
      </c>
      <c r="H24" s="17">
        <v>2</v>
      </c>
      <c r="I24" s="17">
        <v>2</v>
      </c>
      <c r="J24" s="17">
        <v>2</v>
      </c>
      <c r="K24" s="17">
        <v>2</v>
      </c>
      <c r="L24" s="17">
        <v>2</v>
      </c>
      <c r="M24" s="18">
        <v>2</v>
      </c>
      <c r="N24" s="18">
        <v>2</v>
      </c>
      <c r="O24" s="18">
        <v>2</v>
      </c>
      <c r="P24" s="18">
        <v>2</v>
      </c>
      <c r="Q24" s="18">
        <v>2</v>
      </c>
      <c r="R24" s="18">
        <v>2</v>
      </c>
      <c r="S24" s="18">
        <v>2</v>
      </c>
      <c r="T24" s="18">
        <v>2</v>
      </c>
      <c r="U24" s="17">
        <v>2</v>
      </c>
      <c r="V24" s="17">
        <v>2</v>
      </c>
      <c r="W24" s="17">
        <v>2</v>
      </c>
      <c r="X24" s="17">
        <v>2</v>
      </c>
      <c r="Y24" s="17">
        <v>2</v>
      </c>
      <c r="Z24" s="17">
        <v>2</v>
      </c>
      <c r="AA24" s="17">
        <v>2</v>
      </c>
      <c r="AB24" s="17">
        <v>2</v>
      </c>
      <c r="AC24" s="17">
        <v>2</v>
      </c>
      <c r="AD24" s="17">
        <v>2</v>
      </c>
      <c r="AE24" s="17">
        <v>2</v>
      </c>
      <c r="AF24" s="17">
        <v>2</v>
      </c>
      <c r="AG24" s="17">
        <v>2</v>
      </c>
      <c r="AH24" s="17">
        <v>2</v>
      </c>
      <c r="AI24" s="17">
        <v>2</v>
      </c>
    </row>
    <row r="25" spans="1:35" ht="30" customHeight="1" x14ac:dyDescent="0.25">
      <c r="A25" s="129"/>
      <c r="B25" s="94" t="s">
        <v>24</v>
      </c>
      <c r="C25" s="96" t="s">
        <v>23</v>
      </c>
      <c r="D25" s="131"/>
      <c r="E25" s="12">
        <v>60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20.100000000000001" customHeight="1" x14ac:dyDescent="0.25">
      <c r="A26" s="130"/>
      <c r="B26" s="95"/>
      <c r="C26" s="97"/>
      <c r="D26" s="97"/>
      <c r="E26" s="16">
        <f>SUM(F26:AI26)</f>
        <v>60</v>
      </c>
      <c r="F26" s="17">
        <v>3</v>
      </c>
      <c r="G26" s="17">
        <v>3</v>
      </c>
      <c r="H26" s="17">
        <v>3</v>
      </c>
      <c r="I26" s="17">
        <v>3</v>
      </c>
      <c r="J26" s="17">
        <v>3</v>
      </c>
      <c r="K26" s="17">
        <v>3</v>
      </c>
      <c r="L26" s="17">
        <v>3</v>
      </c>
      <c r="M26" s="18">
        <v>3</v>
      </c>
      <c r="N26" s="18">
        <v>3</v>
      </c>
      <c r="O26" s="18">
        <v>3</v>
      </c>
      <c r="P26" s="18">
        <v>3</v>
      </c>
      <c r="Q26" s="18">
        <v>3</v>
      </c>
      <c r="R26" s="18">
        <v>3</v>
      </c>
      <c r="S26" s="18">
        <v>3</v>
      </c>
      <c r="T26" s="18">
        <v>3</v>
      </c>
      <c r="U26" s="17">
        <v>3</v>
      </c>
      <c r="V26" s="17">
        <v>3</v>
      </c>
      <c r="W26" s="17">
        <v>3</v>
      </c>
      <c r="X26" s="17">
        <v>3</v>
      </c>
      <c r="Y26" s="17">
        <v>3</v>
      </c>
      <c r="Z26" s="17"/>
      <c r="AA26" s="17"/>
      <c r="AB26" s="17"/>
      <c r="AC26" s="17"/>
      <c r="AD26" s="17"/>
      <c r="AE26" s="17"/>
      <c r="AF26" s="17"/>
      <c r="AG26" s="17"/>
      <c r="AH26" s="17"/>
      <c r="AI26" s="17"/>
    </row>
    <row r="27" spans="1:35" ht="30" customHeight="1" x14ac:dyDescent="0.25">
      <c r="B27" s="12"/>
      <c r="C27" s="12"/>
      <c r="D27" s="1"/>
      <c r="E27" s="13">
        <f>SUM(E3:E26)/2</f>
        <v>660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</sheetData>
  <mergeCells count="47">
    <mergeCell ref="Q17:AI17"/>
    <mergeCell ref="F15:Q15"/>
    <mergeCell ref="A1:AI1"/>
    <mergeCell ref="A3:A14"/>
    <mergeCell ref="B3:B4"/>
    <mergeCell ref="C3:C4"/>
    <mergeCell ref="D3:D8"/>
    <mergeCell ref="B5:B6"/>
    <mergeCell ref="F7:M7"/>
    <mergeCell ref="N7:T7"/>
    <mergeCell ref="Z3:AI3"/>
    <mergeCell ref="U13:AI13"/>
    <mergeCell ref="C5:C6"/>
    <mergeCell ref="F5:T5"/>
    <mergeCell ref="B7:B8"/>
    <mergeCell ref="C7:C8"/>
    <mergeCell ref="B9:B10"/>
    <mergeCell ref="C9:C10"/>
    <mergeCell ref="D9:D14"/>
    <mergeCell ref="F9:J9"/>
    <mergeCell ref="B11:B12"/>
    <mergeCell ref="C11:C12"/>
    <mergeCell ref="F11:M11"/>
    <mergeCell ref="N11:T11"/>
    <mergeCell ref="U11:AB11"/>
    <mergeCell ref="AC11:AI11"/>
    <mergeCell ref="B13:B14"/>
    <mergeCell ref="C13:C14"/>
    <mergeCell ref="A15:A18"/>
    <mergeCell ref="B15:B16"/>
    <mergeCell ref="C15:C16"/>
    <mergeCell ref="D15:D18"/>
    <mergeCell ref="B17:B18"/>
    <mergeCell ref="C17:C18"/>
    <mergeCell ref="B21:B22"/>
    <mergeCell ref="C21:C22"/>
    <mergeCell ref="B23:B24"/>
    <mergeCell ref="U19:AI19"/>
    <mergeCell ref="A19:A26"/>
    <mergeCell ref="B19:B20"/>
    <mergeCell ref="C19:C20"/>
    <mergeCell ref="D19:D22"/>
    <mergeCell ref="C23:C24"/>
    <mergeCell ref="D23:D26"/>
    <mergeCell ref="B25:B26"/>
    <mergeCell ref="C25:C26"/>
    <mergeCell ref="Z21:AI21"/>
  </mergeCells>
  <pageMargins left="0.7" right="0.7" top="0.75" bottom="0.75" header="0.3" footer="0.3"/>
  <pageSetup paperSize="9" scale="7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tabSelected="1" zoomScale="60" zoomScaleNormal="60" zoomScaleSheetLayoutView="145" workbookViewId="0">
      <selection activeCell="AM25" sqref="AM25"/>
    </sheetView>
  </sheetViews>
  <sheetFormatPr baseColWidth="10" defaultRowHeight="15" x14ac:dyDescent="0.25"/>
  <cols>
    <col min="1" max="2" width="5.140625" style="4" customWidth="1"/>
    <col min="3" max="3" width="6" style="10" customWidth="1"/>
    <col min="4" max="4" width="20.7109375" style="10" customWidth="1"/>
    <col min="5" max="5" width="4" style="4" customWidth="1"/>
    <col min="6" max="6" width="7" style="10" customWidth="1"/>
    <col min="7" max="7" width="5.140625" style="70" customWidth="1"/>
    <col min="8" max="16" width="4.7109375" style="70" customWidth="1"/>
    <col min="17" max="17" width="4.7109375" style="75" customWidth="1"/>
    <col min="18" max="36" width="4.7109375" style="70" customWidth="1"/>
    <col min="37" max="253" width="11.42578125" style="4"/>
    <col min="254" max="254" width="39.28515625" style="4" bestFit="1" customWidth="1"/>
    <col min="255" max="255" width="6.85546875" style="4" bestFit="1" customWidth="1"/>
    <col min="256" max="256" width="43.5703125" style="4" bestFit="1" customWidth="1"/>
    <col min="257" max="257" width="7.5703125" style="4" bestFit="1" customWidth="1"/>
    <col min="258" max="258" width="6.5703125" style="4" bestFit="1" customWidth="1"/>
    <col min="259" max="288" width="3" style="4" bestFit="1" customWidth="1"/>
    <col min="289" max="509" width="11.42578125" style="4"/>
    <col min="510" max="510" width="39.28515625" style="4" bestFit="1" customWidth="1"/>
    <col min="511" max="511" width="6.85546875" style="4" bestFit="1" customWidth="1"/>
    <col min="512" max="512" width="43.5703125" style="4" bestFit="1" customWidth="1"/>
    <col min="513" max="513" width="7.5703125" style="4" bestFit="1" customWidth="1"/>
    <col min="514" max="514" width="6.5703125" style="4" bestFit="1" customWidth="1"/>
    <col min="515" max="544" width="3" style="4" bestFit="1" customWidth="1"/>
    <col min="545" max="765" width="11.42578125" style="4"/>
    <col min="766" max="766" width="39.28515625" style="4" bestFit="1" customWidth="1"/>
    <col min="767" max="767" width="6.85546875" style="4" bestFit="1" customWidth="1"/>
    <col min="768" max="768" width="43.5703125" style="4" bestFit="1" customWidth="1"/>
    <col min="769" max="769" width="7.5703125" style="4" bestFit="1" customWidth="1"/>
    <col min="770" max="770" width="6.5703125" style="4" bestFit="1" customWidth="1"/>
    <col min="771" max="800" width="3" style="4" bestFit="1" customWidth="1"/>
    <col min="801" max="1021" width="11.42578125" style="4"/>
    <col min="1022" max="1022" width="39.28515625" style="4" bestFit="1" customWidth="1"/>
    <col min="1023" max="1023" width="6.85546875" style="4" bestFit="1" customWidth="1"/>
    <col min="1024" max="1024" width="43.5703125" style="4" bestFit="1" customWidth="1"/>
    <col min="1025" max="1025" width="7.5703125" style="4" bestFit="1" customWidth="1"/>
    <col min="1026" max="1026" width="6.5703125" style="4" bestFit="1" customWidth="1"/>
    <col min="1027" max="1056" width="3" style="4" bestFit="1" customWidth="1"/>
    <col min="1057" max="1277" width="11.42578125" style="4"/>
    <col min="1278" max="1278" width="39.28515625" style="4" bestFit="1" customWidth="1"/>
    <col min="1279" max="1279" width="6.85546875" style="4" bestFit="1" customWidth="1"/>
    <col min="1280" max="1280" width="43.5703125" style="4" bestFit="1" customWidth="1"/>
    <col min="1281" max="1281" width="7.5703125" style="4" bestFit="1" customWidth="1"/>
    <col min="1282" max="1282" width="6.5703125" style="4" bestFit="1" customWidth="1"/>
    <col min="1283" max="1312" width="3" style="4" bestFit="1" customWidth="1"/>
    <col min="1313" max="1533" width="11.42578125" style="4"/>
    <col min="1534" max="1534" width="39.28515625" style="4" bestFit="1" customWidth="1"/>
    <col min="1535" max="1535" width="6.85546875" style="4" bestFit="1" customWidth="1"/>
    <col min="1536" max="1536" width="43.5703125" style="4" bestFit="1" customWidth="1"/>
    <col min="1537" max="1537" width="7.5703125" style="4" bestFit="1" customWidth="1"/>
    <col min="1538" max="1538" width="6.5703125" style="4" bestFit="1" customWidth="1"/>
    <col min="1539" max="1568" width="3" style="4" bestFit="1" customWidth="1"/>
    <col min="1569" max="1789" width="11.42578125" style="4"/>
    <col min="1790" max="1790" width="39.28515625" style="4" bestFit="1" customWidth="1"/>
    <col min="1791" max="1791" width="6.85546875" style="4" bestFit="1" customWidth="1"/>
    <col min="1792" max="1792" width="43.5703125" style="4" bestFit="1" customWidth="1"/>
    <col min="1793" max="1793" width="7.5703125" style="4" bestFit="1" customWidth="1"/>
    <col min="1794" max="1794" width="6.5703125" style="4" bestFit="1" customWidth="1"/>
    <col min="1795" max="1824" width="3" style="4" bestFit="1" customWidth="1"/>
    <col min="1825" max="2045" width="11.42578125" style="4"/>
    <col min="2046" max="2046" width="39.28515625" style="4" bestFit="1" customWidth="1"/>
    <col min="2047" max="2047" width="6.85546875" style="4" bestFit="1" customWidth="1"/>
    <col min="2048" max="2048" width="43.5703125" style="4" bestFit="1" customWidth="1"/>
    <col min="2049" max="2049" width="7.5703125" style="4" bestFit="1" customWidth="1"/>
    <col min="2050" max="2050" width="6.5703125" style="4" bestFit="1" customWidth="1"/>
    <col min="2051" max="2080" width="3" style="4" bestFit="1" customWidth="1"/>
    <col min="2081" max="2301" width="11.42578125" style="4"/>
    <col min="2302" max="2302" width="39.28515625" style="4" bestFit="1" customWidth="1"/>
    <col min="2303" max="2303" width="6.85546875" style="4" bestFit="1" customWidth="1"/>
    <col min="2304" max="2304" width="43.5703125" style="4" bestFit="1" customWidth="1"/>
    <col min="2305" max="2305" width="7.5703125" style="4" bestFit="1" customWidth="1"/>
    <col min="2306" max="2306" width="6.5703125" style="4" bestFit="1" customWidth="1"/>
    <col min="2307" max="2336" width="3" style="4" bestFit="1" customWidth="1"/>
    <col min="2337" max="2557" width="11.42578125" style="4"/>
    <col min="2558" max="2558" width="39.28515625" style="4" bestFit="1" customWidth="1"/>
    <col min="2559" max="2559" width="6.85546875" style="4" bestFit="1" customWidth="1"/>
    <col min="2560" max="2560" width="43.5703125" style="4" bestFit="1" customWidth="1"/>
    <col min="2561" max="2561" width="7.5703125" style="4" bestFit="1" customWidth="1"/>
    <col min="2562" max="2562" width="6.5703125" style="4" bestFit="1" customWidth="1"/>
    <col min="2563" max="2592" width="3" style="4" bestFit="1" customWidth="1"/>
    <col min="2593" max="2813" width="11.42578125" style="4"/>
    <col min="2814" max="2814" width="39.28515625" style="4" bestFit="1" customWidth="1"/>
    <col min="2815" max="2815" width="6.85546875" style="4" bestFit="1" customWidth="1"/>
    <col min="2816" max="2816" width="43.5703125" style="4" bestFit="1" customWidth="1"/>
    <col min="2817" max="2817" width="7.5703125" style="4" bestFit="1" customWidth="1"/>
    <col min="2818" max="2818" width="6.5703125" style="4" bestFit="1" customWidth="1"/>
    <col min="2819" max="2848" width="3" style="4" bestFit="1" customWidth="1"/>
    <col min="2849" max="3069" width="11.42578125" style="4"/>
    <col min="3070" max="3070" width="39.28515625" style="4" bestFit="1" customWidth="1"/>
    <col min="3071" max="3071" width="6.85546875" style="4" bestFit="1" customWidth="1"/>
    <col min="3072" max="3072" width="43.5703125" style="4" bestFit="1" customWidth="1"/>
    <col min="3073" max="3073" width="7.5703125" style="4" bestFit="1" customWidth="1"/>
    <col min="3074" max="3074" width="6.5703125" style="4" bestFit="1" customWidth="1"/>
    <col min="3075" max="3104" width="3" style="4" bestFit="1" customWidth="1"/>
    <col min="3105" max="3325" width="11.42578125" style="4"/>
    <col min="3326" max="3326" width="39.28515625" style="4" bestFit="1" customWidth="1"/>
    <col min="3327" max="3327" width="6.85546875" style="4" bestFit="1" customWidth="1"/>
    <col min="3328" max="3328" width="43.5703125" style="4" bestFit="1" customWidth="1"/>
    <col min="3329" max="3329" width="7.5703125" style="4" bestFit="1" customWidth="1"/>
    <col min="3330" max="3330" width="6.5703125" style="4" bestFit="1" customWidth="1"/>
    <col min="3331" max="3360" width="3" style="4" bestFit="1" customWidth="1"/>
    <col min="3361" max="3581" width="11.42578125" style="4"/>
    <col min="3582" max="3582" width="39.28515625" style="4" bestFit="1" customWidth="1"/>
    <col min="3583" max="3583" width="6.85546875" style="4" bestFit="1" customWidth="1"/>
    <col min="3584" max="3584" width="43.5703125" style="4" bestFit="1" customWidth="1"/>
    <col min="3585" max="3585" width="7.5703125" style="4" bestFit="1" customWidth="1"/>
    <col min="3586" max="3586" width="6.5703125" style="4" bestFit="1" customWidth="1"/>
    <col min="3587" max="3616" width="3" style="4" bestFit="1" customWidth="1"/>
    <col min="3617" max="3837" width="11.42578125" style="4"/>
    <col min="3838" max="3838" width="39.28515625" style="4" bestFit="1" customWidth="1"/>
    <col min="3839" max="3839" width="6.85546875" style="4" bestFit="1" customWidth="1"/>
    <col min="3840" max="3840" width="43.5703125" style="4" bestFit="1" customWidth="1"/>
    <col min="3841" max="3841" width="7.5703125" style="4" bestFit="1" customWidth="1"/>
    <col min="3842" max="3842" width="6.5703125" style="4" bestFit="1" customWidth="1"/>
    <col min="3843" max="3872" width="3" style="4" bestFit="1" customWidth="1"/>
    <col min="3873" max="4093" width="11.42578125" style="4"/>
    <col min="4094" max="4094" width="39.28515625" style="4" bestFit="1" customWidth="1"/>
    <col min="4095" max="4095" width="6.85546875" style="4" bestFit="1" customWidth="1"/>
    <col min="4096" max="4096" width="43.5703125" style="4" bestFit="1" customWidth="1"/>
    <col min="4097" max="4097" width="7.5703125" style="4" bestFit="1" customWidth="1"/>
    <col min="4098" max="4098" width="6.5703125" style="4" bestFit="1" customWidth="1"/>
    <col min="4099" max="4128" width="3" style="4" bestFit="1" customWidth="1"/>
    <col min="4129" max="4349" width="11.42578125" style="4"/>
    <col min="4350" max="4350" width="39.28515625" style="4" bestFit="1" customWidth="1"/>
    <col min="4351" max="4351" width="6.85546875" style="4" bestFit="1" customWidth="1"/>
    <col min="4352" max="4352" width="43.5703125" style="4" bestFit="1" customWidth="1"/>
    <col min="4353" max="4353" width="7.5703125" style="4" bestFit="1" customWidth="1"/>
    <col min="4354" max="4354" width="6.5703125" style="4" bestFit="1" customWidth="1"/>
    <col min="4355" max="4384" width="3" style="4" bestFit="1" customWidth="1"/>
    <col min="4385" max="4605" width="11.42578125" style="4"/>
    <col min="4606" max="4606" width="39.28515625" style="4" bestFit="1" customWidth="1"/>
    <col min="4607" max="4607" width="6.85546875" style="4" bestFit="1" customWidth="1"/>
    <col min="4608" max="4608" width="43.5703125" style="4" bestFit="1" customWidth="1"/>
    <col min="4609" max="4609" width="7.5703125" style="4" bestFit="1" customWidth="1"/>
    <col min="4610" max="4610" width="6.5703125" style="4" bestFit="1" customWidth="1"/>
    <col min="4611" max="4640" width="3" style="4" bestFit="1" customWidth="1"/>
    <col min="4641" max="4861" width="11.42578125" style="4"/>
    <col min="4862" max="4862" width="39.28515625" style="4" bestFit="1" customWidth="1"/>
    <col min="4863" max="4863" width="6.85546875" style="4" bestFit="1" customWidth="1"/>
    <col min="4864" max="4864" width="43.5703125" style="4" bestFit="1" customWidth="1"/>
    <col min="4865" max="4865" width="7.5703125" style="4" bestFit="1" customWidth="1"/>
    <col min="4866" max="4866" width="6.5703125" style="4" bestFit="1" customWidth="1"/>
    <col min="4867" max="4896" width="3" style="4" bestFit="1" customWidth="1"/>
    <col min="4897" max="5117" width="11.42578125" style="4"/>
    <col min="5118" max="5118" width="39.28515625" style="4" bestFit="1" customWidth="1"/>
    <col min="5119" max="5119" width="6.85546875" style="4" bestFit="1" customWidth="1"/>
    <col min="5120" max="5120" width="43.5703125" style="4" bestFit="1" customWidth="1"/>
    <col min="5121" max="5121" width="7.5703125" style="4" bestFit="1" customWidth="1"/>
    <col min="5122" max="5122" width="6.5703125" style="4" bestFit="1" customWidth="1"/>
    <col min="5123" max="5152" width="3" style="4" bestFit="1" customWidth="1"/>
    <col min="5153" max="5373" width="11.42578125" style="4"/>
    <col min="5374" max="5374" width="39.28515625" style="4" bestFit="1" customWidth="1"/>
    <col min="5375" max="5375" width="6.85546875" style="4" bestFit="1" customWidth="1"/>
    <col min="5376" max="5376" width="43.5703125" style="4" bestFit="1" customWidth="1"/>
    <col min="5377" max="5377" width="7.5703125" style="4" bestFit="1" customWidth="1"/>
    <col min="5378" max="5378" width="6.5703125" style="4" bestFit="1" customWidth="1"/>
    <col min="5379" max="5408" width="3" style="4" bestFit="1" customWidth="1"/>
    <col min="5409" max="5629" width="11.42578125" style="4"/>
    <col min="5630" max="5630" width="39.28515625" style="4" bestFit="1" customWidth="1"/>
    <col min="5631" max="5631" width="6.85546875" style="4" bestFit="1" customWidth="1"/>
    <col min="5632" max="5632" width="43.5703125" style="4" bestFit="1" customWidth="1"/>
    <col min="5633" max="5633" width="7.5703125" style="4" bestFit="1" customWidth="1"/>
    <col min="5634" max="5634" width="6.5703125" style="4" bestFit="1" customWidth="1"/>
    <col min="5635" max="5664" width="3" style="4" bestFit="1" customWidth="1"/>
    <col min="5665" max="5885" width="11.42578125" style="4"/>
    <col min="5886" max="5886" width="39.28515625" style="4" bestFit="1" customWidth="1"/>
    <col min="5887" max="5887" width="6.85546875" style="4" bestFit="1" customWidth="1"/>
    <col min="5888" max="5888" width="43.5703125" style="4" bestFit="1" customWidth="1"/>
    <col min="5889" max="5889" width="7.5703125" style="4" bestFit="1" customWidth="1"/>
    <col min="5890" max="5890" width="6.5703125" style="4" bestFit="1" customWidth="1"/>
    <col min="5891" max="5920" width="3" style="4" bestFit="1" customWidth="1"/>
    <col min="5921" max="6141" width="11.42578125" style="4"/>
    <col min="6142" max="6142" width="39.28515625" style="4" bestFit="1" customWidth="1"/>
    <col min="6143" max="6143" width="6.85546875" style="4" bestFit="1" customWidth="1"/>
    <col min="6144" max="6144" width="43.5703125" style="4" bestFit="1" customWidth="1"/>
    <col min="6145" max="6145" width="7.5703125" style="4" bestFit="1" customWidth="1"/>
    <col min="6146" max="6146" width="6.5703125" style="4" bestFit="1" customWidth="1"/>
    <col min="6147" max="6176" width="3" style="4" bestFit="1" customWidth="1"/>
    <col min="6177" max="6397" width="11.42578125" style="4"/>
    <col min="6398" max="6398" width="39.28515625" style="4" bestFit="1" customWidth="1"/>
    <col min="6399" max="6399" width="6.85546875" style="4" bestFit="1" customWidth="1"/>
    <col min="6400" max="6400" width="43.5703125" style="4" bestFit="1" customWidth="1"/>
    <col min="6401" max="6401" width="7.5703125" style="4" bestFit="1" customWidth="1"/>
    <col min="6402" max="6402" width="6.5703125" style="4" bestFit="1" customWidth="1"/>
    <col min="6403" max="6432" width="3" style="4" bestFit="1" customWidth="1"/>
    <col min="6433" max="6653" width="11.42578125" style="4"/>
    <col min="6654" max="6654" width="39.28515625" style="4" bestFit="1" customWidth="1"/>
    <col min="6655" max="6655" width="6.85546875" style="4" bestFit="1" customWidth="1"/>
    <col min="6656" max="6656" width="43.5703125" style="4" bestFit="1" customWidth="1"/>
    <col min="6657" max="6657" width="7.5703125" style="4" bestFit="1" customWidth="1"/>
    <col min="6658" max="6658" width="6.5703125" style="4" bestFit="1" customWidth="1"/>
    <col min="6659" max="6688" width="3" style="4" bestFit="1" customWidth="1"/>
    <col min="6689" max="6909" width="11.42578125" style="4"/>
    <col min="6910" max="6910" width="39.28515625" style="4" bestFit="1" customWidth="1"/>
    <col min="6911" max="6911" width="6.85546875" style="4" bestFit="1" customWidth="1"/>
    <col min="6912" max="6912" width="43.5703125" style="4" bestFit="1" customWidth="1"/>
    <col min="6913" max="6913" width="7.5703125" style="4" bestFit="1" customWidth="1"/>
    <col min="6914" max="6914" width="6.5703125" style="4" bestFit="1" customWidth="1"/>
    <col min="6915" max="6944" width="3" style="4" bestFit="1" customWidth="1"/>
    <col min="6945" max="7165" width="11.42578125" style="4"/>
    <col min="7166" max="7166" width="39.28515625" style="4" bestFit="1" customWidth="1"/>
    <col min="7167" max="7167" width="6.85546875" style="4" bestFit="1" customWidth="1"/>
    <col min="7168" max="7168" width="43.5703125" style="4" bestFit="1" customWidth="1"/>
    <col min="7169" max="7169" width="7.5703125" style="4" bestFit="1" customWidth="1"/>
    <col min="7170" max="7170" width="6.5703125" style="4" bestFit="1" customWidth="1"/>
    <col min="7171" max="7200" width="3" style="4" bestFit="1" customWidth="1"/>
    <col min="7201" max="7421" width="11.42578125" style="4"/>
    <col min="7422" max="7422" width="39.28515625" style="4" bestFit="1" customWidth="1"/>
    <col min="7423" max="7423" width="6.85546875" style="4" bestFit="1" customWidth="1"/>
    <col min="7424" max="7424" width="43.5703125" style="4" bestFit="1" customWidth="1"/>
    <col min="7425" max="7425" width="7.5703125" style="4" bestFit="1" customWidth="1"/>
    <col min="7426" max="7426" width="6.5703125" style="4" bestFit="1" customWidth="1"/>
    <col min="7427" max="7456" width="3" style="4" bestFit="1" customWidth="1"/>
    <col min="7457" max="7677" width="11.42578125" style="4"/>
    <col min="7678" max="7678" width="39.28515625" style="4" bestFit="1" customWidth="1"/>
    <col min="7679" max="7679" width="6.85546875" style="4" bestFit="1" customWidth="1"/>
    <col min="7680" max="7680" width="43.5703125" style="4" bestFit="1" customWidth="1"/>
    <col min="7681" max="7681" width="7.5703125" style="4" bestFit="1" customWidth="1"/>
    <col min="7682" max="7682" width="6.5703125" style="4" bestFit="1" customWidth="1"/>
    <col min="7683" max="7712" width="3" style="4" bestFit="1" customWidth="1"/>
    <col min="7713" max="7933" width="11.42578125" style="4"/>
    <col min="7934" max="7934" width="39.28515625" style="4" bestFit="1" customWidth="1"/>
    <col min="7935" max="7935" width="6.85546875" style="4" bestFit="1" customWidth="1"/>
    <col min="7936" max="7936" width="43.5703125" style="4" bestFit="1" customWidth="1"/>
    <col min="7937" max="7937" width="7.5703125" style="4" bestFit="1" customWidth="1"/>
    <col min="7938" max="7938" width="6.5703125" style="4" bestFit="1" customWidth="1"/>
    <col min="7939" max="7968" width="3" style="4" bestFit="1" customWidth="1"/>
    <col min="7969" max="8189" width="11.42578125" style="4"/>
    <col min="8190" max="8190" width="39.28515625" style="4" bestFit="1" customWidth="1"/>
    <col min="8191" max="8191" width="6.85546875" style="4" bestFit="1" customWidth="1"/>
    <col min="8192" max="8192" width="43.5703125" style="4" bestFit="1" customWidth="1"/>
    <col min="8193" max="8193" width="7.5703125" style="4" bestFit="1" customWidth="1"/>
    <col min="8194" max="8194" width="6.5703125" style="4" bestFit="1" customWidth="1"/>
    <col min="8195" max="8224" width="3" style="4" bestFit="1" customWidth="1"/>
    <col min="8225" max="8445" width="11.42578125" style="4"/>
    <col min="8446" max="8446" width="39.28515625" style="4" bestFit="1" customWidth="1"/>
    <col min="8447" max="8447" width="6.85546875" style="4" bestFit="1" customWidth="1"/>
    <col min="8448" max="8448" width="43.5703125" style="4" bestFit="1" customWidth="1"/>
    <col min="8449" max="8449" width="7.5703125" style="4" bestFit="1" customWidth="1"/>
    <col min="8450" max="8450" width="6.5703125" style="4" bestFit="1" customWidth="1"/>
    <col min="8451" max="8480" width="3" style="4" bestFit="1" customWidth="1"/>
    <col min="8481" max="8701" width="11.42578125" style="4"/>
    <col min="8702" max="8702" width="39.28515625" style="4" bestFit="1" customWidth="1"/>
    <col min="8703" max="8703" width="6.85546875" style="4" bestFit="1" customWidth="1"/>
    <col min="8704" max="8704" width="43.5703125" style="4" bestFit="1" customWidth="1"/>
    <col min="8705" max="8705" width="7.5703125" style="4" bestFit="1" customWidth="1"/>
    <col min="8706" max="8706" width="6.5703125" style="4" bestFit="1" customWidth="1"/>
    <col min="8707" max="8736" width="3" style="4" bestFit="1" customWidth="1"/>
    <col min="8737" max="8957" width="11.42578125" style="4"/>
    <col min="8958" max="8958" width="39.28515625" style="4" bestFit="1" customWidth="1"/>
    <col min="8959" max="8959" width="6.85546875" style="4" bestFit="1" customWidth="1"/>
    <col min="8960" max="8960" width="43.5703125" style="4" bestFit="1" customWidth="1"/>
    <col min="8961" max="8961" width="7.5703125" style="4" bestFit="1" customWidth="1"/>
    <col min="8962" max="8962" width="6.5703125" style="4" bestFit="1" customWidth="1"/>
    <col min="8963" max="8992" width="3" style="4" bestFit="1" customWidth="1"/>
    <col min="8993" max="9213" width="11.42578125" style="4"/>
    <col min="9214" max="9214" width="39.28515625" style="4" bestFit="1" customWidth="1"/>
    <col min="9215" max="9215" width="6.85546875" style="4" bestFit="1" customWidth="1"/>
    <col min="9216" max="9216" width="43.5703125" style="4" bestFit="1" customWidth="1"/>
    <col min="9217" max="9217" width="7.5703125" style="4" bestFit="1" customWidth="1"/>
    <col min="9218" max="9218" width="6.5703125" style="4" bestFit="1" customWidth="1"/>
    <col min="9219" max="9248" width="3" style="4" bestFit="1" customWidth="1"/>
    <col min="9249" max="9469" width="11.42578125" style="4"/>
    <col min="9470" max="9470" width="39.28515625" style="4" bestFit="1" customWidth="1"/>
    <col min="9471" max="9471" width="6.85546875" style="4" bestFit="1" customWidth="1"/>
    <col min="9472" max="9472" width="43.5703125" style="4" bestFit="1" customWidth="1"/>
    <col min="9473" max="9473" width="7.5703125" style="4" bestFit="1" customWidth="1"/>
    <col min="9474" max="9474" width="6.5703125" style="4" bestFit="1" customWidth="1"/>
    <col min="9475" max="9504" width="3" style="4" bestFit="1" customWidth="1"/>
    <col min="9505" max="9725" width="11.42578125" style="4"/>
    <col min="9726" max="9726" width="39.28515625" style="4" bestFit="1" customWidth="1"/>
    <col min="9727" max="9727" width="6.85546875" style="4" bestFit="1" customWidth="1"/>
    <col min="9728" max="9728" width="43.5703125" style="4" bestFit="1" customWidth="1"/>
    <col min="9729" max="9729" width="7.5703125" style="4" bestFit="1" customWidth="1"/>
    <col min="9730" max="9730" width="6.5703125" style="4" bestFit="1" customWidth="1"/>
    <col min="9731" max="9760" width="3" style="4" bestFit="1" customWidth="1"/>
    <col min="9761" max="9981" width="11.42578125" style="4"/>
    <col min="9982" max="9982" width="39.28515625" style="4" bestFit="1" customWidth="1"/>
    <col min="9983" max="9983" width="6.85546875" style="4" bestFit="1" customWidth="1"/>
    <col min="9984" max="9984" width="43.5703125" style="4" bestFit="1" customWidth="1"/>
    <col min="9985" max="9985" width="7.5703125" style="4" bestFit="1" customWidth="1"/>
    <col min="9986" max="9986" width="6.5703125" style="4" bestFit="1" customWidth="1"/>
    <col min="9987" max="10016" width="3" style="4" bestFit="1" customWidth="1"/>
    <col min="10017" max="10237" width="11.42578125" style="4"/>
    <col min="10238" max="10238" width="39.28515625" style="4" bestFit="1" customWidth="1"/>
    <col min="10239" max="10239" width="6.85546875" style="4" bestFit="1" customWidth="1"/>
    <col min="10240" max="10240" width="43.5703125" style="4" bestFit="1" customWidth="1"/>
    <col min="10241" max="10241" width="7.5703125" style="4" bestFit="1" customWidth="1"/>
    <col min="10242" max="10242" width="6.5703125" style="4" bestFit="1" customWidth="1"/>
    <col min="10243" max="10272" width="3" style="4" bestFit="1" customWidth="1"/>
    <col min="10273" max="10493" width="11.42578125" style="4"/>
    <col min="10494" max="10494" width="39.28515625" style="4" bestFit="1" customWidth="1"/>
    <col min="10495" max="10495" width="6.85546875" style="4" bestFit="1" customWidth="1"/>
    <col min="10496" max="10496" width="43.5703125" style="4" bestFit="1" customWidth="1"/>
    <col min="10497" max="10497" width="7.5703125" style="4" bestFit="1" customWidth="1"/>
    <col min="10498" max="10498" width="6.5703125" style="4" bestFit="1" customWidth="1"/>
    <col min="10499" max="10528" width="3" style="4" bestFit="1" customWidth="1"/>
    <col min="10529" max="10749" width="11.42578125" style="4"/>
    <col min="10750" max="10750" width="39.28515625" style="4" bestFit="1" customWidth="1"/>
    <col min="10751" max="10751" width="6.85546875" style="4" bestFit="1" customWidth="1"/>
    <col min="10752" max="10752" width="43.5703125" style="4" bestFit="1" customWidth="1"/>
    <col min="10753" max="10753" width="7.5703125" style="4" bestFit="1" customWidth="1"/>
    <col min="10754" max="10754" width="6.5703125" style="4" bestFit="1" customWidth="1"/>
    <col min="10755" max="10784" width="3" style="4" bestFit="1" customWidth="1"/>
    <col min="10785" max="11005" width="11.42578125" style="4"/>
    <col min="11006" max="11006" width="39.28515625" style="4" bestFit="1" customWidth="1"/>
    <col min="11007" max="11007" width="6.85546875" style="4" bestFit="1" customWidth="1"/>
    <col min="11008" max="11008" width="43.5703125" style="4" bestFit="1" customWidth="1"/>
    <col min="11009" max="11009" width="7.5703125" style="4" bestFit="1" customWidth="1"/>
    <col min="11010" max="11010" width="6.5703125" style="4" bestFit="1" customWidth="1"/>
    <col min="11011" max="11040" width="3" style="4" bestFit="1" customWidth="1"/>
    <col min="11041" max="11261" width="11.42578125" style="4"/>
    <col min="11262" max="11262" width="39.28515625" style="4" bestFit="1" customWidth="1"/>
    <col min="11263" max="11263" width="6.85546875" style="4" bestFit="1" customWidth="1"/>
    <col min="11264" max="11264" width="43.5703125" style="4" bestFit="1" customWidth="1"/>
    <col min="11265" max="11265" width="7.5703125" style="4" bestFit="1" customWidth="1"/>
    <col min="11266" max="11266" width="6.5703125" style="4" bestFit="1" customWidth="1"/>
    <col min="11267" max="11296" width="3" style="4" bestFit="1" customWidth="1"/>
    <col min="11297" max="11517" width="11.42578125" style="4"/>
    <col min="11518" max="11518" width="39.28515625" style="4" bestFit="1" customWidth="1"/>
    <col min="11519" max="11519" width="6.85546875" style="4" bestFit="1" customWidth="1"/>
    <col min="11520" max="11520" width="43.5703125" style="4" bestFit="1" customWidth="1"/>
    <col min="11521" max="11521" width="7.5703125" style="4" bestFit="1" customWidth="1"/>
    <col min="11522" max="11522" width="6.5703125" style="4" bestFit="1" customWidth="1"/>
    <col min="11523" max="11552" width="3" style="4" bestFit="1" customWidth="1"/>
    <col min="11553" max="11773" width="11.42578125" style="4"/>
    <col min="11774" max="11774" width="39.28515625" style="4" bestFit="1" customWidth="1"/>
    <col min="11775" max="11775" width="6.85546875" style="4" bestFit="1" customWidth="1"/>
    <col min="11776" max="11776" width="43.5703125" style="4" bestFit="1" customWidth="1"/>
    <col min="11777" max="11777" width="7.5703125" style="4" bestFit="1" customWidth="1"/>
    <col min="11778" max="11778" width="6.5703125" style="4" bestFit="1" customWidth="1"/>
    <col min="11779" max="11808" width="3" style="4" bestFit="1" customWidth="1"/>
    <col min="11809" max="12029" width="11.42578125" style="4"/>
    <col min="12030" max="12030" width="39.28515625" style="4" bestFit="1" customWidth="1"/>
    <col min="12031" max="12031" width="6.85546875" style="4" bestFit="1" customWidth="1"/>
    <col min="12032" max="12032" width="43.5703125" style="4" bestFit="1" customWidth="1"/>
    <col min="12033" max="12033" width="7.5703125" style="4" bestFit="1" customWidth="1"/>
    <col min="12034" max="12034" width="6.5703125" style="4" bestFit="1" customWidth="1"/>
    <col min="12035" max="12064" width="3" style="4" bestFit="1" customWidth="1"/>
    <col min="12065" max="12285" width="11.42578125" style="4"/>
    <col min="12286" max="12286" width="39.28515625" style="4" bestFit="1" customWidth="1"/>
    <col min="12287" max="12287" width="6.85546875" style="4" bestFit="1" customWidth="1"/>
    <col min="12288" max="12288" width="43.5703125" style="4" bestFit="1" customWidth="1"/>
    <col min="12289" max="12289" width="7.5703125" style="4" bestFit="1" customWidth="1"/>
    <col min="12290" max="12290" width="6.5703125" style="4" bestFit="1" customWidth="1"/>
    <col min="12291" max="12320" width="3" style="4" bestFit="1" customWidth="1"/>
    <col min="12321" max="12541" width="11.42578125" style="4"/>
    <col min="12542" max="12542" width="39.28515625" style="4" bestFit="1" customWidth="1"/>
    <col min="12543" max="12543" width="6.85546875" style="4" bestFit="1" customWidth="1"/>
    <col min="12544" max="12544" width="43.5703125" style="4" bestFit="1" customWidth="1"/>
    <col min="12545" max="12545" width="7.5703125" style="4" bestFit="1" customWidth="1"/>
    <col min="12546" max="12546" width="6.5703125" style="4" bestFit="1" customWidth="1"/>
    <col min="12547" max="12576" width="3" style="4" bestFit="1" customWidth="1"/>
    <col min="12577" max="12797" width="11.42578125" style="4"/>
    <col min="12798" max="12798" width="39.28515625" style="4" bestFit="1" customWidth="1"/>
    <col min="12799" max="12799" width="6.85546875" style="4" bestFit="1" customWidth="1"/>
    <col min="12800" max="12800" width="43.5703125" style="4" bestFit="1" customWidth="1"/>
    <col min="12801" max="12801" width="7.5703125" style="4" bestFit="1" customWidth="1"/>
    <col min="12802" max="12802" width="6.5703125" style="4" bestFit="1" customWidth="1"/>
    <col min="12803" max="12832" width="3" style="4" bestFit="1" customWidth="1"/>
    <col min="12833" max="13053" width="11.42578125" style="4"/>
    <col min="13054" max="13054" width="39.28515625" style="4" bestFit="1" customWidth="1"/>
    <col min="13055" max="13055" width="6.85546875" style="4" bestFit="1" customWidth="1"/>
    <col min="13056" max="13056" width="43.5703125" style="4" bestFit="1" customWidth="1"/>
    <col min="13057" max="13057" width="7.5703125" style="4" bestFit="1" customWidth="1"/>
    <col min="13058" max="13058" width="6.5703125" style="4" bestFit="1" customWidth="1"/>
    <col min="13059" max="13088" width="3" style="4" bestFit="1" customWidth="1"/>
    <col min="13089" max="13309" width="11.42578125" style="4"/>
    <col min="13310" max="13310" width="39.28515625" style="4" bestFit="1" customWidth="1"/>
    <col min="13311" max="13311" width="6.85546875" style="4" bestFit="1" customWidth="1"/>
    <col min="13312" max="13312" width="43.5703125" style="4" bestFit="1" customWidth="1"/>
    <col min="13313" max="13313" width="7.5703125" style="4" bestFit="1" customWidth="1"/>
    <col min="13314" max="13314" width="6.5703125" style="4" bestFit="1" customWidth="1"/>
    <col min="13315" max="13344" width="3" style="4" bestFit="1" customWidth="1"/>
    <col min="13345" max="13565" width="11.42578125" style="4"/>
    <col min="13566" max="13566" width="39.28515625" style="4" bestFit="1" customWidth="1"/>
    <col min="13567" max="13567" width="6.85546875" style="4" bestFit="1" customWidth="1"/>
    <col min="13568" max="13568" width="43.5703125" style="4" bestFit="1" customWidth="1"/>
    <col min="13569" max="13569" width="7.5703125" style="4" bestFit="1" customWidth="1"/>
    <col min="13570" max="13570" width="6.5703125" style="4" bestFit="1" customWidth="1"/>
    <col min="13571" max="13600" width="3" style="4" bestFit="1" customWidth="1"/>
    <col min="13601" max="13821" width="11.42578125" style="4"/>
    <col min="13822" max="13822" width="39.28515625" style="4" bestFit="1" customWidth="1"/>
    <col min="13823" max="13823" width="6.85546875" style="4" bestFit="1" customWidth="1"/>
    <col min="13824" max="13824" width="43.5703125" style="4" bestFit="1" customWidth="1"/>
    <col min="13825" max="13825" width="7.5703125" style="4" bestFit="1" customWidth="1"/>
    <col min="13826" max="13826" width="6.5703125" style="4" bestFit="1" customWidth="1"/>
    <col min="13827" max="13856" width="3" style="4" bestFit="1" customWidth="1"/>
    <col min="13857" max="14077" width="11.42578125" style="4"/>
    <col min="14078" max="14078" width="39.28515625" style="4" bestFit="1" customWidth="1"/>
    <col min="14079" max="14079" width="6.85546875" style="4" bestFit="1" customWidth="1"/>
    <col min="14080" max="14080" width="43.5703125" style="4" bestFit="1" customWidth="1"/>
    <col min="14081" max="14081" width="7.5703125" style="4" bestFit="1" customWidth="1"/>
    <col min="14082" max="14082" width="6.5703125" style="4" bestFit="1" customWidth="1"/>
    <col min="14083" max="14112" width="3" style="4" bestFit="1" customWidth="1"/>
    <col min="14113" max="14333" width="11.42578125" style="4"/>
    <col min="14334" max="14334" width="39.28515625" style="4" bestFit="1" customWidth="1"/>
    <col min="14335" max="14335" width="6.85546875" style="4" bestFit="1" customWidth="1"/>
    <col min="14336" max="14336" width="43.5703125" style="4" bestFit="1" customWidth="1"/>
    <col min="14337" max="14337" width="7.5703125" style="4" bestFit="1" customWidth="1"/>
    <col min="14338" max="14338" width="6.5703125" style="4" bestFit="1" customWidth="1"/>
    <col min="14339" max="14368" width="3" style="4" bestFit="1" customWidth="1"/>
    <col min="14369" max="14589" width="11.42578125" style="4"/>
    <col min="14590" max="14590" width="39.28515625" style="4" bestFit="1" customWidth="1"/>
    <col min="14591" max="14591" width="6.85546875" style="4" bestFit="1" customWidth="1"/>
    <col min="14592" max="14592" width="43.5703125" style="4" bestFit="1" customWidth="1"/>
    <col min="14593" max="14593" width="7.5703125" style="4" bestFit="1" customWidth="1"/>
    <col min="14594" max="14594" width="6.5703125" style="4" bestFit="1" customWidth="1"/>
    <col min="14595" max="14624" width="3" style="4" bestFit="1" customWidth="1"/>
    <col min="14625" max="14845" width="11.42578125" style="4"/>
    <col min="14846" max="14846" width="39.28515625" style="4" bestFit="1" customWidth="1"/>
    <col min="14847" max="14847" width="6.85546875" style="4" bestFit="1" customWidth="1"/>
    <col min="14848" max="14848" width="43.5703125" style="4" bestFit="1" customWidth="1"/>
    <col min="14849" max="14849" width="7.5703125" style="4" bestFit="1" customWidth="1"/>
    <col min="14850" max="14850" width="6.5703125" style="4" bestFit="1" customWidth="1"/>
    <col min="14851" max="14880" width="3" style="4" bestFit="1" customWidth="1"/>
    <col min="14881" max="15101" width="11.42578125" style="4"/>
    <col min="15102" max="15102" width="39.28515625" style="4" bestFit="1" customWidth="1"/>
    <col min="15103" max="15103" width="6.85546875" style="4" bestFit="1" customWidth="1"/>
    <col min="15104" max="15104" width="43.5703125" style="4" bestFit="1" customWidth="1"/>
    <col min="15105" max="15105" width="7.5703125" style="4" bestFit="1" customWidth="1"/>
    <col min="15106" max="15106" width="6.5703125" style="4" bestFit="1" customWidth="1"/>
    <col min="15107" max="15136" width="3" style="4" bestFit="1" customWidth="1"/>
    <col min="15137" max="15357" width="11.42578125" style="4"/>
    <col min="15358" max="15358" width="39.28515625" style="4" bestFit="1" customWidth="1"/>
    <col min="15359" max="15359" width="6.85546875" style="4" bestFit="1" customWidth="1"/>
    <col min="15360" max="15360" width="43.5703125" style="4" bestFit="1" customWidth="1"/>
    <col min="15361" max="15361" width="7.5703125" style="4" bestFit="1" customWidth="1"/>
    <col min="15362" max="15362" width="6.5703125" style="4" bestFit="1" customWidth="1"/>
    <col min="15363" max="15392" width="3" style="4" bestFit="1" customWidth="1"/>
    <col min="15393" max="15613" width="11.42578125" style="4"/>
    <col min="15614" max="15614" width="39.28515625" style="4" bestFit="1" customWidth="1"/>
    <col min="15615" max="15615" width="6.85546875" style="4" bestFit="1" customWidth="1"/>
    <col min="15616" max="15616" width="43.5703125" style="4" bestFit="1" customWidth="1"/>
    <col min="15617" max="15617" width="7.5703125" style="4" bestFit="1" customWidth="1"/>
    <col min="15618" max="15618" width="6.5703125" style="4" bestFit="1" customWidth="1"/>
    <col min="15619" max="15648" width="3" style="4" bestFit="1" customWidth="1"/>
    <col min="15649" max="15869" width="11.42578125" style="4"/>
    <col min="15870" max="15870" width="39.28515625" style="4" bestFit="1" customWidth="1"/>
    <col min="15871" max="15871" width="6.85546875" style="4" bestFit="1" customWidth="1"/>
    <col min="15872" max="15872" width="43.5703125" style="4" bestFit="1" customWidth="1"/>
    <col min="15873" max="15873" width="7.5703125" style="4" bestFit="1" customWidth="1"/>
    <col min="15874" max="15874" width="6.5703125" style="4" bestFit="1" customWidth="1"/>
    <col min="15875" max="15904" width="3" style="4" bestFit="1" customWidth="1"/>
    <col min="15905" max="16125" width="11.42578125" style="4"/>
    <col min="16126" max="16126" width="39.28515625" style="4" bestFit="1" customWidth="1"/>
    <col min="16127" max="16127" width="6.85546875" style="4" bestFit="1" customWidth="1"/>
    <col min="16128" max="16128" width="43.5703125" style="4" bestFit="1" customWidth="1"/>
    <col min="16129" max="16129" width="7.5703125" style="4" bestFit="1" customWidth="1"/>
    <col min="16130" max="16130" width="6.5703125" style="4" bestFit="1" customWidth="1"/>
    <col min="16131" max="16160" width="3" style="4" bestFit="1" customWidth="1"/>
    <col min="16161" max="16384" width="11.42578125" style="4"/>
  </cols>
  <sheetData>
    <row r="1" spans="1:36" ht="27" customHeight="1" x14ac:dyDescent="0.25">
      <c r="A1" s="113" t="s">
        <v>46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</row>
    <row r="2" spans="1:36" ht="27" customHeight="1" x14ac:dyDescent="0.25">
      <c r="C2" s="114" t="s">
        <v>53</v>
      </c>
      <c r="D2" s="115"/>
      <c r="E2" s="1"/>
      <c r="F2" s="12"/>
      <c r="G2" s="2">
        <f t="shared" ref="G2:AJ2" si="0">G5+G7+G9+G11+G29</f>
        <v>12</v>
      </c>
      <c r="H2" s="2">
        <f t="shared" si="0"/>
        <v>12</v>
      </c>
      <c r="I2" s="2">
        <f t="shared" si="0"/>
        <v>12</v>
      </c>
      <c r="J2" s="2">
        <f t="shared" si="0"/>
        <v>12</v>
      </c>
      <c r="K2" s="2">
        <f t="shared" si="0"/>
        <v>12</v>
      </c>
      <c r="L2" s="2">
        <f t="shared" si="0"/>
        <v>12</v>
      </c>
      <c r="M2" s="2">
        <f t="shared" si="0"/>
        <v>12</v>
      </c>
      <c r="N2" s="2">
        <f t="shared" si="0"/>
        <v>12</v>
      </c>
      <c r="O2" s="2">
        <f t="shared" si="0"/>
        <v>12</v>
      </c>
      <c r="P2" s="2">
        <f t="shared" si="0"/>
        <v>12</v>
      </c>
      <c r="Q2" s="73">
        <f t="shared" si="0"/>
        <v>12</v>
      </c>
      <c r="R2" s="2">
        <f t="shared" si="0"/>
        <v>12</v>
      </c>
      <c r="S2" s="2">
        <f t="shared" si="0"/>
        <v>12</v>
      </c>
      <c r="T2" s="2">
        <f t="shared" si="0"/>
        <v>12</v>
      </c>
      <c r="U2" s="2">
        <f t="shared" si="0"/>
        <v>12</v>
      </c>
      <c r="V2" s="2">
        <f t="shared" si="0"/>
        <v>12</v>
      </c>
      <c r="W2" s="2">
        <f t="shared" si="0"/>
        <v>12</v>
      </c>
      <c r="X2" s="2">
        <f t="shared" si="0"/>
        <v>12</v>
      </c>
      <c r="Y2" s="2">
        <f t="shared" si="0"/>
        <v>12</v>
      </c>
      <c r="Z2" s="2">
        <f t="shared" si="0"/>
        <v>12</v>
      </c>
      <c r="AA2" s="2">
        <f t="shared" si="0"/>
        <v>12</v>
      </c>
      <c r="AB2" s="2">
        <f t="shared" si="0"/>
        <v>12</v>
      </c>
      <c r="AC2" s="2">
        <f t="shared" si="0"/>
        <v>12</v>
      </c>
      <c r="AD2" s="2">
        <f t="shared" si="0"/>
        <v>12</v>
      </c>
      <c r="AE2" s="2">
        <f t="shared" si="0"/>
        <v>12</v>
      </c>
      <c r="AF2" s="2">
        <f t="shared" si="0"/>
        <v>12</v>
      </c>
      <c r="AG2" s="2">
        <f t="shared" si="0"/>
        <v>12</v>
      </c>
      <c r="AH2" s="2">
        <f t="shared" si="0"/>
        <v>12</v>
      </c>
      <c r="AI2" s="2">
        <f>AI5+AI7+AI9+AI11+AI29</f>
        <v>12</v>
      </c>
      <c r="AJ2" s="2">
        <f t="shared" si="0"/>
        <v>12</v>
      </c>
    </row>
    <row r="3" spans="1:36" ht="30" customHeight="1" x14ac:dyDescent="0.25">
      <c r="C3" s="116"/>
      <c r="D3" s="117"/>
      <c r="E3" s="157" t="s">
        <v>0</v>
      </c>
      <c r="F3" s="158"/>
      <c r="G3" s="3">
        <v>1</v>
      </c>
      <c r="H3" s="3">
        <v>2</v>
      </c>
      <c r="I3" s="3">
        <v>3</v>
      </c>
      <c r="J3" s="3">
        <v>4</v>
      </c>
      <c r="K3" s="3">
        <v>5</v>
      </c>
      <c r="L3" s="3">
        <v>6</v>
      </c>
      <c r="M3" s="3">
        <v>7</v>
      </c>
      <c r="N3" s="3">
        <v>8</v>
      </c>
      <c r="O3" s="3">
        <v>9</v>
      </c>
      <c r="P3" s="3">
        <v>10</v>
      </c>
      <c r="Q3" s="74">
        <v>11</v>
      </c>
      <c r="R3" s="3">
        <v>12</v>
      </c>
      <c r="S3" s="3">
        <v>13</v>
      </c>
      <c r="T3" s="3">
        <v>14</v>
      </c>
      <c r="U3" s="3">
        <v>15</v>
      </c>
      <c r="V3" s="3">
        <v>16</v>
      </c>
      <c r="W3" s="3">
        <v>17</v>
      </c>
      <c r="X3" s="3">
        <v>18</v>
      </c>
      <c r="Y3" s="3">
        <v>19</v>
      </c>
      <c r="Z3" s="3">
        <v>20</v>
      </c>
      <c r="AA3" s="3">
        <v>21</v>
      </c>
      <c r="AB3" s="3">
        <v>22</v>
      </c>
      <c r="AC3" s="3">
        <v>23</v>
      </c>
      <c r="AD3" s="3">
        <v>24</v>
      </c>
      <c r="AE3" s="3">
        <v>25</v>
      </c>
      <c r="AF3" s="3">
        <v>26</v>
      </c>
      <c r="AG3" s="3">
        <v>27</v>
      </c>
      <c r="AH3" s="3">
        <v>28</v>
      </c>
      <c r="AI3" s="3">
        <v>29</v>
      </c>
      <c r="AJ3" s="3">
        <v>30</v>
      </c>
    </row>
    <row r="4" spans="1:36" ht="30" customHeight="1" x14ac:dyDescent="0.25">
      <c r="A4" s="105" t="s">
        <v>47</v>
      </c>
      <c r="B4" s="105" t="s">
        <v>67</v>
      </c>
      <c r="C4" s="118" t="s">
        <v>48</v>
      </c>
      <c r="D4" s="96" t="s">
        <v>100</v>
      </c>
      <c r="E4" s="100" t="s">
        <v>28</v>
      </c>
      <c r="F4" s="15">
        <v>60</v>
      </c>
      <c r="G4" s="109" t="s">
        <v>60</v>
      </c>
      <c r="H4" s="110"/>
      <c r="I4" s="110"/>
      <c r="J4" s="110"/>
      <c r="K4" s="110"/>
      <c r="L4" s="110"/>
      <c r="M4" s="110"/>
      <c r="N4" s="156" t="s">
        <v>61</v>
      </c>
      <c r="O4" s="156"/>
      <c r="P4" s="156"/>
      <c r="Q4" s="156"/>
      <c r="R4" s="156"/>
      <c r="S4" s="156"/>
      <c r="T4" s="156"/>
      <c r="U4" s="156"/>
      <c r="V4" s="122" t="s">
        <v>62</v>
      </c>
      <c r="W4" s="122"/>
      <c r="X4" s="122"/>
      <c r="Y4" s="122"/>
      <c r="Z4" s="122"/>
      <c r="AA4" s="27"/>
      <c r="AB4" s="27"/>
      <c r="AC4" s="28"/>
      <c r="AD4" s="29"/>
      <c r="AE4" s="30"/>
      <c r="AF4" s="30"/>
      <c r="AG4" s="30"/>
      <c r="AH4" s="30"/>
      <c r="AI4" s="30"/>
      <c r="AJ4" s="31"/>
    </row>
    <row r="5" spans="1:36" ht="20.100000000000001" customHeight="1" x14ac:dyDescent="0.25">
      <c r="A5" s="106"/>
      <c r="B5" s="106"/>
      <c r="C5" s="119"/>
      <c r="D5" s="97"/>
      <c r="E5" s="100"/>
      <c r="F5" s="85">
        <f>SUM(G5:AJ5)+F26</f>
        <v>58</v>
      </c>
      <c r="G5" s="86">
        <v>2</v>
      </c>
      <c r="H5" s="86">
        <v>2</v>
      </c>
      <c r="I5" s="86">
        <v>3</v>
      </c>
      <c r="J5" s="86">
        <v>3</v>
      </c>
      <c r="K5" s="86">
        <v>2</v>
      </c>
      <c r="L5" s="86">
        <v>2</v>
      </c>
      <c r="M5" s="86">
        <v>2</v>
      </c>
      <c r="N5" s="87">
        <v>3</v>
      </c>
      <c r="O5" s="87">
        <v>3</v>
      </c>
      <c r="P5" s="87">
        <v>3</v>
      </c>
      <c r="Q5" s="88">
        <v>3</v>
      </c>
      <c r="R5" s="87">
        <v>2</v>
      </c>
      <c r="S5" s="87">
        <v>3</v>
      </c>
      <c r="T5" s="87">
        <v>3</v>
      </c>
      <c r="U5" s="87">
        <v>2</v>
      </c>
      <c r="V5" s="86">
        <v>2</v>
      </c>
      <c r="W5" s="86">
        <v>2</v>
      </c>
      <c r="X5" s="86">
        <v>3</v>
      </c>
      <c r="Y5" s="86">
        <v>3</v>
      </c>
      <c r="Z5" s="86">
        <v>2</v>
      </c>
      <c r="AA5" s="69"/>
      <c r="AB5" s="69"/>
      <c r="AC5" s="69"/>
      <c r="AD5" s="69"/>
      <c r="AE5" s="69"/>
      <c r="AF5" s="69"/>
      <c r="AG5" s="69"/>
      <c r="AH5" s="69"/>
      <c r="AI5" s="69"/>
      <c r="AJ5" s="69"/>
    </row>
    <row r="6" spans="1:36" ht="30" customHeight="1" x14ac:dyDescent="0.25">
      <c r="A6" s="106"/>
      <c r="B6" s="106"/>
      <c r="C6" s="123" t="s">
        <v>49</v>
      </c>
      <c r="D6" s="96" t="s">
        <v>101</v>
      </c>
      <c r="E6" s="100"/>
      <c r="F6" s="15">
        <v>60</v>
      </c>
      <c r="G6" s="14"/>
      <c r="H6" s="14"/>
      <c r="I6" s="14"/>
      <c r="J6" s="14"/>
      <c r="K6" s="14"/>
      <c r="L6" s="14"/>
      <c r="M6" s="14"/>
      <c r="N6" s="26"/>
      <c r="O6" s="27"/>
      <c r="P6" s="27"/>
      <c r="Q6" s="68"/>
      <c r="R6" s="27"/>
      <c r="S6" s="27"/>
      <c r="T6" s="27"/>
      <c r="U6" s="28"/>
      <c r="V6" s="14"/>
      <c r="W6" s="14"/>
      <c r="X6" s="14"/>
      <c r="Y6" s="14"/>
      <c r="Z6" s="14"/>
      <c r="AA6" s="125" t="s">
        <v>62</v>
      </c>
      <c r="AB6" s="126"/>
      <c r="AC6" s="126"/>
      <c r="AD6" s="126"/>
      <c r="AE6" s="126"/>
      <c r="AF6" s="126"/>
      <c r="AG6" s="126"/>
      <c r="AH6" s="126"/>
      <c r="AI6" s="126"/>
      <c r="AJ6" s="126"/>
    </row>
    <row r="7" spans="1:36" ht="20.100000000000001" customHeight="1" x14ac:dyDescent="0.25">
      <c r="A7" s="106"/>
      <c r="B7" s="106"/>
      <c r="C7" s="124"/>
      <c r="D7" s="97"/>
      <c r="E7" s="100"/>
      <c r="F7" s="85">
        <f>SUM(G7:AJ7)</f>
        <v>27</v>
      </c>
      <c r="G7" s="87"/>
      <c r="H7" s="87"/>
      <c r="I7" s="87"/>
      <c r="J7" s="87"/>
      <c r="K7" s="87"/>
      <c r="L7" s="87"/>
      <c r="M7" s="87"/>
      <c r="N7" s="86"/>
      <c r="O7" s="86"/>
      <c r="P7" s="86"/>
      <c r="Q7" s="86"/>
      <c r="R7" s="86"/>
      <c r="S7" s="86"/>
      <c r="T7" s="86"/>
      <c r="U7" s="86"/>
      <c r="V7" s="87"/>
      <c r="W7" s="87"/>
      <c r="X7" s="87"/>
      <c r="Y7" s="87"/>
      <c r="Z7" s="87"/>
      <c r="AA7" s="87">
        <v>2</v>
      </c>
      <c r="AB7" s="87">
        <v>2</v>
      </c>
      <c r="AC7" s="87">
        <v>2</v>
      </c>
      <c r="AD7" s="87">
        <v>3</v>
      </c>
      <c r="AE7" s="87">
        <v>3</v>
      </c>
      <c r="AF7" s="87">
        <v>3</v>
      </c>
      <c r="AG7" s="87">
        <v>3</v>
      </c>
      <c r="AH7" s="87">
        <v>3</v>
      </c>
      <c r="AI7" s="87">
        <v>3</v>
      </c>
      <c r="AJ7" s="87">
        <v>3</v>
      </c>
    </row>
    <row r="8" spans="1:36" ht="30" customHeight="1" x14ac:dyDescent="0.25">
      <c r="A8" s="106"/>
      <c r="B8" s="106"/>
      <c r="C8" s="94" t="s">
        <v>50</v>
      </c>
      <c r="D8" s="96" t="s">
        <v>99</v>
      </c>
      <c r="E8" s="100"/>
      <c r="F8" s="12">
        <v>165</v>
      </c>
      <c r="G8" s="151" t="s">
        <v>63</v>
      </c>
      <c r="H8" s="151"/>
      <c r="I8" s="20"/>
      <c r="J8" s="20"/>
      <c r="K8" s="20"/>
      <c r="L8" s="20"/>
      <c r="M8" s="20"/>
      <c r="N8" s="25"/>
      <c r="O8" s="14"/>
      <c r="P8" s="14"/>
      <c r="Q8" s="67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</row>
    <row r="9" spans="1:36" ht="20.100000000000001" customHeight="1" x14ac:dyDescent="0.25">
      <c r="A9" s="106"/>
      <c r="B9" s="106"/>
      <c r="C9" s="95"/>
      <c r="D9" s="97"/>
      <c r="E9" s="100"/>
      <c r="F9" s="85">
        <f>SUM(G9:AJ9)</f>
        <v>69</v>
      </c>
      <c r="G9" s="87">
        <v>2</v>
      </c>
      <c r="H9" s="87">
        <v>2</v>
      </c>
      <c r="I9" s="87">
        <v>2</v>
      </c>
      <c r="J9" s="87">
        <v>2</v>
      </c>
      <c r="K9" s="87">
        <v>2</v>
      </c>
      <c r="L9" s="87">
        <v>2</v>
      </c>
      <c r="M9" s="87">
        <v>2</v>
      </c>
      <c r="N9" s="86">
        <v>2</v>
      </c>
      <c r="O9" s="86">
        <v>2</v>
      </c>
      <c r="P9" s="86">
        <v>2</v>
      </c>
      <c r="Q9" s="86">
        <v>2</v>
      </c>
      <c r="R9" s="86">
        <v>2</v>
      </c>
      <c r="S9" s="86">
        <v>2</v>
      </c>
      <c r="T9" s="86">
        <v>2</v>
      </c>
      <c r="U9" s="86">
        <v>2</v>
      </c>
      <c r="V9" s="87">
        <v>3</v>
      </c>
      <c r="W9" s="87">
        <v>3</v>
      </c>
      <c r="X9" s="87">
        <v>2</v>
      </c>
      <c r="Y9" s="87">
        <v>3</v>
      </c>
      <c r="Z9" s="87">
        <v>3</v>
      </c>
      <c r="AA9" s="87">
        <v>3</v>
      </c>
      <c r="AB9" s="87">
        <v>3</v>
      </c>
      <c r="AC9" s="87">
        <v>3</v>
      </c>
      <c r="AD9" s="87">
        <v>2</v>
      </c>
      <c r="AE9" s="87">
        <v>2</v>
      </c>
      <c r="AF9" s="87">
        <v>2</v>
      </c>
      <c r="AG9" s="87">
        <v>2</v>
      </c>
      <c r="AH9" s="87">
        <v>2</v>
      </c>
      <c r="AI9" s="87">
        <v>3</v>
      </c>
      <c r="AJ9" s="87">
        <v>3</v>
      </c>
    </row>
    <row r="10" spans="1:36" ht="30" customHeight="1" x14ac:dyDescent="0.25">
      <c r="A10" s="106"/>
      <c r="B10" s="106"/>
      <c r="C10" s="94" t="s">
        <v>51</v>
      </c>
      <c r="D10" s="96" t="s">
        <v>102</v>
      </c>
      <c r="E10" s="100"/>
      <c r="F10" s="12">
        <v>30</v>
      </c>
      <c r="H10" s="20"/>
      <c r="I10" s="109" t="s">
        <v>58</v>
      </c>
      <c r="J10" s="110"/>
      <c r="K10" s="110"/>
      <c r="L10" s="110"/>
      <c r="M10" s="111"/>
      <c r="N10" s="104" t="s">
        <v>59</v>
      </c>
      <c r="O10" s="104"/>
      <c r="P10" s="104"/>
      <c r="Q10" s="104"/>
      <c r="R10" s="104"/>
      <c r="S10" s="104"/>
      <c r="T10" s="104"/>
      <c r="U10" s="104"/>
      <c r="V10" s="35"/>
      <c r="W10" s="35"/>
      <c r="X10" s="14"/>
      <c r="Y10" s="14"/>
      <c r="Z10" s="14"/>
      <c r="AA10" s="14"/>
      <c r="AB10" s="34"/>
      <c r="AC10" s="14"/>
      <c r="AD10" s="14"/>
      <c r="AE10" s="14"/>
      <c r="AF10" s="14"/>
      <c r="AG10" s="14"/>
      <c r="AH10" s="14"/>
      <c r="AI10" s="14"/>
      <c r="AJ10" s="14"/>
    </row>
    <row r="11" spans="1:36" ht="20.100000000000001" customHeight="1" thickBot="1" x14ac:dyDescent="0.3">
      <c r="A11" s="106"/>
      <c r="B11" s="106"/>
      <c r="C11" s="95"/>
      <c r="D11" s="97"/>
      <c r="E11" s="100"/>
      <c r="F11" s="85">
        <f>SUM(G11:AJ11)+G28+H28+U28+V28+W28+X28</f>
        <v>15</v>
      </c>
      <c r="G11" s="87"/>
      <c r="H11" s="87"/>
      <c r="I11" s="87">
        <v>1</v>
      </c>
      <c r="J11" s="87">
        <v>1</v>
      </c>
      <c r="K11" s="87"/>
      <c r="L11" s="87"/>
      <c r="M11" s="87"/>
      <c r="N11" s="86">
        <v>1</v>
      </c>
      <c r="O11" s="86">
        <v>1</v>
      </c>
      <c r="P11" s="86">
        <v>1</v>
      </c>
      <c r="Q11" s="86">
        <v>1</v>
      </c>
      <c r="R11" s="86">
        <v>1</v>
      </c>
      <c r="S11" s="86"/>
      <c r="T11" s="86"/>
      <c r="U11" s="86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</row>
    <row r="12" spans="1:36" ht="20.100000000000001" customHeight="1" thickBot="1" x14ac:dyDescent="0.3">
      <c r="A12" s="106"/>
      <c r="B12" s="105" t="s">
        <v>68</v>
      </c>
      <c r="C12" s="24"/>
      <c r="D12" s="23"/>
      <c r="E12" s="37"/>
      <c r="F12" s="41"/>
      <c r="G12" s="144" t="s">
        <v>69</v>
      </c>
      <c r="H12" s="145"/>
      <c r="I12" s="145"/>
      <c r="J12" s="145"/>
      <c r="K12" s="145"/>
      <c r="L12" s="145"/>
      <c r="M12" s="145"/>
      <c r="N12" s="145"/>
      <c r="O12" s="145"/>
      <c r="P12" s="154"/>
      <c r="Q12" s="80" t="s">
        <v>118</v>
      </c>
      <c r="R12" s="144" t="s">
        <v>72</v>
      </c>
      <c r="S12" s="145"/>
      <c r="T12" s="145"/>
      <c r="U12" s="145"/>
      <c r="V12" s="145"/>
      <c r="W12" s="145"/>
      <c r="X12" s="145"/>
      <c r="Y12" s="195" t="s">
        <v>119</v>
      </c>
      <c r="Z12" s="201" t="s">
        <v>73</v>
      </c>
      <c r="AA12" s="202"/>
      <c r="AB12" s="202"/>
      <c r="AC12" s="202"/>
      <c r="AD12" s="202"/>
      <c r="AE12" s="202"/>
      <c r="AF12" s="202"/>
      <c r="AG12" s="202"/>
      <c r="AH12" s="203"/>
      <c r="AI12" s="198" t="s">
        <v>119</v>
      </c>
      <c r="AJ12" s="200" t="s">
        <v>127</v>
      </c>
    </row>
    <row r="13" spans="1:36" ht="30" customHeight="1" thickBot="1" x14ac:dyDescent="0.3">
      <c r="A13" s="106"/>
      <c r="B13" s="106"/>
      <c r="C13" s="94" t="s">
        <v>64</v>
      </c>
      <c r="D13" s="96" t="s">
        <v>104</v>
      </c>
      <c r="E13" s="100"/>
      <c r="F13" s="40">
        <v>60</v>
      </c>
      <c r="G13" s="150" t="s">
        <v>110</v>
      </c>
      <c r="H13" s="151"/>
      <c r="I13" s="76"/>
      <c r="J13" s="149" t="s">
        <v>112</v>
      </c>
      <c r="K13" s="149"/>
      <c r="L13" s="77"/>
      <c r="M13" s="14"/>
      <c r="N13" s="14"/>
      <c r="O13" s="14"/>
      <c r="P13" s="78"/>
      <c r="Q13" s="190"/>
      <c r="R13" s="79"/>
      <c r="S13" s="14"/>
      <c r="T13" s="14"/>
      <c r="U13" s="14"/>
      <c r="V13" s="14"/>
      <c r="W13" s="14"/>
      <c r="X13" s="32"/>
      <c r="Y13" s="82"/>
      <c r="Z13" s="34"/>
      <c r="AA13" s="14"/>
      <c r="AB13" s="14"/>
      <c r="AC13" s="72"/>
      <c r="AD13" s="14"/>
      <c r="AE13" s="14"/>
      <c r="AG13" s="89" t="s">
        <v>111</v>
      </c>
      <c r="AH13" s="90"/>
      <c r="AI13" s="199"/>
      <c r="AJ13" s="199"/>
    </row>
    <row r="14" spans="1:36" ht="20.100000000000001" customHeight="1" x14ac:dyDescent="0.25">
      <c r="A14" s="106"/>
      <c r="B14" s="106"/>
      <c r="C14" s="95"/>
      <c r="D14" s="97"/>
      <c r="E14" s="100"/>
      <c r="F14" s="181">
        <f>SUM(G14:AJ14)</f>
        <v>15</v>
      </c>
      <c r="G14" s="178">
        <v>2.5</v>
      </c>
      <c r="H14" s="87">
        <v>1.5</v>
      </c>
      <c r="I14" s="87"/>
      <c r="J14" s="87">
        <v>2.5</v>
      </c>
      <c r="K14" s="87">
        <v>1.5</v>
      </c>
      <c r="L14" s="87"/>
      <c r="M14" s="87"/>
      <c r="N14" s="86"/>
      <c r="O14" s="86"/>
      <c r="P14" s="184"/>
      <c r="Q14" s="191">
        <v>1</v>
      </c>
      <c r="R14" s="188"/>
      <c r="S14" s="86"/>
      <c r="T14" s="86"/>
      <c r="U14" s="86"/>
      <c r="V14" s="87"/>
      <c r="W14" s="87"/>
      <c r="X14" s="187"/>
      <c r="Y14" s="196"/>
      <c r="Z14" s="178"/>
      <c r="AA14" s="87"/>
      <c r="AB14" s="87"/>
      <c r="AC14" s="87"/>
      <c r="AD14" s="87"/>
      <c r="AE14" s="87"/>
      <c r="AF14" s="87"/>
      <c r="AG14" s="87">
        <v>1.5</v>
      </c>
      <c r="AH14" s="187">
        <v>2.5</v>
      </c>
      <c r="AI14" s="196">
        <v>1</v>
      </c>
      <c r="AJ14" s="196">
        <v>1</v>
      </c>
    </row>
    <row r="15" spans="1:36" ht="30" customHeight="1" x14ac:dyDescent="0.25">
      <c r="A15" s="106"/>
      <c r="B15" s="106"/>
      <c r="C15" s="94" t="s">
        <v>66</v>
      </c>
      <c r="D15" s="96" t="s">
        <v>105</v>
      </c>
      <c r="E15" s="100"/>
      <c r="F15" s="182">
        <v>30</v>
      </c>
      <c r="G15" s="180" t="s">
        <v>69</v>
      </c>
      <c r="H15" s="147"/>
      <c r="I15" s="14"/>
      <c r="J15" s="14"/>
      <c r="K15" s="14"/>
      <c r="L15" s="14"/>
      <c r="M15" s="14"/>
      <c r="N15" s="14"/>
      <c r="O15" s="72"/>
      <c r="P15" s="185"/>
      <c r="Q15" s="81"/>
      <c r="R15" s="180" t="s">
        <v>72</v>
      </c>
      <c r="S15" s="147"/>
      <c r="T15" s="14"/>
      <c r="U15" s="14"/>
      <c r="V15" s="14"/>
      <c r="W15" s="14"/>
      <c r="X15" s="32"/>
      <c r="Y15" s="83"/>
      <c r="Z15" s="180" t="s">
        <v>73</v>
      </c>
      <c r="AA15" s="147"/>
      <c r="AB15" s="14"/>
      <c r="AC15" s="14"/>
      <c r="AD15" s="14"/>
      <c r="AE15" s="14"/>
      <c r="AF15" s="14"/>
      <c r="AG15" s="14"/>
      <c r="AH15" s="32"/>
      <c r="AI15" s="84"/>
      <c r="AJ15" s="84"/>
    </row>
    <row r="16" spans="1:36" ht="20.100000000000001" customHeight="1" x14ac:dyDescent="0.25">
      <c r="A16" s="106"/>
      <c r="B16" s="106"/>
      <c r="C16" s="95"/>
      <c r="D16" s="97"/>
      <c r="E16" s="100"/>
      <c r="F16" s="183">
        <f>SUM(G16:AJ16)</f>
        <v>21</v>
      </c>
      <c r="G16" s="178">
        <v>3.5</v>
      </c>
      <c r="H16" s="87">
        <v>3.5</v>
      </c>
      <c r="I16" s="87"/>
      <c r="J16" s="87"/>
      <c r="K16" s="87"/>
      <c r="L16" s="87"/>
      <c r="M16" s="87"/>
      <c r="N16" s="86"/>
      <c r="O16" s="86"/>
      <c r="P16" s="184"/>
      <c r="Q16" s="192"/>
      <c r="R16" s="188">
        <v>3.5</v>
      </c>
      <c r="S16" s="86">
        <v>3.5</v>
      </c>
      <c r="T16" s="86"/>
      <c r="U16" s="86"/>
      <c r="V16" s="87"/>
      <c r="W16" s="87"/>
      <c r="X16" s="187"/>
      <c r="Y16" s="196"/>
      <c r="Z16" s="178">
        <v>3.5</v>
      </c>
      <c r="AA16" s="87">
        <v>3.5</v>
      </c>
      <c r="AB16" s="87"/>
      <c r="AC16" s="87"/>
      <c r="AD16" s="87"/>
      <c r="AE16" s="87"/>
      <c r="AF16" s="87"/>
      <c r="AG16" s="87"/>
      <c r="AH16" s="187"/>
      <c r="AI16" s="196"/>
      <c r="AJ16" s="196"/>
    </row>
    <row r="17" spans="1:36" ht="30" customHeight="1" x14ac:dyDescent="0.25">
      <c r="A17" s="106"/>
      <c r="B17" s="106"/>
      <c r="C17" s="94" t="s">
        <v>75</v>
      </c>
      <c r="D17" s="96" t="s">
        <v>107</v>
      </c>
      <c r="E17" s="100"/>
      <c r="F17" s="182">
        <v>75</v>
      </c>
      <c r="G17" s="34"/>
      <c r="H17" s="14"/>
      <c r="I17" s="14"/>
      <c r="J17" s="14"/>
      <c r="K17" s="143" t="s">
        <v>117</v>
      </c>
      <c r="L17" s="143"/>
      <c r="M17" s="143"/>
      <c r="N17" s="143"/>
      <c r="O17" s="143"/>
      <c r="P17" s="186"/>
      <c r="Q17" s="81"/>
      <c r="R17" s="163" t="s">
        <v>117</v>
      </c>
      <c r="S17" s="143"/>
      <c r="T17" s="143"/>
      <c r="U17" s="139" t="s">
        <v>122</v>
      </c>
      <c r="V17" s="139"/>
      <c r="W17" s="139"/>
      <c r="X17" s="193" t="s">
        <v>123</v>
      </c>
      <c r="Y17" s="83"/>
      <c r="Z17" s="161" t="s">
        <v>117</v>
      </c>
      <c r="AA17" s="163"/>
      <c r="AB17" s="133" t="s">
        <v>122</v>
      </c>
      <c r="AC17" s="133"/>
      <c r="AD17" s="133"/>
      <c r="AE17" s="133"/>
      <c r="AF17" s="134"/>
      <c r="AG17" s="14"/>
      <c r="AH17" s="33"/>
      <c r="AI17" s="84"/>
      <c r="AJ17" s="84"/>
    </row>
    <row r="18" spans="1:36" ht="20.100000000000001" customHeight="1" x14ac:dyDescent="0.25">
      <c r="A18" s="106"/>
      <c r="B18" s="106"/>
      <c r="C18" s="95"/>
      <c r="D18" s="97"/>
      <c r="E18" s="100"/>
      <c r="F18" s="183">
        <f>SUM(G18:AJ18)</f>
        <v>45</v>
      </c>
      <c r="G18" s="178"/>
      <c r="H18" s="87"/>
      <c r="I18" s="87"/>
      <c r="J18" s="87"/>
      <c r="K18" s="87">
        <v>1</v>
      </c>
      <c r="L18" s="87">
        <v>2.5</v>
      </c>
      <c r="M18" s="87">
        <v>2.5</v>
      </c>
      <c r="N18" s="87">
        <v>2.5</v>
      </c>
      <c r="O18" s="87">
        <v>2.5</v>
      </c>
      <c r="P18" s="187">
        <v>2.5</v>
      </c>
      <c r="Q18" s="192"/>
      <c r="R18" s="188">
        <v>2.5</v>
      </c>
      <c r="S18" s="179">
        <v>2.5</v>
      </c>
      <c r="T18" s="179">
        <v>2.5</v>
      </c>
      <c r="U18" s="179">
        <v>2.5</v>
      </c>
      <c r="V18" s="179">
        <v>2.5</v>
      </c>
      <c r="W18" s="179">
        <v>2.5</v>
      </c>
      <c r="X18" s="194">
        <v>2.5</v>
      </c>
      <c r="Y18" s="192">
        <v>2.5</v>
      </c>
      <c r="Z18" s="178">
        <v>1.5</v>
      </c>
      <c r="AA18" s="87">
        <v>1.5</v>
      </c>
      <c r="AB18" s="87">
        <v>1.5</v>
      </c>
      <c r="AC18" s="87">
        <v>1.5</v>
      </c>
      <c r="AD18" s="87">
        <v>1.5</v>
      </c>
      <c r="AE18" s="87">
        <v>1.5</v>
      </c>
      <c r="AF18" s="87">
        <v>1.5</v>
      </c>
      <c r="AG18" s="87"/>
      <c r="AH18" s="187"/>
      <c r="AI18" s="196">
        <v>0.5</v>
      </c>
      <c r="AJ18" s="196">
        <v>0.5</v>
      </c>
    </row>
    <row r="19" spans="1:36" ht="30" customHeight="1" x14ac:dyDescent="0.25">
      <c r="A19" s="106"/>
      <c r="B19" s="106"/>
      <c r="C19" s="94" t="s">
        <v>76</v>
      </c>
      <c r="D19" s="96" t="s">
        <v>114</v>
      </c>
      <c r="E19" s="100"/>
      <c r="F19" s="182">
        <v>60</v>
      </c>
      <c r="G19" s="34"/>
      <c r="H19" s="14"/>
      <c r="I19" s="152" t="s">
        <v>115</v>
      </c>
      <c r="J19" s="152"/>
      <c r="K19" s="152"/>
      <c r="L19" s="152"/>
      <c r="M19" s="14"/>
      <c r="N19" s="14"/>
      <c r="O19" s="72"/>
      <c r="P19" s="185"/>
      <c r="Q19" s="81"/>
      <c r="R19" s="34"/>
      <c r="S19" s="14"/>
      <c r="T19" s="143" t="s">
        <v>120</v>
      </c>
      <c r="U19" s="143"/>
      <c r="V19" s="14"/>
      <c r="W19" s="98"/>
      <c r="X19" s="89"/>
      <c r="Y19" s="83"/>
      <c r="Z19" s="34"/>
      <c r="AA19" s="14"/>
      <c r="AB19" s="90" t="s">
        <v>120</v>
      </c>
      <c r="AC19" s="127"/>
      <c r="AD19" s="14"/>
      <c r="AE19" s="14"/>
      <c r="AF19" s="34"/>
      <c r="AG19" s="14"/>
      <c r="AH19" s="33"/>
      <c r="AI19" s="84"/>
      <c r="AJ19" s="84">
        <v>6</v>
      </c>
    </row>
    <row r="20" spans="1:36" ht="20.100000000000001" customHeight="1" x14ac:dyDescent="0.25">
      <c r="A20" s="106"/>
      <c r="B20" s="106"/>
      <c r="C20" s="95"/>
      <c r="D20" s="97"/>
      <c r="E20" s="100"/>
      <c r="F20" s="183">
        <f>SUM(G20:AJ20)</f>
        <v>28</v>
      </c>
      <c r="G20" s="178"/>
      <c r="H20" s="87"/>
      <c r="I20" s="87">
        <v>3.5</v>
      </c>
      <c r="J20" s="87">
        <v>3.5</v>
      </c>
      <c r="K20" s="87">
        <v>3.5</v>
      </c>
      <c r="L20" s="87">
        <v>3.5</v>
      </c>
      <c r="M20" s="87"/>
      <c r="N20" s="86"/>
      <c r="O20" s="86"/>
      <c r="P20" s="184"/>
      <c r="Q20" s="192"/>
      <c r="R20" s="188"/>
      <c r="S20" s="86"/>
      <c r="T20" s="86">
        <v>3.5</v>
      </c>
      <c r="U20" s="86">
        <v>3.5</v>
      </c>
      <c r="V20" s="87"/>
      <c r="W20" s="87"/>
      <c r="X20" s="187"/>
      <c r="Y20" s="196"/>
      <c r="Z20" s="178"/>
      <c r="AA20" s="87"/>
      <c r="AB20" s="87">
        <v>3.5</v>
      </c>
      <c r="AC20" s="87">
        <v>3.5</v>
      </c>
      <c r="AD20" s="87"/>
      <c r="AE20" s="87"/>
      <c r="AF20" s="87"/>
      <c r="AG20" s="87"/>
      <c r="AH20" s="187"/>
      <c r="AI20" s="196"/>
      <c r="AJ20" s="196"/>
    </row>
    <row r="21" spans="1:36" ht="30" customHeight="1" x14ac:dyDescent="0.25">
      <c r="A21" s="106"/>
      <c r="B21" s="106"/>
      <c r="C21" s="94" t="s">
        <v>77</v>
      </c>
      <c r="D21" s="96" t="s">
        <v>106</v>
      </c>
      <c r="E21" s="100"/>
      <c r="F21" s="182">
        <v>60</v>
      </c>
      <c r="G21" s="34"/>
      <c r="H21" s="14"/>
      <c r="I21" s="14"/>
      <c r="J21" s="14"/>
      <c r="K21" s="14"/>
      <c r="L21" s="14"/>
      <c r="M21" s="153" t="s">
        <v>116</v>
      </c>
      <c r="N21" s="153"/>
      <c r="O21" s="153"/>
      <c r="P21" s="166"/>
      <c r="Q21" s="81"/>
      <c r="R21" s="34"/>
      <c r="S21" s="14"/>
      <c r="T21" s="14"/>
      <c r="U21" s="14"/>
      <c r="V21" s="139" t="s">
        <v>121</v>
      </c>
      <c r="W21" s="139"/>
      <c r="X21" s="132"/>
      <c r="Y21" s="83"/>
      <c r="Z21" s="34"/>
      <c r="AA21" s="14"/>
      <c r="AB21" s="34"/>
      <c r="AC21" s="14"/>
      <c r="AD21" s="89" t="s">
        <v>125</v>
      </c>
      <c r="AE21" s="127"/>
      <c r="AF21" s="90" t="s">
        <v>121</v>
      </c>
      <c r="AG21" s="90"/>
      <c r="AH21" s="90"/>
      <c r="AI21" s="84"/>
      <c r="AJ21" s="84"/>
    </row>
    <row r="22" spans="1:36" ht="20.100000000000001" customHeight="1" x14ac:dyDescent="0.25">
      <c r="A22" s="106"/>
      <c r="B22" s="106"/>
      <c r="C22" s="95"/>
      <c r="D22" s="97"/>
      <c r="E22" s="100"/>
      <c r="F22" s="183">
        <f>SUM(G22:AJ22)</f>
        <v>56</v>
      </c>
      <c r="G22" s="178"/>
      <c r="H22" s="87"/>
      <c r="I22" s="87"/>
      <c r="J22" s="87"/>
      <c r="K22" s="87"/>
      <c r="L22" s="87"/>
      <c r="M22" s="87">
        <v>3.5</v>
      </c>
      <c r="N22" s="87">
        <v>3.5</v>
      </c>
      <c r="O22" s="87">
        <v>3.5</v>
      </c>
      <c r="P22" s="187">
        <v>3.5</v>
      </c>
      <c r="Q22" s="192">
        <v>3.5</v>
      </c>
      <c r="R22" s="188"/>
      <c r="S22" s="86"/>
      <c r="T22" s="86"/>
      <c r="U22" s="86"/>
      <c r="V22" s="87">
        <v>3.5</v>
      </c>
      <c r="W22" s="87">
        <v>3.5</v>
      </c>
      <c r="X22" s="187">
        <v>3.5</v>
      </c>
      <c r="Y22" s="196">
        <v>3.5</v>
      </c>
      <c r="Z22" s="178"/>
      <c r="AA22" s="87"/>
      <c r="AB22" s="87"/>
      <c r="AC22" s="87"/>
      <c r="AD22" s="87">
        <v>3.5</v>
      </c>
      <c r="AE22" s="87">
        <v>3.5</v>
      </c>
      <c r="AF22" s="87">
        <v>3.5</v>
      </c>
      <c r="AG22" s="87">
        <v>3.5</v>
      </c>
      <c r="AH22" s="187">
        <v>3.5</v>
      </c>
      <c r="AI22" s="196">
        <v>3.5</v>
      </c>
      <c r="AJ22" s="196">
        <v>3.5</v>
      </c>
    </row>
    <row r="23" spans="1:36" ht="30" customHeight="1" x14ac:dyDescent="0.25">
      <c r="A23" s="106"/>
      <c r="B23" s="106"/>
      <c r="C23" s="94" t="s">
        <v>52</v>
      </c>
      <c r="D23" s="96" t="s">
        <v>103</v>
      </c>
      <c r="E23" s="36"/>
      <c r="F23" s="182">
        <v>30</v>
      </c>
      <c r="G23" s="34"/>
      <c r="H23" s="35" t="s">
        <v>113</v>
      </c>
      <c r="I23" s="35"/>
      <c r="J23" s="35"/>
      <c r="K23" s="14"/>
      <c r="L23" s="14"/>
      <c r="M23" s="14"/>
      <c r="N23" s="14"/>
      <c r="O23" s="14"/>
      <c r="P23" s="32"/>
      <c r="Q23" s="81"/>
      <c r="R23" s="34"/>
      <c r="S23" s="14"/>
      <c r="T23" s="14"/>
      <c r="U23" s="14"/>
      <c r="V23" s="14"/>
      <c r="W23" s="14"/>
      <c r="X23" s="32"/>
      <c r="Y23" s="83"/>
      <c r="Z23" s="159" t="s">
        <v>113</v>
      </c>
      <c r="AA23" s="159"/>
      <c r="AB23" s="159"/>
      <c r="AC23" s="160"/>
      <c r="AD23" s="161" t="s">
        <v>126</v>
      </c>
      <c r="AE23" s="161"/>
      <c r="AF23" s="161"/>
      <c r="AG23" s="161"/>
      <c r="AH23" s="161"/>
      <c r="AI23" s="84"/>
      <c r="AJ23" s="84"/>
    </row>
    <row r="24" spans="1:36" ht="20.100000000000001" customHeight="1" x14ac:dyDescent="0.25">
      <c r="A24" s="106"/>
      <c r="B24" s="106"/>
      <c r="C24" s="95"/>
      <c r="D24" s="97"/>
      <c r="E24" s="36"/>
      <c r="F24" s="183">
        <f>SUM(G24:AJ24)</f>
        <v>15.5</v>
      </c>
      <c r="G24" s="178"/>
      <c r="H24" s="87">
        <v>1</v>
      </c>
      <c r="I24" s="87">
        <v>2.5</v>
      </c>
      <c r="J24" s="87"/>
      <c r="K24" s="87"/>
      <c r="L24" s="87"/>
      <c r="M24" s="87"/>
      <c r="N24" s="86"/>
      <c r="O24" s="86"/>
      <c r="P24" s="184"/>
      <c r="Q24" s="192">
        <v>1</v>
      </c>
      <c r="R24" s="188"/>
      <c r="S24" s="86"/>
      <c r="T24" s="86"/>
      <c r="U24" s="86"/>
      <c r="V24" s="87"/>
      <c r="W24" s="87"/>
      <c r="X24" s="187"/>
      <c r="Y24" s="196"/>
      <c r="Z24" s="178">
        <v>1</v>
      </c>
      <c r="AA24" s="87">
        <v>1</v>
      </c>
      <c r="AB24" s="87">
        <v>1</v>
      </c>
      <c r="AC24" s="87">
        <v>1</v>
      </c>
      <c r="AD24" s="87">
        <v>1</v>
      </c>
      <c r="AE24" s="87">
        <v>1</v>
      </c>
      <c r="AF24" s="87">
        <v>1</v>
      </c>
      <c r="AG24" s="87">
        <v>1</v>
      </c>
      <c r="AH24" s="187">
        <v>1</v>
      </c>
      <c r="AI24" s="196">
        <v>1</v>
      </c>
      <c r="AJ24" s="196">
        <v>1</v>
      </c>
    </row>
    <row r="25" spans="1:36" ht="30" customHeight="1" x14ac:dyDescent="0.25">
      <c r="A25" s="106"/>
      <c r="B25" s="106"/>
      <c r="C25" s="94" t="s">
        <v>81</v>
      </c>
      <c r="D25" s="96" t="s">
        <v>108</v>
      </c>
      <c r="E25" s="100" t="s">
        <v>82</v>
      </c>
      <c r="F25" s="182"/>
      <c r="G25" s="34"/>
      <c r="H25" s="14"/>
      <c r="I25" s="14"/>
      <c r="J25" s="14"/>
      <c r="K25" s="14"/>
      <c r="L25" s="14"/>
      <c r="M25" s="14"/>
      <c r="N25" s="14"/>
      <c r="O25" s="14"/>
      <c r="P25" s="32"/>
      <c r="Q25" s="81"/>
      <c r="R25" s="189" t="s">
        <v>49</v>
      </c>
      <c r="S25" s="146"/>
      <c r="T25" s="146"/>
      <c r="U25" s="146"/>
      <c r="V25" s="14"/>
      <c r="W25" s="14"/>
      <c r="X25" s="32"/>
      <c r="Y25" s="83"/>
      <c r="Z25" s="162" t="s">
        <v>48</v>
      </c>
      <c r="AA25" s="155"/>
      <c r="AB25" s="155"/>
      <c r="AC25" s="148"/>
      <c r="AD25" s="34"/>
      <c r="AE25" s="14"/>
      <c r="AF25" s="14"/>
      <c r="AG25" s="14"/>
      <c r="AH25" s="32"/>
      <c r="AI25" s="84"/>
      <c r="AJ25" s="84"/>
    </row>
    <row r="26" spans="1:36" ht="20.100000000000001" customHeight="1" thickBot="1" x14ac:dyDescent="0.3">
      <c r="A26" s="106"/>
      <c r="B26" s="106"/>
      <c r="C26" s="95"/>
      <c r="D26" s="97"/>
      <c r="E26" s="100"/>
      <c r="F26" s="183">
        <f>SUM(G26:AJ26)</f>
        <v>8</v>
      </c>
      <c r="G26" s="178"/>
      <c r="H26" s="87"/>
      <c r="I26" s="87"/>
      <c r="J26" s="87"/>
      <c r="K26" s="87"/>
      <c r="L26" s="87"/>
      <c r="M26" s="87"/>
      <c r="N26" s="86"/>
      <c r="O26" s="86"/>
      <c r="P26" s="184"/>
      <c r="Q26" s="192"/>
      <c r="R26" s="188">
        <v>1</v>
      </c>
      <c r="S26" s="86">
        <v>1</v>
      </c>
      <c r="T26" s="86">
        <v>1</v>
      </c>
      <c r="U26" s="86">
        <v>1</v>
      </c>
      <c r="V26" s="87"/>
      <c r="W26" s="87"/>
      <c r="X26" s="187"/>
      <c r="Y26" s="196"/>
      <c r="Z26" s="178">
        <v>1</v>
      </c>
      <c r="AA26" s="87">
        <v>1</v>
      </c>
      <c r="AB26" s="87">
        <v>1</v>
      </c>
      <c r="AC26" s="87">
        <v>1</v>
      </c>
      <c r="AD26" s="87"/>
      <c r="AE26" s="87"/>
      <c r="AF26" s="87"/>
      <c r="AG26" s="87"/>
      <c r="AH26" s="187"/>
      <c r="AI26" s="205"/>
      <c r="AJ26" s="205"/>
    </row>
    <row r="27" spans="1:36" ht="30" customHeight="1" thickBot="1" x14ac:dyDescent="0.3">
      <c r="A27" s="106"/>
      <c r="B27" s="106"/>
      <c r="C27" s="94" t="s">
        <v>98</v>
      </c>
      <c r="D27" s="96" t="s">
        <v>109</v>
      </c>
      <c r="E27" s="100"/>
      <c r="F27" s="40"/>
      <c r="G27" s="148" t="s">
        <v>51</v>
      </c>
      <c r="H27" s="143"/>
      <c r="I27" s="14"/>
      <c r="J27" s="14"/>
      <c r="K27" s="139" t="s">
        <v>50</v>
      </c>
      <c r="L27" s="139"/>
      <c r="M27" s="139"/>
      <c r="N27" s="14"/>
      <c r="O27" s="14"/>
      <c r="P27" s="78"/>
      <c r="Q27" s="209"/>
      <c r="R27" s="34"/>
      <c r="S27" s="14"/>
      <c r="T27" s="14"/>
      <c r="U27" s="143" t="s">
        <v>51</v>
      </c>
      <c r="V27" s="143"/>
      <c r="W27" s="143"/>
      <c r="X27" s="186"/>
      <c r="Y27" s="197"/>
      <c r="Z27" s="34"/>
      <c r="AA27" s="14"/>
      <c r="AB27" s="14"/>
      <c r="AC27" s="14"/>
      <c r="AD27" s="146" t="s">
        <v>124</v>
      </c>
      <c r="AE27" s="146"/>
      <c r="AF27" s="146"/>
      <c r="AG27" s="146"/>
      <c r="AH27" s="32"/>
      <c r="AI27" s="206"/>
      <c r="AJ27" s="206"/>
    </row>
    <row r="28" spans="1:36" ht="20.100000000000001" customHeight="1" thickBot="1" x14ac:dyDescent="0.3">
      <c r="A28" s="107"/>
      <c r="B28" s="107"/>
      <c r="C28" s="95"/>
      <c r="D28" s="97"/>
      <c r="E28" s="100"/>
      <c r="F28" s="181">
        <f>SUM(G28:AJ28)</f>
        <v>18.5</v>
      </c>
      <c r="G28" s="213">
        <v>2</v>
      </c>
      <c r="H28" s="214">
        <v>2</v>
      </c>
      <c r="I28" s="214"/>
      <c r="J28" s="214"/>
      <c r="K28" s="214">
        <v>2</v>
      </c>
      <c r="L28" s="214">
        <v>2</v>
      </c>
      <c r="M28" s="214">
        <v>2</v>
      </c>
      <c r="N28" s="215"/>
      <c r="O28" s="215"/>
      <c r="P28" s="216"/>
      <c r="Q28" s="210">
        <v>0.5</v>
      </c>
      <c r="R28" s="217"/>
      <c r="S28" s="215"/>
      <c r="T28" s="215"/>
      <c r="U28" s="215">
        <v>1</v>
      </c>
      <c r="V28" s="214">
        <v>1</v>
      </c>
      <c r="W28" s="214">
        <v>1</v>
      </c>
      <c r="X28" s="218">
        <v>1</v>
      </c>
      <c r="Y28" s="204"/>
      <c r="Z28" s="213"/>
      <c r="AA28" s="214"/>
      <c r="AB28" s="214"/>
      <c r="AC28" s="214"/>
      <c r="AD28" s="214">
        <v>1</v>
      </c>
      <c r="AE28" s="214">
        <v>1</v>
      </c>
      <c r="AF28" s="214">
        <v>1</v>
      </c>
      <c r="AG28" s="214">
        <v>1</v>
      </c>
      <c r="AH28" s="218"/>
      <c r="AI28" s="207"/>
      <c r="AJ28" s="208"/>
    </row>
    <row r="29" spans="1:36" ht="30" customHeight="1" x14ac:dyDescent="0.25">
      <c r="C29" s="164" t="s">
        <v>128</v>
      </c>
      <c r="D29" s="165"/>
      <c r="E29" s="6"/>
      <c r="F29" s="167">
        <f>SUM(F4:F28)/2</f>
        <v>503</v>
      </c>
      <c r="G29" s="71">
        <f>G22+G24+G26+G28+G14+G16+G18+G20</f>
        <v>8</v>
      </c>
      <c r="H29" s="168">
        <f t="shared" ref="H29:AJ29" si="1">H22+H24+H26+H28+H14+H16+H18+H20</f>
        <v>8</v>
      </c>
      <c r="I29" s="168">
        <f t="shared" si="1"/>
        <v>6</v>
      </c>
      <c r="J29" s="168">
        <f t="shared" si="1"/>
        <v>6</v>
      </c>
      <c r="K29" s="168">
        <f t="shared" si="1"/>
        <v>8</v>
      </c>
      <c r="L29" s="168">
        <f t="shared" si="1"/>
        <v>8</v>
      </c>
      <c r="M29" s="168">
        <f t="shared" si="1"/>
        <v>8</v>
      </c>
      <c r="N29" s="168">
        <f t="shared" si="1"/>
        <v>6</v>
      </c>
      <c r="O29" s="168">
        <f t="shared" si="1"/>
        <v>6</v>
      </c>
      <c r="P29" s="212">
        <f t="shared" si="1"/>
        <v>6</v>
      </c>
      <c r="Q29" s="211">
        <f t="shared" si="1"/>
        <v>6</v>
      </c>
      <c r="R29" s="168">
        <f t="shared" si="1"/>
        <v>7</v>
      </c>
      <c r="S29" s="168">
        <f t="shared" si="1"/>
        <v>7</v>
      </c>
      <c r="T29" s="168">
        <f t="shared" si="1"/>
        <v>7</v>
      </c>
      <c r="U29" s="168">
        <f t="shared" si="1"/>
        <v>8</v>
      </c>
      <c r="V29" s="168">
        <f t="shared" si="1"/>
        <v>7</v>
      </c>
      <c r="W29" s="168">
        <f t="shared" si="1"/>
        <v>7</v>
      </c>
      <c r="X29" s="168">
        <f t="shared" si="1"/>
        <v>7</v>
      </c>
      <c r="Y29" s="168">
        <f t="shared" si="1"/>
        <v>6</v>
      </c>
      <c r="Z29" s="168">
        <f t="shared" si="1"/>
        <v>7</v>
      </c>
      <c r="AA29" s="168">
        <f t="shared" si="1"/>
        <v>7</v>
      </c>
      <c r="AB29" s="168">
        <f t="shared" si="1"/>
        <v>7</v>
      </c>
      <c r="AC29" s="168">
        <f t="shared" si="1"/>
        <v>7</v>
      </c>
      <c r="AD29" s="168">
        <f t="shared" si="1"/>
        <v>7</v>
      </c>
      <c r="AE29" s="168">
        <f t="shared" si="1"/>
        <v>7</v>
      </c>
      <c r="AF29" s="168">
        <f t="shared" si="1"/>
        <v>7</v>
      </c>
      <c r="AG29" s="168">
        <f t="shared" si="1"/>
        <v>7</v>
      </c>
      <c r="AH29" s="168">
        <f t="shared" si="1"/>
        <v>7</v>
      </c>
      <c r="AI29" s="168">
        <f t="shared" si="1"/>
        <v>6</v>
      </c>
      <c r="AJ29" s="168">
        <f t="shared" si="1"/>
        <v>6</v>
      </c>
    </row>
    <row r="30" spans="1:36" ht="23.25" customHeight="1" x14ac:dyDescent="0.25">
      <c r="C30" s="169" t="s">
        <v>129</v>
      </c>
      <c r="D30" s="170"/>
      <c r="E30" s="175" t="s">
        <v>67</v>
      </c>
      <c r="F30" s="176"/>
      <c r="G30" s="14">
        <f>G5+G7+G9+G11</f>
        <v>4</v>
      </c>
      <c r="H30" s="14">
        <f t="shared" ref="H30:AJ30" si="2">H5+H7+H9+H11</f>
        <v>4</v>
      </c>
      <c r="I30" s="14">
        <f t="shared" si="2"/>
        <v>6</v>
      </c>
      <c r="J30" s="14">
        <f t="shared" si="2"/>
        <v>6</v>
      </c>
      <c r="K30" s="14">
        <f t="shared" si="2"/>
        <v>4</v>
      </c>
      <c r="L30" s="14">
        <f t="shared" si="2"/>
        <v>4</v>
      </c>
      <c r="M30" s="14">
        <f t="shared" si="2"/>
        <v>4</v>
      </c>
      <c r="N30" s="14">
        <f t="shared" si="2"/>
        <v>6</v>
      </c>
      <c r="O30" s="14">
        <f t="shared" si="2"/>
        <v>6</v>
      </c>
      <c r="P30" s="14">
        <f t="shared" si="2"/>
        <v>6</v>
      </c>
      <c r="Q30" s="14">
        <f t="shared" si="2"/>
        <v>6</v>
      </c>
      <c r="R30" s="14">
        <f t="shared" si="2"/>
        <v>5</v>
      </c>
      <c r="S30" s="14">
        <f t="shared" si="2"/>
        <v>5</v>
      </c>
      <c r="T30" s="14">
        <f t="shared" si="2"/>
        <v>5</v>
      </c>
      <c r="U30" s="14">
        <f t="shared" si="2"/>
        <v>4</v>
      </c>
      <c r="V30" s="14">
        <f t="shared" si="2"/>
        <v>5</v>
      </c>
      <c r="W30" s="14">
        <f t="shared" si="2"/>
        <v>5</v>
      </c>
      <c r="X30" s="14">
        <f t="shared" si="2"/>
        <v>5</v>
      </c>
      <c r="Y30" s="14">
        <f t="shared" si="2"/>
        <v>6</v>
      </c>
      <c r="Z30" s="14">
        <f t="shared" si="2"/>
        <v>5</v>
      </c>
      <c r="AA30" s="14">
        <f t="shared" si="2"/>
        <v>5</v>
      </c>
      <c r="AB30" s="14">
        <f t="shared" si="2"/>
        <v>5</v>
      </c>
      <c r="AC30" s="14">
        <f t="shared" si="2"/>
        <v>5</v>
      </c>
      <c r="AD30" s="14">
        <f t="shared" si="2"/>
        <v>5</v>
      </c>
      <c r="AE30" s="14">
        <f t="shared" si="2"/>
        <v>5</v>
      </c>
      <c r="AF30" s="14">
        <f t="shared" si="2"/>
        <v>5</v>
      </c>
      <c r="AG30" s="14">
        <f t="shared" si="2"/>
        <v>5</v>
      </c>
      <c r="AH30" s="14">
        <f t="shared" si="2"/>
        <v>5</v>
      </c>
      <c r="AI30" s="14">
        <f t="shared" si="2"/>
        <v>6</v>
      </c>
      <c r="AJ30" s="14">
        <f t="shared" si="2"/>
        <v>6</v>
      </c>
    </row>
    <row r="31" spans="1:36" ht="23.25" customHeight="1" x14ac:dyDescent="0.25">
      <c r="C31" s="173"/>
      <c r="D31" s="174"/>
      <c r="E31" s="175" t="s">
        <v>130</v>
      </c>
      <c r="F31" s="176"/>
      <c r="G31" s="87">
        <f>G14+G18+G24+G26+G28</f>
        <v>4.5</v>
      </c>
      <c r="H31" s="87">
        <f>H14+H18+H24+H26+H28</f>
        <v>4.5</v>
      </c>
      <c r="I31" s="87">
        <f>I14+I18+I24+I26+I28</f>
        <v>2.5</v>
      </c>
      <c r="J31" s="87">
        <f>J14+J18+J24+J26+J28</f>
        <v>2.5</v>
      </c>
      <c r="K31" s="87">
        <f>K14+K18+K24+K26+K28</f>
        <v>4.5</v>
      </c>
      <c r="L31" s="87">
        <f>L14+L18+L24+L26+L28</f>
        <v>4.5</v>
      </c>
      <c r="M31" s="87">
        <f>M14+M18+M24+M26+M28</f>
        <v>4.5</v>
      </c>
      <c r="N31" s="87">
        <f>N14+N18+N24+N26+N28</f>
        <v>2.5</v>
      </c>
      <c r="O31" s="87">
        <f>O14+O18+O24+O26+O28</f>
        <v>2.5</v>
      </c>
      <c r="P31" s="87">
        <f>P14+P18+P24+P26+P28</f>
        <v>2.5</v>
      </c>
      <c r="Q31" s="87">
        <f>Q14+Q18+Q24+Q26+Q28</f>
        <v>2.5</v>
      </c>
      <c r="R31" s="87">
        <f>R14+R18+R24+R26+R28</f>
        <v>3.5</v>
      </c>
      <c r="S31" s="87">
        <f>S14+S18+S24+S26+S28</f>
        <v>3.5</v>
      </c>
      <c r="T31" s="87">
        <f>T14+T18+T24+T26+T28</f>
        <v>3.5</v>
      </c>
      <c r="U31" s="87">
        <f>U14+U18+U24+U26+U28</f>
        <v>4.5</v>
      </c>
      <c r="V31" s="87">
        <f>V14+V18+V24+V26+V28</f>
        <v>3.5</v>
      </c>
      <c r="W31" s="87">
        <f>W14+W18+W24+W26+W28</f>
        <v>3.5</v>
      </c>
      <c r="X31" s="87">
        <f>X14+X18+X24+X26+X28</f>
        <v>3.5</v>
      </c>
      <c r="Y31" s="87">
        <f>Y14+Y18+Y24+Y26+Y28</f>
        <v>2.5</v>
      </c>
      <c r="Z31" s="87">
        <f>Z14+Z18+Z24+Z26+Z28</f>
        <v>3.5</v>
      </c>
      <c r="AA31" s="87">
        <f>AA14+AA18+AA24+AA26+AA28</f>
        <v>3.5</v>
      </c>
      <c r="AB31" s="87">
        <f>AB14+AB18+AB24+AB26+AB28</f>
        <v>3.5</v>
      </c>
      <c r="AC31" s="87">
        <f>AC14+AC18+AC24+AC26+AC28</f>
        <v>3.5</v>
      </c>
      <c r="AD31" s="87">
        <f>AD14+AD18+AD24+AD26+AD28</f>
        <v>3.5</v>
      </c>
      <c r="AE31" s="87">
        <f>AE14+AE18+AE24+AE26+AE28</f>
        <v>3.5</v>
      </c>
      <c r="AF31" s="87">
        <f>AF14+AF18+AF24+AF26+AF28</f>
        <v>3.5</v>
      </c>
      <c r="AG31" s="87">
        <f>AG14+AG18+AG24+AG26+AG28</f>
        <v>3.5</v>
      </c>
      <c r="AH31" s="87">
        <f>AH14+AH18+AH24+AH26+AH28</f>
        <v>3.5</v>
      </c>
      <c r="AI31" s="87">
        <f>AI14+AI18+AI24+AI26+AI28</f>
        <v>2.5</v>
      </c>
      <c r="AJ31" s="87">
        <f>AJ14+AJ18+AJ24+AJ26+AJ28</f>
        <v>2.5</v>
      </c>
    </row>
    <row r="32" spans="1:36" ht="23.25" customHeight="1" x14ac:dyDescent="0.25">
      <c r="C32" s="171"/>
      <c r="D32" s="172"/>
      <c r="E32" s="177" t="s">
        <v>131</v>
      </c>
      <c r="F32" s="177"/>
      <c r="G32" s="1">
        <f>G30+G31</f>
        <v>8.5</v>
      </c>
      <c r="H32" s="1">
        <f t="shared" ref="H32:AJ32" si="3">H30+H31</f>
        <v>8.5</v>
      </c>
      <c r="I32" s="1">
        <f t="shared" si="3"/>
        <v>8.5</v>
      </c>
      <c r="J32" s="1">
        <f t="shared" si="3"/>
        <v>8.5</v>
      </c>
      <c r="K32" s="1">
        <f t="shared" si="3"/>
        <v>8.5</v>
      </c>
      <c r="L32" s="1">
        <f t="shared" si="3"/>
        <v>8.5</v>
      </c>
      <c r="M32" s="1">
        <f t="shared" si="3"/>
        <v>8.5</v>
      </c>
      <c r="N32" s="1">
        <f t="shared" si="3"/>
        <v>8.5</v>
      </c>
      <c r="O32" s="1">
        <f t="shared" si="3"/>
        <v>8.5</v>
      </c>
      <c r="P32" s="1">
        <f t="shared" si="3"/>
        <v>8.5</v>
      </c>
      <c r="Q32" s="1">
        <f t="shared" si="3"/>
        <v>8.5</v>
      </c>
      <c r="R32" s="1">
        <f t="shared" si="3"/>
        <v>8.5</v>
      </c>
      <c r="S32" s="1">
        <f t="shared" si="3"/>
        <v>8.5</v>
      </c>
      <c r="T32" s="1">
        <f t="shared" si="3"/>
        <v>8.5</v>
      </c>
      <c r="U32" s="1">
        <f t="shared" si="3"/>
        <v>8.5</v>
      </c>
      <c r="V32" s="1">
        <f t="shared" si="3"/>
        <v>8.5</v>
      </c>
      <c r="W32" s="1">
        <f t="shared" si="3"/>
        <v>8.5</v>
      </c>
      <c r="X32" s="1">
        <f t="shared" si="3"/>
        <v>8.5</v>
      </c>
      <c r="Y32" s="1">
        <f t="shared" si="3"/>
        <v>8.5</v>
      </c>
      <c r="Z32" s="1">
        <f t="shared" si="3"/>
        <v>8.5</v>
      </c>
      <c r="AA32" s="1">
        <f t="shared" si="3"/>
        <v>8.5</v>
      </c>
      <c r="AB32" s="1">
        <f t="shared" si="3"/>
        <v>8.5</v>
      </c>
      <c r="AC32" s="1">
        <f t="shared" si="3"/>
        <v>8.5</v>
      </c>
      <c r="AD32" s="1">
        <f t="shared" si="3"/>
        <v>8.5</v>
      </c>
      <c r="AE32" s="1">
        <f t="shared" si="3"/>
        <v>8.5</v>
      </c>
      <c r="AF32" s="1">
        <f t="shared" si="3"/>
        <v>8.5</v>
      </c>
      <c r="AG32" s="1">
        <f t="shared" si="3"/>
        <v>8.5</v>
      </c>
      <c r="AH32" s="1">
        <f t="shared" si="3"/>
        <v>8.5</v>
      </c>
      <c r="AI32" s="1">
        <f t="shared" si="3"/>
        <v>8.5</v>
      </c>
      <c r="AJ32" s="1">
        <f t="shared" si="3"/>
        <v>8.5</v>
      </c>
    </row>
    <row r="33" spans="3:36" ht="23.25" customHeight="1" x14ac:dyDescent="0.25">
      <c r="C33" s="169" t="s">
        <v>132</v>
      </c>
      <c r="D33" s="170"/>
      <c r="E33" s="175" t="s">
        <v>67</v>
      </c>
      <c r="F33" s="176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</row>
    <row r="34" spans="3:36" ht="23.25" customHeight="1" x14ac:dyDescent="0.25">
      <c r="C34" s="173"/>
      <c r="D34" s="174"/>
      <c r="E34" s="175" t="s">
        <v>130</v>
      </c>
      <c r="F34" s="176"/>
      <c r="G34" s="87">
        <f>G16+G20+G22</f>
        <v>3.5</v>
      </c>
      <c r="H34" s="87">
        <f t="shared" ref="H34:AJ34" si="4">H16+H20+H22</f>
        <v>3.5</v>
      </c>
      <c r="I34" s="87">
        <f t="shared" si="4"/>
        <v>3.5</v>
      </c>
      <c r="J34" s="87">
        <f t="shared" si="4"/>
        <v>3.5</v>
      </c>
      <c r="K34" s="87">
        <f t="shared" si="4"/>
        <v>3.5</v>
      </c>
      <c r="L34" s="87">
        <f t="shared" si="4"/>
        <v>3.5</v>
      </c>
      <c r="M34" s="87">
        <f t="shared" si="4"/>
        <v>3.5</v>
      </c>
      <c r="N34" s="87">
        <f t="shared" si="4"/>
        <v>3.5</v>
      </c>
      <c r="O34" s="87">
        <f t="shared" si="4"/>
        <v>3.5</v>
      </c>
      <c r="P34" s="87">
        <f t="shared" si="4"/>
        <v>3.5</v>
      </c>
      <c r="Q34" s="87">
        <f t="shared" si="4"/>
        <v>3.5</v>
      </c>
      <c r="R34" s="87">
        <f t="shared" si="4"/>
        <v>3.5</v>
      </c>
      <c r="S34" s="87">
        <f t="shared" si="4"/>
        <v>3.5</v>
      </c>
      <c r="T34" s="87">
        <f t="shared" si="4"/>
        <v>3.5</v>
      </c>
      <c r="U34" s="87">
        <f t="shared" si="4"/>
        <v>3.5</v>
      </c>
      <c r="V34" s="87">
        <f t="shared" si="4"/>
        <v>3.5</v>
      </c>
      <c r="W34" s="87">
        <f t="shared" si="4"/>
        <v>3.5</v>
      </c>
      <c r="X34" s="87">
        <f t="shared" si="4"/>
        <v>3.5</v>
      </c>
      <c r="Y34" s="87">
        <f t="shared" si="4"/>
        <v>3.5</v>
      </c>
      <c r="Z34" s="87">
        <f t="shared" si="4"/>
        <v>3.5</v>
      </c>
      <c r="AA34" s="87">
        <f t="shared" si="4"/>
        <v>3.5</v>
      </c>
      <c r="AB34" s="87">
        <f t="shared" si="4"/>
        <v>3.5</v>
      </c>
      <c r="AC34" s="87">
        <f t="shared" si="4"/>
        <v>3.5</v>
      </c>
      <c r="AD34" s="87">
        <f t="shared" si="4"/>
        <v>3.5</v>
      </c>
      <c r="AE34" s="87">
        <f t="shared" si="4"/>
        <v>3.5</v>
      </c>
      <c r="AF34" s="87">
        <f t="shared" si="4"/>
        <v>3.5</v>
      </c>
      <c r="AG34" s="87">
        <f t="shared" si="4"/>
        <v>3.5</v>
      </c>
      <c r="AH34" s="87">
        <f t="shared" si="4"/>
        <v>3.5</v>
      </c>
      <c r="AI34" s="87">
        <f t="shared" si="4"/>
        <v>3.5</v>
      </c>
      <c r="AJ34" s="87">
        <f t="shared" si="4"/>
        <v>3.5</v>
      </c>
    </row>
    <row r="35" spans="3:36" ht="23.25" customHeight="1" x14ac:dyDescent="0.25">
      <c r="C35" s="171"/>
      <c r="D35" s="172"/>
      <c r="E35" s="177" t="s">
        <v>131</v>
      </c>
      <c r="F35" s="177"/>
      <c r="G35" s="1">
        <f>G33+G34</f>
        <v>3.5</v>
      </c>
      <c r="H35" s="1">
        <f t="shared" ref="H35" si="5">H33+H34</f>
        <v>3.5</v>
      </c>
      <c r="I35" s="1">
        <f t="shared" ref="I35" si="6">I33+I34</f>
        <v>3.5</v>
      </c>
      <c r="J35" s="1">
        <f t="shared" ref="J35" si="7">J33+J34</f>
        <v>3.5</v>
      </c>
      <c r="K35" s="1">
        <f t="shared" ref="K35" si="8">K33+K34</f>
        <v>3.5</v>
      </c>
      <c r="L35" s="1">
        <f t="shared" ref="L35" si="9">L33+L34</f>
        <v>3.5</v>
      </c>
      <c r="M35" s="1">
        <f t="shared" ref="M35" si="10">M33+M34</f>
        <v>3.5</v>
      </c>
      <c r="N35" s="1">
        <f t="shared" ref="N35" si="11">N33+N34</f>
        <v>3.5</v>
      </c>
      <c r="O35" s="1">
        <f t="shared" ref="O35" si="12">O33+O34</f>
        <v>3.5</v>
      </c>
      <c r="P35" s="1">
        <f t="shared" ref="P35" si="13">P33+P34</f>
        <v>3.5</v>
      </c>
      <c r="Q35" s="1">
        <f t="shared" ref="Q35" si="14">Q33+Q34</f>
        <v>3.5</v>
      </c>
      <c r="R35" s="1">
        <f t="shared" ref="R35" si="15">R33+R34</f>
        <v>3.5</v>
      </c>
      <c r="S35" s="1">
        <f t="shared" ref="S35" si="16">S33+S34</f>
        <v>3.5</v>
      </c>
      <c r="T35" s="1">
        <f t="shared" ref="T35" si="17">T33+T34</f>
        <v>3.5</v>
      </c>
      <c r="U35" s="1">
        <f t="shared" ref="U35" si="18">U33+U34</f>
        <v>3.5</v>
      </c>
      <c r="V35" s="1">
        <f t="shared" ref="V35" si="19">V33+V34</f>
        <v>3.5</v>
      </c>
      <c r="W35" s="1">
        <f t="shared" ref="W35" si="20">W33+W34</f>
        <v>3.5</v>
      </c>
      <c r="X35" s="1">
        <f t="shared" ref="X35" si="21">X33+X34</f>
        <v>3.5</v>
      </c>
      <c r="Y35" s="1">
        <f t="shared" ref="Y35" si="22">Y33+Y34</f>
        <v>3.5</v>
      </c>
      <c r="Z35" s="1">
        <f t="shared" ref="Z35" si="23">Z33+Z34</f>
        <v>3.5</v>
      </c>
      <c r="AA35" s="1">
        <f t="shared" ref="AA35" si="24">AA33+AA34</f>
        <v>3.5</v>
      </c>
      <c r="AB35" s="1">
        <f t="shared" ref="AB35" si="25">AB33+AB34</f>
        <v>3.5</v>
      </c>
      <c r="AC35" s="1">
        <f t="shared" ref="AC35" si="26">AC33+AC34</f>
        <v>3.5</v>
      </c>
      <c r="AD35" s="1">
        <f t="shared" ref="AD35" si="27">AD33+AD34</f>
        <v>3.5</v>
      </c>
      <c r="AE35" s="1">
        <f t="shared" ref="AE35" si="28">AE33+AE34</f>
        <v>3.5</v>
      </c>
      <c r="AF35" s="1">
        <f t="shared" ref="AF35" si="29">AF33+AF34</f>
        <v>3.5</v>
      </c>
      <c r="AG35" s="1">
        <f t="shared" ref="AG35" si="30">AG33+AG34</f>
        <v>3.5</v>
      </c>
      <c r="AH35" s="1">
        <f t="shared" ref="AH35" si="31">AH33+AH34</f>
        <v>3.5</v>
      </c>
      <c r="AI35" s="1">
        <f t="shared" ref="AI35" si="32">AI33+AI34</f>
        <v>3.5</v>
      </c>
      <c r="AJ35" s="1">
        <f t="shared" ref="AJ35" si="33">AJ33+AJ34</f>
        <v>3.5</v>
      </c>
    </row>
  </sheetData>
  <mergeCells count="83">
    <mergeCell ref="E33:F33"/>
    <mergeCell ref="E34:F34"/>
    <mergeCell ref="E35:F35"/>
    <mergeCell ref="Z12:AH12"/>
    <mergeCell ref="C33:D35"/>
    <mergeCell ref="C29:D29"/>
    <mergeCell ref="C30:D32"/>
    <mergeCell ref="E30:F30"/>
    <mergeCell ref="E31:F31"/>
    <mergeCell ref="E32:F32"/>
    <mergeCell ref="C21:C22"/>
    <mergeCell ref="D21:D22"/>
    <mergeCell ref="E4:E11"/>
    <mergeCell ref="Z23:AC23"/>
    <mergeCell ref="AD23:AH23"/>
    <mergeCell ref="T19:U19"/>
    <mergeCell ref="V21:X21"/>
    <mergeCell ref="R17:T17"/>
    <mergeCell ref="U17:W17"/>
    <mergeCell ref="AB19:AC19"/>
    <mergeCell ref="AG13:AH13"/>
    <mergeCell ref="Z17:AA17"/>
    <mergeCell ref="AB17:AF17"/>
    <mergeCell ref="AD21:AE21"/>
    <mergeCell ref="AF21:AH21"/>
    <mergeCell ref="Z15:AA15"/>
    <mergeCell ref="C19:C20"/>
    <mergeCell ref="D19:D20"/>
    <mergeCell ref="E19:E20"/>
    <mergeCell ref="E17:E18"/>
    <mergeCell ref="C13:C14"/>
    <mergeCell ref="D13:D14"/>
    <mergeCell ref="E13:E14"/>
    <mergeCell ref="AD27:AG27"/>
    <mergeCell ref="Z25:AC25"/>
    <mergeCell ref="G4:M4"/>
    <mergeCell ref="N4:U4"/>
    <mergeCell ref="G8:H8"/>
    <mergeCell ref="I10:M10"/>
    <mergeCell ref="V4:Z4"/>
    <mergeCell ref="G12:P12"/>
    <mergeCell ref="R12:X12"/>
    <mergeCell ref="A4:A28"/>
    <mergeCell ref="D10:D11"/>
    <mergeCell ref="D23:D24"/>
    <mergeCell ref="C23:C24"/>
    <mergeCell ref="C27:C28"/>
    <mergeCell ref="D27:D28"/>
    <mergeCell ref="D15:D16"/>
    <mergeCell ref="E15:E16"/>
    <mergeCell ref="C17:C18"/>
    <mergeCell ref="D17:D18"/>
    <mergeCell ref="C25:C26"/>
    <mergeCell ref="D25:D26"/>
    <mergeCell ref="E21:E22"/>
    <mergeCell ref="E25:E28"/>
    <mergeCell ref="A1:AJ1"/>
    <mergeCell ref="C4:C5"/>
    <mergeCell ref="C6:C7"/>
    <mergeCell ref="D6:D7"/>
    <mergeCell ref="D8:D9"/>
    <mergeCell ref="C8:C9"/>
    <mergeCell ref="B4:B11"/>
    <mergeCell ref="D4:D5"/>
    <mergeCell ref="N10:U10"/>
    <mergeCell ref="C2:D3"/>
    <mergeCell ref="AA6:AJ6"/>
    <mergeCell ref="E3:F3"/>
    <mergeCell ref="C10:C11"/>
    <mergeCell ref="R25:U25"/>
    <mergeCell ref="U27:X27"/>
    <mergeCell ref="B12:B28"/>
    <mergeCell ref="G15:H15"/>
    <mergeCell ref="R15:S15"/>
    <mergeCell ref="G27:H27"/>
    <mergeCell ref="K27:M27"/>
    <mergeCell ref="J13:K13"/>
    <mergeCell ref="C15:C16"/>
    <mergeCell ref="G13:H13"/>
    <mergeCell ref="I19:L19"/>
    <mergeCell ref="M21:P21"/>
    <mergeCell ref="K17:P17"/>
    <mergeCell ref="W19:X19"/>
  </mergeCells>
  <pageMargins left="0.7" right="0.7" top="0.75" bottom="0.75" header="0.3" footer="0.3"/>
  <pageSetup paperSize="9" scale="7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TS1 (2)</vt:lpstr>
      <vt:lpstr>TS2</vt:lpstr>
      <vt:lpstr>Feuil2</vt:lpstr>
      <vt:lpstr>Feuil3</vt:lpstr>
      <vt:lpstr>TS1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KESSENHEIMER Thierry</dc:creator>
  <cp:lastModifiedBy>CAROLE FABRE</cp:lastModifiedBy>
  <cp:lastPrinted>2012-03-15T17:14:11Z</cp:lastPrinted>
  <dcterms:created xsi:type="dcterms:W3CDTF">2011-06-15T16:57:34Z</dcterms:created>
  <dcterms:modified xsi:type="dcterms:W3CDTF">2012-03-30T14:36:47Z</dcterms:modified>
</cp:coreProperties>
</file>