
<file path=[Content_Types].xml><?xml version="1.0" encoding="utf-8"?>
<Types xmlns="http://schemas.openxmlformats.org/package/2006/content-types">
  <Default Extension="bin" ContentType="application/vnd.ms-office.activeX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tables/table1.xml" ContentType="application/vnd.openxmlformats-officedocument.spreadsheetml.table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activeX/activeX6.xml" ContentType="application/vnd.ms-office.activeX+xml"/>
  <Override PartName="/xl/activeX/activeX7.xml" ContentType="application/vnd.ms-office.activeX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printerSettings/printerSettings4.bin" ContentType="application/vnd.openxmlformats-officedocument.spreadsheetml.printerSettings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printerSettings/printerSettings5.bin" ContentType="application/vnd.openxmlformats-officedocument.spreadsheetml.printerSettings"/>
  <Override PartName="/xl/drawings/drawing6.xml" ContentType="application/vnd.openxmlformats-officedocument.drawing+xml"/>
  <Override PartName="/xl/activeX/activeX11.xml" ContentType="application/vnd.ms-office.activeX+xml"/>
  <Override PartName="/xl/activeX/activeX12.xml" ContentType="application/vnd.ms-office.activeX+xml"/>
  <Override PartName="/xl/printerSettings/printerSettings6.bin" ContentType="application/vnd.openxmlformats-officedocument.spreadsheetml.printerSettings"/>
  <Override PartName="/xl/drawings/drawing7.xml" ContentType="application/vnd.openxmlformats-officedocument.drawing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comments3.xml" ContentType="application/vnd.openxmlformats-officedocument.spreadsheetml.comments+xml"/>
  <Override PartName="/xl/printerSettings/printerSettings7.bin" ContentType="application/vnd.openxmlformats-officedocument.spreadsheetml.printerSettings"/>
  <Override PartName="/xl/drawings/drawing8.xml" ContentType="application/vnd.openxmlformats-officedocument.drawing+xml"/>
  <Override PartName="/xl/activeX/activeX16.xml" ContentType="application/vnd.ms-office.activeX+xml"/>
  <Override PartName="/xl/comments4.xml" ContentType="application/vnd.openxmlformats-officedocument.spreadsheetml.comments+xml"/>
  <Override PartName="/xl/printerSettings/printerSettings8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drawings/drawing9.xml" ContentType="application/vnd.openxmlformats-officedocument.drawing+xml"/>
  <Override PartName="/xl/activeX/activeX17.xml" ContentType="application/vnd.ms-office.activeX+xml"/>
  <Override PartName="/xl/drawings/drawing10.xml" ContentType="application/vnd.openxmlformats-officedocument.drawing+xml"/>
  <Override PartName="/xl/activeX/activeX18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495" yWindow="405" windowWidth="14445" windowHeight="11640" firstSheet="1" activeTab="1"/>
  </bookViews>
  <sheets>
    <sheet name="Saisie" sheetId="3" state="hidden" r:id="rId1"/>
    <sheet name="Pdegarde" sheetId="17" r:id="rId2"/>
    <sheet name="Effectifs" sheetId="5" r:id="rId3"/>
    <sheet name="Promotion" sheetId="6" state="hidden" r:id="rId4"/>
    <sheet name="Promo" sheetId="15" r:id="rId5"/>
    <sheet name="OrgEnsHebdo" sheetId="8" r:id="rId6"/>
    <sheet name="OrgEnsCycle" sheetId="7" r:id="rId7"/>
    <sheet name="Suivi classe" sheetId="14" r:id="rId8"/>
    <sheet name="Grille CI" sheetId="19" r:id="rId9"/>
    <sheet name="Actions" sheetId="16" r:id="rId10"/>
    <sheet name="UNITES" sheetId="13" state="hidden" r:id="rId11"/>
    <sheet name="Feuil1" sheetId="12" state="hidden" r:id="rId12"/>
    <sheet name="Congés" sheetId="11" state="hidden" r:id="rId13"/>
    <sheet name="Compétences" sheetId="18" state="hidden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3" hidden="1">Compétences!$A$1:$D$66</definedName>
    <definedName name="_xlnm._FilterDatabase" localSheetId="4" hidden="1">Promo!$A$5:$T$36</definedName>
    <definedName name="_HiP1" localSheetId="8">[1]Congés!$H$16</definedName>
    <definedName name="_HiP1" localSheetId="7">[2]Congés!$H$16</definedName>
    <definedName name="_HiP1">Congés!$H$16</definedName>
    <definedName name="_HiP2" localSheetId="8">[1]Congés!$H$18</definedName>
    <definedName name="_HiP2" localSheetId="7">[2]Congés!$H$18</definedName>
    <definedName name="_HiP2">Congés!$H$18</definedName>
    <definedName name="_HiS1" localSheetId="8">[1]Congés!$E$16</definedName>
    <definedName name="_HiS1" localSheetId="7">[2]Congés!$E$16</definedName>
    <definedName name="_HiS1">Congés!$E$16</definedName>
    <definedName name="_HiS2" localSheetId="8">[1]Congés!$E$18</definedName>
    <definedName name="_HiS2" localSheetId="7">[2]Congés!$E$18</definedName>
    <definedName name="_HiS2">Congés!$E$18</definedName>
    <definedName name="_HiT1" localSheetId="8">[1]Congés!$K$16</definedName>
    <definedName name="_HiT1" localSheetId="7">[2]Congés!$K$16</definedName>
    <definedName name="_HiT1">Congés!$K$16</definedName>
    <definedName name="_HiT2" localSheetId="8">[1]Congés!$K$18</definedName>
    <definedName name="_HiT2" localSheetId="7">[2]Congés!$K$18</definedName>
    <definedName name="_HiT2">Congés!$K$18</definedName>
    <definedName name="_NP1" localSheetId="8">[1]Congés!$H$12</definedName>
    <definedName name="_NP1" localSheetId="7">[2]Congés!$H$12</definedName>
    <definedName name="_NP1">Congés!$H$12</definedName>
    <definedName name="_NP2" localSheetId="8">[1]Congés!$H$14</definedName>
    <definedName name="_NP2" localSheetId="7">[2]Congés!$H$14</definedName>
    <definedName name="_NP2">Congés!$H$14</definedName>
    <definedName name="_NS1" localSheetId="8">[1]Congés!$E$12</definedName>
    <definedName name="_NS1" localSheetId="7">[2]Congés!$E$12</definedName>
    <definedName name="_NS1">Congés!$E$12</definedName>
    <definedName name="_NS2" localSheetId="8">[1]Congés!$E$14</definedName>
    <definedName name="_NS2" localSheetId="7">[2]Congés!$E$14</definedName>
    <definedName name="_NS2">Congés!$E$14</definedName>
    <definedName name="_NT1" localSheetId="8">[1]Congés!$K$12</definedName>
    <definedName name="_NT1" localSheetId="7">[2]Congés!$K$12</definedName>
    <definedName name="_NT1">Congés!$K$12</definedName>
    <definedName name="_Nt2" localSheetId="8">[1]Congés!$K$14</definedName>
    <definedName name="_Nt2" localSheetId="7">[2]Congés!$K$14</definedName>
    <definedName name="_Nt2">Congés!$K$14</definedName>
    <definedName name="_PrP1" localSheetId="8">[1]Congés!$H$20</definedName>
    <definedName name="_PrP1" localSheetId="7">[2]Congés!$H$20</definedName>
    <definedName name="_PrP1">Congés!$H$20</definedName>
    <definedName name="_PrP2" localSheetId="8">[1]Congés!$H$22</definedName>
    <definedName name="_PrP2" localSheetId="7">[2]Congés!$H$22</definedName>
    <definedName name="_PrP2">Congés!$H$22</definedName>
    <definedName name="_PrS1">Congés!$E$20</definedName>
    <definedName name="_PrS2">Congés!$E$22</definedName>
    <definedName name="_PrT1" localSheetId="8">[1]Congés!$K$20</definedName>
    <definedName name="_PrT1" localSheetId="7">[2]Congés!$K$20</definedName>
    <definedName name="_PrT1">Congés!$K$20</definedName>
    <definedName name="_PrT2" localSheetId="8">[1]Congés!$K$22</definedName>
    <definedName name="_PrT2" localSheetId="7">[2]Congés!$K$22</definedName>
    <definedName name="_PrT2">Congés!$K$22</definedName>
    <definedName name="_TP1" localSheetId="8">[1]Congés!$H$8</definedName>
    <definedName name="_TP1" localSheetId="7">[2]Congés!$H$8</definedName>
    <definedName name="_TP1">Congés!$H$8</definedName>
    <definedName name="_TP2" localSheetId="8">[1]Congés!$H$10</definedName>
    <definedName name="_TP2" localSheetId="7">[2]Congés!$H$10</definedName>
    <definedName name="_TP2">Congés!$H$10</definedName>
    <definedName name="_TS1" localSheetId="8">[1]Congés!$E$8</definedName>
    <definedName name="_TS1" localSheetId="7">[2]Congés!$E$8</definedName>
    <definedName name="_TS1">Congés!$E$8</definedName>
    <definedName name="_TS2" localSheetId="8">[1]Congés!$E$10</definedName>
    <definedName name="_TS2" localSheetId="7">[2]Congés!$E$10</definedName>
    <definedName name="_TS2">Congés!$E$10</definedName>
    <definedName name="_TT1" localSheetId="8">[1]Congés!$K$8</definedName>
    <definedName name="_TT1" localSheetId="7">[2]Congés!$K$8</definedName>
    <definedName name="_TT1">Congés!$K$8</definedName>
    <definedName name="_TT2" localSheetId="8">[1]Congés!$K$10</definedName>
    <definedName name="_TT2" localSheetId="7">[2]Congés!$K$10</definedName>
    <definedName name="_TT2">Congés!$K$10</definedName>
    <definedName name="annees">#REF!</definedName>
    <definedName name="ans">#REF!</definedName>
    <definedName name="attrait" localSheetId="7">[2]Feuil1!$K$1:$K$4</definedName>
    <definedName name="attrait">Feuil1!$K$1:$K$6</definedName>
    <definedName name="compétences" localSheetId="8">#REF!</definedName>
    <definedName name="compétences">#REF!</definedName>
    <definedName name="DATE" localSheetId="8">'[3]LABAS 95-96'!#REF!</definedName>
    <definedName name="DATE">'[3]LABAS 95-96'!#REF!</definedName>
    <definedName name="debut" localSheetId="8">#REF!</definedName>
    <definedName name="debut" localSheetId="7">#REF!</definedName>
    <definedName name="debut">OrgEnsCycle!#REF!</definedName>
    <definedName name="départements" localSheetId="8">#REF!</definedName>
    <definedName name="départements">#REF!</definedName>
    <definedName name="Emploi" localSheetId="7">[2]OrgEnsHebdo!$B$26:$F$35,[2]OrgEnsHebdo!$H$26:$L$35,[2]OrgEnsHebdo!$N$26:$R$35</definedName>
    <definedName name="Emploi">OrgEnsHebdo!$A$30:$E$39,OrgEnsHebdo!$G$30:$K$39,OrgEnsHebdo!$M$30:$Q$39</definedName>
    <definedName name="Equipes">OrgEnsHebdo!$A$13:$Q$25</definedName>
    <definedName name="fin" localSheetId="8">#REF!</definedName>
    <definedName name="fin">OrgEnsCycle!#REF!</definedName>
    <definedName name="Fini" localSheetId="7">'Suivi classe'!$AE$6</definedName>
    <definedName name="Fini">#REF!</definedName>
    <definedName name="_xlnm.Print_Titles" localSheetId="6">OrgEnsCycle!$1:$7</definedName>
    <definedName name="liste1" localSheetId="8">#REF!</definedName>
    <definedName name="liste1">#REF!</definedName>
    <definedName name="liste2" localSheetId="8">#REF!</definedName>
    <definedName name="liste2">#REF!</definedName>
    <definedName name="p1max" localSheetId="8">[1]OrgEnsHebdo!$E$50</definedName>
    <definedName name="p1max" localSheetId="7">[2]OrgEnsHebdo!$E$50</definedName>
    <definedName name="p1max">OrgEnsHebdo!$D$53</definedName>
    <definedName name="P1min" localSheetId="8">[1]OrgEnsHebdo!$D$50</definedName>
    <definedName name="P1min" localSheetId="7">[2]OrgEnsHebdo!$D$50</definedName>
    <definedName name="P1min">OrgEnsHebdo!$C$53</definedName>
    <definedName name="P2max" localSheetId="8">[1]OrgEnsHebdo!$E$51</definedName>
    <definedName name="P2max" localSheetId="7">[2]OrgEnsHebdo!$E$51</definedName>
    <definedName name="P2max">OrgEnsHebdo!$D$54</definedName>
    <definedName name="P2min" localSheetId="8">[1]OrgEnsHebdo!$D$51</definedName>
    <definedName name="P2min" localSheetId="7">[2]OrgEnsHebdo!$D$51</definedName>
    <definedName name="P2min">OrgEnsHebdo!$C$54</definedName>
    <definedName name="P3max" localSheetId="8">[1]OrgEnsHebdo!$E$52</definedName>
    <definedName name="P3max" localSheetId="7">[2]OrgEnsHebdo!$E$52</definedName>
    <definedName name="P3max">OrgEnsHebdo!$D$55</definedName>
    <definedName name="P3min" localSheetId="8">[1]OrgEnsHebdo!$D$52</definedName>
    <definedName name="P3min" localSheetId="7">[2]OrgEnsHebdo!$D$52</definedName>
    <definedName name="P3min">OrgEnsHebdo!$C$55</definedName>
    <definedName name="P4max" localSheetId="8">[1]OrgEnsHebdo!$E$53</definedName>
    <definedName name="P4max" localSheetId="7">[2]OrgEnsHebdo!$E$53</definedName>
    <definedName name="P4max">OrgEnsHebdo!$D$56</definedName>
    <definedName name="P4min" localSheetId="8">[1]OrgEnsHebdo!$D$53</definedName>
    <definedName name="P4min" localSheetId="7">[2]OrgEnsHebdo!$D$53</definedName>
    <definedName name="P4min">OrgEnsHebdo!$C$56</definedName>
    <definedName name="P5max" localSheetId="8">[1]OrgEnsHebdo!$E$54</definedName>
    <definedName name="P5max" localSheetId="7">[2]OrgEnsHebdo!$E$54</definedName>
    <definedName name="P5max">OrgEnsHebdo!$D$57</definedName>
    <definedName name="P5min" localSheetId="8">[1]OrgEnsHebdo!$D$54</definedName>
    <definedName name="P5min" localSheetId="7">[2]OrgEnsHebdo!$D$54</definedName>
    <definedName name="P5min">OrgEnsHebdo!$C$57</definedName>
    <definedName name="P6max" localSheetId="8">[1]OrgEnsHebdo!$E$55</definedName>
    <definedName name="P6max" localSheetId="7">[2]OrgEnsHebdo!$E$55</definedName>
    <definedName name="P6max">OrgEnsHebdo!$D$58</definedName>
    <definedName name="P6min" localSheetId="8">[1]OrgEnsHebdo!$D$55</definedName>
    <definedName name="P6min" localSheetId="7">[2]OrgEnsHebdo!$D$55</definedName>
    <definedName name="P6min">OrgEnsHebdo!$C$58</definedName>
    <definedName name="Pm5max">OrgEnsHebdo!$D$57</definedName>
    <definedName name="Pm6max">OrgEnsHebdo!$D$58</definedName>
    <definedName name="profs" localSheetId="8">#REF!</definedName>
    <definedName name="profs">#REF!</definedName>
    <definedName name="promo">[4]Feuil1!$K$1:$K$4</definedName>
    <definedName name="rentrée1" localSheetId="7">[2]Saisie!$C$16</definedName>
    <definedName name="rentrée1">Saisie!$C$16</definedName>
    <definedName name="rentrée2" localSheetId="7">[2]Saisie!$C$18</definedName>
    <definedName name="rentrée2">Saisie!$C$18</definedName>
    <definedName name="rentrée3" localSheetId="7">[2]Saisie!$C$20</definedName>
    <definedName name="rentrée3">Saisie!$C$20</definedName>
    <definedName name="scolarité">#REF!</definedName>
    <definedName name="unites" localSheetId="8">#REF!</definedName>
    <definedName name="UNITES" localSheetId="7">#REF!</definedName>
    <definedName name="UNITES">UNITES!$C$6:$C$14</definedName>
    <definedName name="Unités" localSheetId="8">'[5]Suivi classe'!$CA$7:$CA$15</definedName>
    <definedName name="Unités">[2]UNITES!$C$6:$C$15</definedName>
    <definedName name="_xlnm.Print_Area" localSheetId="2">Effectifs!$A$1:$V$40</definedName>
    <definedName name="_xlnm.Print_Area" localSheetId="5">OrgEnsHebdo!$A$1:$S$50</definedName>
    <definedName name="_xlnm.Print_Area" localSheetId="3">Promotion!$A$1:$T$35</definedName>
    <definedName name="_xlnm.Print_Area" localSheetId="7">'Suivi classe'!$A$1:$CA$35</definedName>
    <definedName name="Zone_imp1">OrgEnsCycle!$A$1:$AW$7</definedName>
    <definedName name="zone_imp2">OrgEnsCycle!#REF!</definedName>
    <definedName name="zone_imp3">OrgEnsCycle!#REF!</definedName>
  </definedNames>
  <calcPr calcId="145621"/>
</workbook>
</file>

<file path=xl/calcChain.xml><?xml version="1.0" encoding="utf-8"?>
<calcChain xmlns="http://schemas.openxmlformats.org/spreadsheetml/2006/main">
  <c r="G21" i="15" l="1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L21" i="15"/>
  <c r="L22" i="15"/>
  <c r="L23" i="15"/>
  <c r="L25" i="15"/>
  <c r="L26" i="15"/>
  <c r="L27" i="15"/>
  <c r="L28" i="15"/>
  <c r="L29" i="15"/>
  <c r="L30" i="15"/>
  <c r="L31" i="15"/>
  <c r="L32" i="15"/>
  <c r="L33" i="15"/>
  <c r="L34" i="15"/>
  <c r="L35" i="15"/>
  <c r="G36" i="15"/>
  <c r="L36" i="15"/>
  <c r="B37" i="15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A3" i="14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E7" i="7"/>
  <c r="F7" i="7"/>
  <c r="Q48" i="8" l="1"/>
  <c r="O48" i="8"/>
  <c r="N48" i="8"/>
  <c r="M48" i="8"/>
  <c r="K48" i="8"/>
  <c r="J48" i="8"/>
  <c r="I48" i="8"/>
  <c r="H48" i="8"/>
  <c r="G48" i="8"/>
  <c r="E48" i="8"/>
  <c r="D48" i="8"/>
  <c r="C48" i="8"/>
  <c r="B48" i="8"/>
  <c r="P48" i="8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A2" i="15"/>
  <c r="F2" i="15"/>
  <c r="F1" i="15"/>
  <c r="I2" i="5"/>
  <c r="I1" i="5"/>
  <c r="A1" i="5"/>
  <c r="G15" i="17"/>
  <c r="C18" i="17"/>
  <c r="A17" i="17"/>
  <c r="C17" i="17"/>
  <c r="G7" i="17"/>
  <c r="B12" i="14" l="1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1" i="14"/>
  <c r="B10" i="14"/>
  <c r="B9" i="14"/>
  <c r="C8" i="14"/>
  <c r="B8" i="14"/>
  <c r="C7" i="14"/>
  <c r="B7" i="14"/>
  <c r="BE7" i="14"/>
  <c r="E1" i="7"/>
  <c r="E2" i="7"/>
  <c r="A2" i="8"/>
  <c r="G24" i="8"/>
  <c r="R12" i="8" s="1"/>
  <c r="K24" i="8"/>
  <c r="O24" i="8"/>
  <c r="L3" i="15"/>
  <c r="A6" i="5"/>
  <c r="N3" i="5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G6" i="15"/>
  <c r="A7" i="14" s="1"/>
  <c r="H6" i="5"/>
  <c r="J6" i="5"/>
  <c r="N6" i="5"/>
  <c r="L6" i="5"/>
  <c r="V6" i="5"/>
  <c r="U6" i="5"/>
  <c r="T6" i="5"/>
  <c r="G7" i="15" l="1"/>
  <c r="R10" i="8"/>
  <c r="R11" i="8"/>
  <c r="S11" i="8" s="1"/>
  <c r="R9" i="8"/>
  <c r="R15" i="8"/>
  <c r="R23" i="8"/>
  <c r="R19" i="8"/>
  <c r="R22" i="8"/>
  <c r="R18" i="8"/>
  <c r="R14" i="8"/>
  <c r="R21" i="8"/>
  <c r="R17" i="8"/>
  <c r="R13" i="8"/>
  <c r="R8" i="8"/>
  <c r="S8" i="8" s="1"/>
  <c r="R20" i="8"/>
  <c r="R16" i="8"/>
  <c r="BH35" i="14"/>
  <c r="BG35" i="14"/>
  <c r="BF35" i="14"/>
  <c r="BE35" i="14"/>
  <c r="BD35" i="14"/>
  <c r="BH34" i="14"/>
  <c r="BG34" i="14"/>
  <c r="BF34" i="14"/>
  <c r="BE34" i="14"/>
  <c r="BD34" i="14"/>
  <c r="BH33" i="14"/>
  <c r="BG33" i="14"/>
  <c r="BF33" i="14"/>
  <c r="BE33" i="14"/>
  <c r="BD33" i="14"/>
  <c r="BH32" i="14"/>
  <c r="BG32" i="14"/>
  <c r="BF32" i="14"/>
  <c r="BE32" i="14"/>
  <c r="BD32" i="14"/>
  <c r="BH31" i="14"/>
  <c r="BG31" i="14"/>
  <c r="BF31" i="14"/>
  <c r="BE31" i="14"/>
  <c r="BD31" i="14"/>
  <c r="BH30" i="14"/>
  <c r="BG30" i="14"/>
  <c r="BF30" i="14"/>
  <c r="BE30" i="14"/>
  <c r="BD30" i="14"/>
  <c r="BH29" i="14"/>
  <c r="BG29" i="14"/>
  <c r="BF29" i="14"/>
  <c r="BE29" i="14"/>
  <c r="BD29" i="14"/>
  <c r="BH28" i="14"/>
  <c r="BG28" i="14"/>
  <c r="BF28" i="14"/>
  <c r="BE28" i="14"/>
  <c r="BD28" i="14"/>
  <c r="BH27" i="14"/>
  <c r="BG27" i="14"/>
  <c r="BF27" i="14"/>
  <c r="BE27" i="14"/>
  <c r="BD27" i="14"/>
  <c r="BH26" i="14"/>
  <c r="BG26" i="14"/>
  <c r="BF26" i="14"/>
  <c r="BE26" i="14"/>
  <c r="BD26" i="14"/>
  <c r="BH25" i="14"/>
  <c r="BG25" i="14"/>
  <c r="BF25" i="14"/>
  <c r="BE25" i="14"/>
  <c r="BD25" i="14"/>
  <c r="BH24" i="14"/>
  <c r="BG24" i="14"/>
  <c r="BF24" i="14"/>
  <c r="BE24" i="14"/>
  <c r="BD24" i="14"/>
  <c r="BH23" i="14"/>
  <c r="BG23" i="14"/>
  <c r="BF23" i="14"/>
  <c r="BE23" i="14"/>
  <c r="BD23" i="14"/>
  <c r="BH22" i="14"/>
  <c r="BG22" i="14"/>
  <c r="BF22" i="14"/>
  <c r="BE22" i="14"/>
  <c r="BD22" i="14"/>
  <c r="BH21" i="14"/>
  <c r="BG21" i="14"/>
  <c r="BF21" i="14"/>
  <c r="BE21" i="14"/>
  <c r="BD21" i="14"/>
  <c r="BH20" i="14"/>
  <c r="BG20" i="14"/>
  <c r="BF20" i="14"/>
  <c r="BE20" i="14"/>
  <c r="BD20" i="14"/>
  <c r="BH19" i="14"/>
  <c r="BG19" i="14"/>
  <c r="BF19" i="14"/>
  <c r="BE19" i="14"/>
  <c r="BD19" i="14"/>
  <c r="BH18" i="14"/>
  <c r="BG18" i="14"/>
  <c r="BF18" i="14"/>
  <c r="BE18" i="14"/>
  <c r="BD18" i="14"/>
  <c r="BH17" i="14"/>
  <c r="BG17" i="14"/>
  <c r="BF17" i="14"/>
  <c r="BE17" i="14"/>
  <c r="BD17" i="14"/>
  <c r="BH16" i="14"/>
  <c r="BG16" i="14"/>
  <c r="BF16" i="14"/>
  <c r="BE16" i="14"/>
  <c r="BD16" i="14"/>
  <c r="BH15" i="14"/>
  <c r="BG15" i="14"/>
  <c r="BF15" i="14"/>
  <c r="BE15" i="14"/>
  <c r="BD15" i="14"/>
  <c r="BH14" i="14"/>
  <c r="BG14" i="14"/>
  <c r="BF14" i="14"/>
  <c r="BE14" i="14"/>
  <c r="BD14" i="14"/>
  <c r="BH13" i="14"/>
  <c r="BG13" i="14"/>
  <c r="BF13" i="14"/>
  <c r="BE13" i="14"/>
  <c r="BD13" i="14"/>
  <c r="BH12" i="14"/>
  <c r="BG12" i="14"/>
  <c r="BF12" i="14"/>
  <c r="BE12" i="14"/>
  <c r="BD12" i="14"/>
  <c r="BH11" i="14"/>
  <c r="BG11" i="14"/>
  <c r="BF11" i="14"/>
  <c r="BE11" i="14"/>
  <c r="BD11" i="14"/>
  <c r="BH10" i="14"/>
  <c r="BG10" i="14"/>
  <c r="BF10" i="14"/>
  <c r="BE10" i="14"/>
  <c r="BD10" i="14"/>
  <c r="BH9" i="14"/>
  <c r="BG9" i="14"/>
  <c r="BF9" i="14"/>
  <c r="BE9" i="14"/>
  <c r="BD9" i="14"/>
  <c r="BH8" i="14"/>
  <c r="BG8" i="14"/>
  <c r="BF8" i="14"/>
  <c r="BE8" i="14"/>
  <c r="BD8" i="14"/>
  <c r="BH7" i="14"/>
  <c r="BG7" i="14"/>
  <c r="BF7" i="14"/>
  <c r="BD7" i="14"/>
  <c r="I1" i="14"/>
  <c r="H50" i="8"/>
  <c r="L6" i="15"/>
  <c r="L37" i="15" s="1"/>
  <c r="P49" i="8"/>
  <c r="N49" i="8"/>
  <c r="C57" i="8" s="1"/>
  <c r="K49" i="8"/>
  <c r="I49" i="8"/>
  <c r="G49" i="8"/>
  <c r="C54" i="8" s="1"/>
  <c r="E49" i="8"/>
  <c r="C53" i="8" s="1"/>
  <c r="B100" i="7"/>
  <c r="A29" i="7"/>
  <c r="D2" i="7"/>
  <c r="A101" i="7" s="1"/>
  <c r="G50" i="8"/>
  <c r="D54" i="8" s="1"/>
  <c r="D139" i="14"/>
  <c r="BJ6" i="14"/>
  <c r="BK6" i="14" s="1"/>
  <c r="BL6" i="14" s="1"/>
  <c r="BM6" i="14" s="1"/>
  <c r="BN6" i="14" s="1"/>
  <c r="BO6" i="14" s="1"/>
  <c r="BP6" i="14" s="1"/>
  <c r="BQ6" i="14" s="1"/>
  <c r="BR6" i="14" s="1"/>
  <c r="BS6" i="14" s="1"/>
  <c r="BT6" i="14" s="1"/>
  <c r="BU6" i="14" s="1"/>
  <c r="BV6" i="14" s="1"/>
  <c r="BW6" i="14" s="1"/>
  <c r="BX6" i="14" s="1"/>
  <c r="BY6" i="14" s="1"/>
  <c r="BZ6" i="14" s="1"/>
  <c r="CA6" i="14" s="1"/>
  <c r="I1" i="12"/>
  <c r="P50" i="8"/>
  <c r="O50" i="8"/>
  <c r="N50" i="8"/>
  <c r="D57" i="8" s="1"/>
  <c r="M50" i="8"/>
  <c r="K50" i="8"/>
  <c r="D56" i="8" s="1"/>
  <c r="I50" i="8"/>
  <c r="D55" i="8" s="1"/>
  <c r="D50" i="8"/>
  <c r="C50" i="8"/>
  <c r="B50" i="8"/>
  <c r="A48" i="8"/>
  <c r="A50" i="8" s="1"/>
  <c r="Q50" i="8"/>
  <c r="J50" i="8"/>
  <c r="E50" i="8"/>
  <c r="D53" i="8" s="1"/>
  <c r="Q49" i="8"/>
  <c r="O49" i="8"/>
  <c r="M49" i="8"/>
  <c r="J49" i="8"/>
  <c r="H49" i="8"/>
  <c r="D49" i="8"/>
  <c r="C49" i="8"/>
  <c r="B49" i="8"/>
  <c r="A49" i="8"/>
  <c r="K22" i="11"/>
  <c r="H22" i="11"/>
  <c r="E22" i="11"/>
  <c r="K18" i="11"/>
  <c r="H18" i="11"/>
  <c r="E18" i="11"/>
  <c r="K14" i="11"/>
  <c r="H14" i="11"/>
  <c r="E14" i="11"/>
  <c r="K10" i="11"/>
  <c r="H10" i="11"/>
  <c r="K20" i="11"/>
  <c r="H20" i="11"/>
  <c r="E20" i="11"/>
  <c r="K16" i="11"/>
  <c r="H16" i="11"/>
  <c r="E16" i="11"/>
  <c r="K12" i="11"/>
  <c r="H12" i="11"/>
  <c r="E12" i="11"/>
  <c r="K8" i="11"/>
  <c r="H8" i="11"/>
  <c r="E13" i="11"/>
  <c r="E10" i="11"/>
  <c r="E8" i="11"/>
  <c r="A116" i="8"/>
  <c r="B116" i="8" s="1"/>
  <c r="J5" i="11"/>
  <c r="G5" i="11"/>
  <c r="D5" i="11"/>
  <c r="E1" i="8"/>
  <c r="E2" i="8"/>
  <c r="I3" i="8"/>
  <c r="H24" i="8"/>
  <c r="H25" i="8" s="1"/>
  <c r="L24" i="8"/>
  <c r="L25" i="8" s="1"/>
  <c r="P24" i="8"/>
  <c r="P25" i="8" s="1"/>
  <c r="A28" i="8"/>
  <c r="A42" i="8" s="1"/>
  <c r="G28" i="8"/>
  <c r="M28" i="8"/>
  <c r="M42" i="8" s="1"/>
  <c r="G42" i="8"/>
  <c r="F1" i="6"/>
  <c r="F2" i="6"/>
  <c r="L3" i="6"/>
  <c r="G6" i="6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G20" i="6"/>
  <c r="L20" i="6"/>
  <c r="G21" i="6"/>
  <c r="G22" i="6"/>
  <c r="L22" i="6"/>
  <c r="G23" i="6"/>
  <c r="L23" i="6"/>
  <c r="G24" i="6"/>
  <c r="L24" i="6"/>
  <c r="G25" i="6"/>
  <c r="L25" i="6"/>
  <c r="G26" i="6"/>
  <c r="L26" i="6"/>
  <c r="G27" i="6"/>
  <c r="L27" i="6"/>
  <c r="G28" i="6"/>
  <c r="L28" i="6"/>
  <c r="G29" i="6"/>
  <c r="L29" i="6"/>
  <c r="G30" i="6"/>
  <c r="L30" i="6"/>
  <c r="G31" i="6"/>
  <c r="L31" i="6"/>
  <c r="G32" i="6"/>
  <c r="L32" i="6"/>
  <c r="G33" i="6"/>
  <c r="L33" i="6"/>
  <c r="G34" i="6"/>
  <c r="L34" i="6"/>
  <c r="G35" i="6"/>
  <c r="L35" i="6"/>
  <c r="F6" i="5"/>
  <c r="P6" i="5"/>
  <c r="S6" i="5"/>
  <c r="A29" i="5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C29" i="5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A30" i="7"/>
  <c r="A31" i="7" s="1"/>
  <c r="A9" i="7"/>
  <c r="A10" i="7" s="1"/>
  <c r="C55" i="8"/>
  <c r="C56" i="8"/>
  <c r="A46" i="7"/>
  <c r="A47" i="7" s="1"/>
  <c r="C140" i="14"/>
  <c r="A8" i="14" l="1"/>
  <c r="G8" i="15"/>
  <c r="R24" i="8"/>
  <c r="C58" i="8"/>
  <c r="A48" i="7"/>
  <c r="A32" i="7"/>
  <c r="A11" i="7"/>
  <c r="B101" i="7"/>
  <c r="A102" i="7"/>
  <c r="B9" i="7"/>
  <c r="B10" i="7" s="1"/>
  <c r="D58" i="8"/>
  <c r="A9" i="14" l="1"/>
  <c r="G9" i="15"/>
  <c r="B102" i="7"/>
  <c r="A103" i="7"/>
  <c r="A33" i="7"/>
  <c r="A12" i="7"/>
  <c r="B11" i="7"/>
  <c r="A49" i="7"/>
  <c r="A10" i="14" l="1"/>
  <c r="G10" i="15"/>
  <c r="A34" i="7"/>
  <c r="A13" i="7"/>
  <c r="B12" i="7"/>
  <c r="A50" i="7"/>
  <c r="B103" i="7"/>
  <c r="A104" i="7"/>
  <c r="A11" i="14" l="1"/>
  <c r="G11" i="15"/>
  <c r="B104" i="7"/>
  <c r="A105" i="7"/>
  <c r="A51" i="7"/>
  <c r="A14" i="7"/>
  <c r="B13" i="7"/>
  <c r="A35" i="7"/>
  <c r="A12" i="14" l="1"/>
  <c r="G12" i="15"/>
  <c r="A52" i="7"/>
  <c r="A36" i="7"/>
  <c r="A15" i="7"/>
  <c r="B14" i="7"/>
  <c r="B105" i="7"/>
  <c r="A106" i="7"/>
  <c r="A13" i="14" l="1"/>
  <c r="G13" i="15"/>
  <c r="B106" i="7"/>
  <c r="A107" i="7"/>
  <c r="A37" i="7"/>
  <c r="B15" i="7"/>
  <c r="A16" i="7"/>
  <c r="A53" i="7"/>
  <c r="A14" i="14" l="1"/>
  <c r="G14" i="15"/>
  <c r="A54" i="7"/>
  <c r="A55" i="7" s="1"/>
  <c r="B16" i="7"/>
  <c r="A17" i="7"/>
  <c r="A38" i="7"/>
  <c r="B107" i="7"/>
  <c r="A108" i="7"/>
  <c r="A15" i="14" l="1"/>
  <c r="G15" i="15"/>
  <c r="G16" i="15" s="1"/>
  <c r="G17" i="15" s="1"/>
  <c r="G18" i="15" s="1"/>
  <c r="G19" i="15" s="1"/>
  <c r="G20" i="15" s="1"/>
  <c r="B108" i="7"/>
  <c r="A109" i="7"/>
  <c r="A39" i="7"/>
  <c r="B17" i="7"/>
  <c r="A18" i="7"/>
  <c r="B55" i="7"/>
  <c r="A56" i="7"/>
  <c r="A16" i="14" l="1"/>
  <c r="A57" i="7"/>
  <c r="B56" i="7"/>
  <c r="A19" i="7"/>
  <c r="B18" i="7"/>
  <c r="A40" i="7"/>
  <c r="B109" i="7"/>
  <c r="A110" i="7"/>
  <c r="A17" i="14" l="1"/>
  <c r="B110" i="7"/>
  <c r="A111" i="7"/>
  <c r="A41" i="7"/>
  <c r="A20" i="7"/>
  <c r="B19" i="7"/>
  <c r="A58" i="7"/>
  <c r="B57" i="7"/>
  <c r="A18" i="14" l="1"/>
  <c r="B58" i="7"/>
  <c r="A59" i="7"/>
  <c r="A21" i="7"/>
  <c r="B20" i="7"/>
  <c r="A42" i="7"/>
  <c r="B111" i="7"/>
  <c r="A112" i="7"/>
  <c r="A19" i="14" l="1"/>
  <c r="B112" i="7"/>
  <c r="A113" i="7"/>
  <c r="A43" i="7"/>
  <c r="B21" i="7"/>
  <c r="A22" i="7"/>
  <c r="B59" i="7"/>
  <c r="A60" i="7"/>
  <c r="A20" i="14" l="1"/>
  <c r="A21" i="14"/>
  <c r="B60" i="7"/>
  <c r="A61" i="7"/>
  <c r="B22" i="7"/>
  <c r="A23" i="7"/>
  <c r="A44" i="7"/>
  <c r="B113" i="7"/>
  <c r="A114" i="7"/>
  <c r="B114" i="7" l="1"/>
  <c r="A115" i="7"/>
  <c r="A24" i="7"/>
  <c r="B23" i="7"/>
  <c r="A62" i="7"/>
  <c r="B61" i="7"/>
  <c r="B62" i="7" l="1"/>
  <c r="A63" i="7"/>
  <c r="B24" i="7"/>
  <c r="A25" i="7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115" i="7"/>
  <c r="A116" i="7"/>
  <c r="B116" i="7" l="1"/>
  <c r="A117" i="7"/>
  <c r="B63" i="7"/>
  <c r="A64" i="7"/>
  <c r="B117" i="7" l="1"/>
  <c r="A118" i="7"/>
  <c r="B64" i="7"/>
  <c r="A65" i="7"/>
  <c r="B65" i="7" l="1"/>
  <c r="A66" i="7"/>
  <c r="B118" i="7"/>
  <c r="A119" i="7"/>
  <c r="B66" i="7" l="1"/>
  <c r="A67" i="7"/>
  <c r="B119" i="7"/>
  <c r="A120" i="7"/>
  <c r="A68" i="7" l="1"/>
  <c r="B67" i="7"/>
  <c r="B120" i="7"/>
  <c r="A121" i="7"/>
  <c r="B121" i="7" l="1"/>
  <c r="A122" i="7"/>
  <c r="A69" i="7"/>
  <c r="B68" i="7"/>
  <c r="A70" i="7" l="1"/>
  <c r="B69" i="7"/>
  <c r="B122" i="7"/>
  <c r="A123" i="7"/>
  <c r="B70" i="7" l="1"/>
  <c r="A71" i="7"/>
  <c r="B123" i="7"/>
  <c r="A124" i="7"/>
  <c r="A73" i="7" l="1"/>
  <c r="A74" i="7" s="1"/>
  <c r="A75" i="7" s="1"/>
  <c r="B71" i="7"/>
  <c r="B124" i="7"/>
  <c r="A125" i="7"/>
  <c r="B125" i="7" l="1"/>
  <c r="A126" i="7"/>
  <c r="B75" i="7"/>
  <c r="A76" i="7"/>
  <c r="B126" i="7" l="1"/>
  <c r="A127" i="7"/>
  <c r="B76" i="7"/>
  <c r="A77" i="7"/>
  <c r="B127" i="7" l="1"/>
  <c r="A128" i="7"/>
  <c r="A78" i="7"/>
  <c r="B77" i="7"/>
  <c r="B128" i="7" l="1"/>
  <c r="A129" i="7"/>
  <c r="B78" i="7"/>
  <c r="A79" i="7"/>
  <c r="B129" i="7" l="1"/>
  <c r="A130" i="7"/>
  <c r="A80" i="7"/>
  <c r="B79" i="7"/>
  <c r="B130" i="7" l="1"/>
  <c r="A131" i="7"/>
  <c r="B80" i="7"/>
  <c r="A81" i="7"/>
  <c r="B131" i="7" l="1"/>
  <c r="A132" i="7"/>
  <c r="A82" i="7"/>
  <c r="B81" i="7"/>
  <c r="B132" i="7" l="1"/>
  <c r="A133" i="7"/>
  <c r="B82" i="7"/>
  <c r="A83" i="7"/>
  <c r="A84" i="7" l="1"/>
  <c r="B83" i="7"/>
  <c r="B133" i="7"/>
  <c r="A134" i="7"/>
  <c r="B134" i="7" l="1"/>
  <c r="A135" i="7"/>
  <c r="B84" i="7"/>
  <c r="A85" i="7"/>
  <c r="B135" i="7" l="1"/>
  <c r="A136" i="7"/>
  <c r="A86" i="7"/>
  <c r="B85" i="7"/>
  <c r="B136" i="7" l="1"/>
  <c r="A137" i="7"/>
  <c r="B86" i="7"/>
  <c r="A87" i="7"/>
  <c r="B137" i="7" l="1"/>
  <c r="A138" i="7"/>
  <c r="A88" i="7"/>
  <c r="B87" i="7"/>
  <c r="B138" i="7" l="1"/>
  <c r="A139" i="7"/>
  <c r="B88" i="7"/>
  <c r="A89" i="7"/>
  <c r="B89" i="7" l="1"/>
  <c r="A90" i="7"/>
  <c r="B139" i="7"/>
  <c r="A140" i="7"/>
  <c r="B140" i="7" l="1"/>
  <c r="A141" i="7"/>
  <c r="A91" i="7"/>
  <c r="B90" i="7"/>
  <c r="B141" i="7" l="1"/>
  <c r="A142" i="7"/>
  <c r="B91" i="7"/>
  <c r="A92" i="7"/>
  <c r="A93" i="7" l="1"/>
  <c r="B92" i="7"/>
  <c r="B142" i="7"/>
  <c r="A143" i="7"/>
  <c r="B143" i="7" s="1"/>
  <c r="B93" i="7" l="1"/>
  <c r="A94" i="7"/>
  <c r="B94" i="7" l="1"/>
  <c r="A95" i="7"/>
  <c r="A96" i="7" l="1"/>
  <c r="B95" i="7"/>
  <c r="A97" i="7" l="1"/>
  <c r="B96" i="7"/>
  <c r="B97" i="7" l="1"/>
  <c r="A98" i="7"/>
  <c r="B98" i="7" l="1"/>
  <c r="A99" i="7"/>
  <c r="B99" i="7" s="1"/>
</calcChain>
</file>

<file path=xl/comments1.xml><?xml version="1.0" encoding="utf-8"?>
<comments xmlns="http://schemas.openxmlformats.org/spreadsheetml/2006/main">
  <authors>
    <author>Lucien Ranguis</author>
  </authors>
  <commentList>
    <comment ref="D6" authorId="0">
      <text>
        <r>
          <rPr>
            <sz val="11"/>
            <color indexed="81"/>
            <rFont val="Tahoma"/>
            <family val="2"/>
          </rPr>
          <t>Saisir le nombre de dossiers déposés avec un vœu 1 pour la formation au niveau académique. Ce chiffre peut vous être communiqué par votre chef d'établissement ou votre IEN</t>
        </r>
      </text>
    </comment>
  </commentList>
</comments>
</file>

<file path=xl/comments2.xml><?xml version="1.0" encoding="utf-8"?>
<comments xmlns="http://schemas.openxmlformats.org/spreadsheetml/2006/main">
  <authors>
    <author>Lucien Ranguis</author>
  </authors>
  <commentList>
    <comment ref="H5" authorId="0">
      <text>
        <r>
          <rPr>
            <sz val="9"/>
            <color indexed="81"/>
            <rFont val="Tahoma"/>
            <family val="2"/>
          </rPr>
          <t>R = Redoublant
D = Démission</t>
        </r>
      </text>
    </comment>
  </commentList>
</comments>
</file>

<file path=xl/comments3.xml><?xml version="1.0" encoding="utf-8"?>
<comments xmlns="http://schemas.openxmlformats.org/spreadsheetml/2006/main">
  <authors>
    <author>XXXX</author>
    <author>christel</author>
  </authors>
  <commentList>
    <comment ref="E5" authorId="0">
      <text>
        <r>
          <rPr>
            <sz val="9"/>
            <color indexed="81"/>
            <rFont val="Arial"/>
            <family val="2"/>
          </rPr>
          <t>Rechercher, s'informer</t>
        </r>
      </text>
    </comment>
    <comment ref="G5" authorId="0">
      <text>
        <r>
          <rPr>
            <sz val="9"/>
            <color indexed="81"/>
            <rFont val="Arial"/>
            <family val="2"/>
          </rPr>
          <t>Participer à la mise au point du modèle</t>
        </r>
      </text>
    </comment>
    <comment ref="K5" authorId="1">
      <text>
        <r>
          <rPr>
            <sz val="9"/>
            <color indexed="81"/>
            <rFont val="Arial"/>
            <family val="2"/>
          </rPr>
          <t>Analyser la relation produit, procédés, matériaux</t>
        </r>
      </text>
    </comment>
    <comment ref="O5" authorId="0">
      <text>
        <r>
          <rPr>
            <sz val="9"/>
            <color indexed="81"/>
            <rFont val="Arial"/>
            <family val="2"/>
          </rPr>
          <t>Industrialiser le patronnage d'un modèle</t>
        </r>
      </text>
    </comment>
    <comment ref="R5" authorId="0">
      <text>
        <r>
          <rPr>
            <sz val="9"/>
            <color indexed="81"/>
            <rFont val="Arial"/>
            <family val="2"/>
          </rPr>
          <t>Réaliser le prototype d'un modèle</t>
        </r>
      </text>
    </comment>
    <comment ref="W5" authorId="0">
      <text>
        <r>
          <rPr>
            <sz val="9"/>
            <color indexed="81"/>
            <rFont val="Arial"/>
            <family val="2"/>
          </rPr>
          <t>Evaluer la conformité esthétique et fonctionnelle du prototype</t>
        </r>
      </text>
    </comment>
    <comment ref="Z5" authorId="0">
      <text>
        <r>
          <rPr>
            <sz val="9"/>
            <color indexed="81"/>
            <rFont val="Arial"/>
            <family val="2"/>
          </rPr>
          <t>Evaluer les modification à apporter au modèle</t>
        </r>
      </text>
    </comment>
    <comment ref="AB5" authorId="0">
      <text>
        <r>
          <rPr>
            <sz val="10"/>
            <color indexed="81"/>
            <rFont val="Arial"/>
            <family val="2"/>
          </rPr>
          <t xml:space="preserve">Effectuer tout ou partie de la </t>
        </r>
        <r>
          <rPr>
            <sz val="9"/>
            <color indexed="81"/>
            <rFont val="Arial"/>
            <family val="2"/>
          </rPr>
          <t>gradation d' un produit en CAO</t>
        </r>
      </text>
    </comment>
    <comment ref="AE5" authorId="0">
      <text>
        <r>
          <rPr>
            <sz val="9"/>
            <color indexed="81"/>
            <rFont val="Arial"/>
            <family val="2"/>
          </rPr>
          <t>S'assurer de la conformité des matériaux</t>
        </r>
      </text>
    </comment>
    <comment ref="AH5" authorId="0">
      <text>
        <r>
          <rPr>
            <sz val="9"/>
            <color indexed="81"/>
            <rFont val="Arial"/>
            <family val="2"/>
          </rPr>
          <t>Réaliser un placement en CAO</t>
        </r>
      </text>
    </comment>
    <comment ref="AK5" authorId="0">
      <text>
        <r>
          <rPr>
            <sz val="9"/>
            <color indexed="81"/>
            <rFont val="Arial"/>
            <family val="2"/>
          </rPr>
          <t>Etablir et mettre en œuvre le processus de matelassage et de découpage</t>
        </r>
      </text>
    </comment>
    <comment ref="AO5" authorId="0">
      <text>
        <r>
          <rPr>
            <sz val="9"/>
            <color indexed="81"/>
            <rFont val="Arial"/>
            <family val="2"/>
          </rPr>
          <t xml:space="preserve">Participer à l'élaboration du dossier d'industrialisation </t>
        </r>
      </text>
    </comment>
    <comment ref="AS5" authorId="0">
      <text>
        <r>
          <rPr>
            <sz val="9"/>
            <color indexed="81"/>
            <rFont val="Arial"/>
            <family val="2"/>
          </rPr>
          <t>Réaliser des opération de montage et de finition dans l'éxécution d'une pré série</t>
        </r>
      </text>
    </comment>
    <comment ref="AV5" authorId="0">
      <text>
        <r>
          <rPr>
            <sz val="9"/>
            <color indexed="81"/>
            <rFont val="Arial"/>
            <family val="2"/>
          </rPr>
          <t>Contrôler l'application de la qualité au poste de travail</t>
        </r>
      </text>
    </comment>
    <comment ref="AX5" authorId="0">
      <text>
        <r>
          <rPr>
            <sz val="9"/>
            <color indexed="81"/>
            <rFont val="Arial"/>
            <family val="2"/>
          </rPr>
          <t>Contrôler la qualité des produits finis au regard du cahier des charges</t>
        </r>
      </text>
    </comment>
    <comment ref="AZ5" authorId="0">
      <text>
        <r>
          <rPr>
            <sz val="9"/>
            <color indexed="81"/>
            <rFont val="Arial"/>
            <family val="2"/>
          </rPr>
          <t>Suivre l'éxécution d'une pré série</t>
        </r>
      </text>
    </comment>
    <comment ref="BB5" authorId="1">
      <text>
        <r>
          <rPr>
            <sz val="9"/>
            <color indexed="81"/>
            <rFont val="Arial"/>
            <family val="2"/>
          </rPr>
          <t>Communiquer techniquement</t>
        </r>
      </text>
    </comment>
    <comment ref="E6" authorId="1">
      <text>
        <r>
          <rPr>
            <sz val="9"/>
            <color indexed="81"/>
            <rFont val="Arial"/>
            <family val="2"/>
          </rPr>
          <t>Situer l'objet de l'étude</t>
        </r>
      </text>
    </comment>
    <comment ref="F6" authorId="1">
      <text>
        <r>
          <rPr>
            <sz val="9"/>
            <color indexed="81"/>
            <rFont val="Arial"/>
            <family val="2"/>
          </rPr>
          <t>Contextualiser</t>
        </r>
      </text>
    </comment>
    <comment ref="G6" authorId="1">
      <text>
        <r>
          <rPr>
            <sz val="9"/>
            <color indexed="81"/>
            <rFont val="Arial"/>
            <family val="2"/>
          </rPr>
          <t>Décoder un cahier des charges esthétique et fonctionnel</t>
        </r>
      </text>
    </comment>
    <comment ref="H6" authorId="1">
      <text>
        <r>
          <rPr>
            <sz val="8"/>
            <color indexed="81"/>
            <rFont val="Arial"/>
            <family val="2"/>
          </rPr>
          <t>Pré concevoir les patrons</t>
        </r>
      </text>
    </comment>
    <comment ref="I6" authorId="1">
      <text>
        <r>
          <rPr>
            <sz val="8"/>
            <color indexed="81"/>
            <rFont val="Arial"/>
            <family val="2"/>
          </rPr>
          <t>Modifier une toile en tracé à plat</t>
        </r>
      </text>
    </comment>
    <comment ref="J6" authorId="1">
      <text>
        <r>
          <rPr>
            <sz val="8"/>
            <color indexed="81"/>
            <rFont val="Arial"/>
            <family val="2"/>
          </rPr>
          <t>Rectifier le patronnage après essayage</t>
        </r>
      </text>
    </comment>
    <comment ref="K6" authorId="1">
      <text>
        <r>
          <rPr>
            <sz val="9"/>
            <color indexed="81"/>
            <rFont val="Arial"/>
            <family val="2"/>
          </rPr>
          <t>Identifier les contraintes liées aux contexte d'utlisation</t>
        </r>
      </text>
    </comment>
    <comment ref="L6" authorId="1">
      <text>
        <r>
          <rPr>
            <sz val="9"/>
            <color indexed="81"/>
            <rFont val="Arial"/>
            <family val="2"/>
          </rPr>
          <t>Décoder et exploiter une fiche technique de matériaux, de fournitures, un étiquetage, des résultats d'éssais</t>
        </r>
      </text>
    </comment>
    <comment ref="M6" authorId="1">
      <text>
        <r>
          <rPr>
            <sz val="9"/>
            <color indexed="81"/>
            <rFont val="Arial"/>
            <family val="2"/>
          </rPr>
          <t>Répertorier les différentes solutions technologiques</t>
        </r>
      </text>
    </comment>
    <comment ref="N6" authorId="1">
      <text>
        <r>
          <rPr>
            <sz val="9"/>
            <color indexed="81"/>
            <rFont val="Arial"/>
            <family val="2"/>
          </rPr>
          <t>Proposer et/ ou adapter des solutions technologiques optimales en rapport avec les matériaux et les diverses contraintes</t>
        </r>
      </text>
    </comment>
    <comment ref="O6" authorId="1">
      <text>
        <r>
          <rPr>
            <sz val="9"/>
            <color indexed="81"/>
            <rFont val="Arial"/>
            <family val="2"/>
          </rPr>
          <t>Exploiter un patronnage industriel</t>
        </r>
      </text>
    </comment>
    <comment ref="P6" authorId="1">
      <text>
        <r>
          <rPr>
            <sz val="9"/>
            <color indexed="81"/>
            <rFont val="Arial"/>
            <family val="2"/>
          </rPr>
          <t>Modifier un patronnage industriel en CAO</t>
        </r>
      </text>
    </comment>
    <comment ref="Q6" authorId="1">
      <text>
        <r>
          <rPr>
            <sz val="9"/>
            <color indexed="81"/>
            <rFont val="Arial"/>
            <family val="2"/>
          </rPr>
          <t>Produire un fichier vêtement</t>
        </r>
      </text>
    </comment>
    <comment ref="R6" authorId="1">
      <text>
        <r>
          <rPr>
            <sz val="9"/>
            <color indexed="81"/>
            <rFont val="Arial"/>
            <family val="2"/>
          </rPr>
          <t>Analyser un modèle</t>
        </r>
      </text>
    </comment>
    <comment ref="S6" authorId="1">
      <text>
        <r>
          <rPr>
            <sz val="9"/>
            <color indexed="81"/>
            <rFont val="Arial"/>
            <family val="2"/>
          </rPr>
          <t>Calculer les besoins de matières, de fournitures</t>
        </r>
      </text>
    </comment>
    <comment ref="T6" authorId="1">
      <text>
        <r>
          <rPr>
            <sz val="9"/>
            <color indexed="81"/>
            <rFont val="Arial"/>
            <family val="2"/>
          </rPr>
          <t>Réaliser la coupe du prototype</t>
        </r>
      </text>
    </comment>
    <comment ref="U6" authorId="1">
      <text>
        <r>
          <rPr>
            <sz val="9"/>
            <color indexed="81"/>
            <rFont val="Arial"/>
            <family val="2"/>
          </rPr>
          <t>Réaliser les prototypes</t>
        </r>
      </text>
    </comment>
    <comment ref="V6" authorId="1">
      <text>
        <r>
          <rPr>
            <sz val="9"/>
            <color indexed="81"/>
            <rFont val="Arial"/>
            <family val="2"/>
          </rPr>
          <t>Elaborer en DAO tout ou partie du dossier technique</t>
        </r>
      </text>
    </comment>
    <comment ref="W6" authorId="1">
      <text>
        <r>
          <rPr>
            <sz val="9"/>
            <color indexed="81"/>
            <rFont val="Arial"/>
            <family val="2"/>
          </rPr>
          <t>Participer à un essayage</t>
        </r>
      </text>
    </comment>
    <comment ref="X6" authorId="1">
      <text>
        <r>
          <rPr>
            <sz val="9"/>
            <color indexed="81"/>
            <rFont val="Arial"/>
            <family val="2"/>
          </rPr>
          <t>Apprécier "Le bien aller" d'un produit</t>
        </r>
      </text>
    </comment>
    <comment ref="Y6" authorId="1">
      <text>
        <r>
          <rPr>
            <sz val="9"/>
            <color indexed="81"/>
            <rFont val="Arial"/>
            <family val="2"/>
          </rPr>
          <t>Vérifier la conformité technique du produit</t>
        </r>
      </text>
    </comment>
    <comment ref="Z6" authorId="1">
      <text>
        <r>
          <rPr>
            <sz val="9"/>
            <color indexed="81"/>
            <rFont val="Arial"/>
            <family val="2"/>
          </rPr>
          <t>Evaluer le degré de complexité d'une solution technologique</t>
        </r>
      </text>
    </comment>
    <comment ref="AA6" authorId="1">
      <text>
        <r>
          <rPr>
            <sz val="9"/>
            <color indexed="81"/>
            <rFont val="Arial"/>
            <family val="2"/>
          </rPr>
          <t>Apporter les modifications nécessaires</t>
        </r>
      </text>
    </comment>
    <comment ref="AB6" authorId="1">
      <text>
        <r>
          <rPr>
            <sz val="9"/>
            <color indexed="81"/>
            <rFont val="Arial"/>
            <family val="2"/>
          </rPr>
          <t>Appliquer les règles de gradation</t>
        </r>
      </text>
    </comment>
    <comment ref="AC6" authorId="1">
      <text>
        <r>
          <rPr>
            <sz val="9"/>
            <color indexed="81"/>
            <rFont val="Arial"/>
            <family val="2"/>
          </rPr>
          <t>Adapter la gradation</t>
        </r>
      </text>
    </comment>
    <comment ref="AD6" authorId="1">
      <text>
        <r>
          <rPr>
            <sz val="9"/>
            <color indexed="81"/>
            <rFont val="Arial"/>
            <family val="2"/>
          </rPr>
          <t>Saisir les règles de gradation</t>
        </r>
      </text>
    </comment>
    <comment ref="AE6" authorId="1">
      <text>
        <r>
          <rPr>
            <sz val="9"/>
            <color indexed="81"/>
            <rFont val="Arial"/>
            <family val="2"/>
          </rPr>
          <t>Vérifier la conformité des matériaux</t>
        </r>
      </text>
    </comment>
    <comment ref="AF6" authorId="1">
      <text>
        <r>
          <rPr>
            <sz val="9"/>
            <color indexed="81"/>
            <rFont val="Arial"/>
            <family val="2"/>
          </rPr>
          <t>Utiliser le matériel de contrôle</t>
        </r>
      </text>
    </comment>
    <comment ref="AG6" authorId="1">
      <text>
        <r>
          <rPr>
            <sz val="9"/>
            <color indexed="81"/>
            <rFont val="Arial"/>
            <family val="2"/>
          </rPr>
          <t>Interpréter les résultats et rédiger une fiche de synthèse</t>
        </r>
      </text>
    </comment>
    <comment ref="AH6" authorId="1">
      <text>
        <r>
          <rPr>
            <sz val="9"/>
            <color indexed="81"/>
            <rFont val="Arial"/>
            <family val="2"/>
          </rPr>
          <t>Définir les paramètres de placement</t>
        </r>
      </text>
    </comment>
    <comment ref="AI6" authorId="1">
      <text>
        <r>
          <rPr>
            <sz val="9"/>
            <color indexed="81"/>
            <rFont val="Arial"/>
            <family val="2"/>
          </rPr>
          <t>Réaliser le placement des différents éléments du modèle</t>
        </r>
      </text>
    </comment>
    <comment ref="AJ6" authorId="1">
      <text>
        <r>
          <rPr>
            <sz val="9"/>
            <color indexed="81"/>
            <rFont val="Arial"/>
            <family val="2"/>
          </rPr>
          <t>Effectuer un placement multi tailles</t>
        </r>
      </text>
    </comment>
    <comment ref="AK6" authorId="1">
      <text>
        <r>
          <rPr>
            <sz val="9"/>
            <color indexed="81"/>
            <rFont val="Arial"/>
            <family val="2"/>
          </rPr>
          <t>Etablir un ordre de coupe</t>
        </r>
      </text>
    </comment>
    <comment ref="AL6" authorId="1">
      <text>
        <r>
          <rPr>
            <sz val="9"/>
            <color indexed="81"/>
            <rFont val="Arial"/>
            <family val="2"/>
          </rPr>
          <t>Effectuer un matelassage</t>
        </r>
      </text>
    </comment>
    <comment ref="AM6" authorId="1">
      <text>
        <r>
          <rPr>
            <sz val="9"/>
            <color indexed="81"/>
            <rFont val="Arial"/>
            <family val="2"/>
          </rPr>
          <t>Réaliser la coupe sur un système informatisé</t>
        </r>
      </text>
    </comment>
    <comment ref="AN6" authorId="1">
      <text>
        <r>
          <rPr>
            <sz val="9"/>
            <color indexed="81"/>
            <rFont val="Arial"/>
            <family val="2"/>
          </rPr>
          <t>Préparer les éléments du produit pour la fabrication</t>
        </r>
      </text>
    </comment>
    <comment ref="AO6" authorId="1">
      <text>
        <r>
          <rPr>
            <sz val="9"/>
            <color indexed="81"/>
            <rFont val="Arial"/>
            <family val="2"/>
          </rPr>
          <t>Mettre à jour les éléments du dossier technique de fabrication du produit</t>
        </r>
      </text>
    </comment>
    <comment ref="AP6" authorId="1">
      <text>
        <r>
          <rPr>
            <sz val="9"/>
            <color indexed="81"/>
            <rFont val="Arial"/>
            <family val="2"/>
          </rPr>
          <t>Participer à l'élaboration des documents opératoires d'industrialisation du produit</t>
        </r>
      </text>
    </comment>
    <comment ref="AQ6" authorId="1">
      <text>
        <r>
          <rPr>
            <sz val="9"/>
            <color indexed="81"/>
            <rFont val="Arial"/>
            <family val="2"/>
          </rPr>
          <t>Contribuer à l'archivage, à la traçabilité de l'étude et à la capitalisation des expériences dans les bases de données techniques de l'entreprise</t>
        </r>
      </text>
    </comment>
    <comment ref="AR6" authorId="1">
      <text>
        <r>
          <rPr>
            <sz val="9"/>
            <color indexed="81"/>
            <rFont val="Arial"/>
            <family val="2"/>
          </rPr>
          <t>Participer à l'élaboration des documents destinés aux partenaires co-traitants et sous-traitants</t>
        </r>
      </text>
    </comment>
    <comment ref="AS6" authorId="1">
      <text>
        <r>
          <rPr>
            <sz val="9"/>
            <color indexed="81"/>
            <rFont val="Arial"/>
            <family val="2"/>
          </rPr>
          <t>Exécuter toutes les opérations du processus industriel de fabrication de modèles prêt à porter</t>
        </r>
      </text>
    </comment>
    <comment ref="AT6" authorId="1">
      <text>
        <r>
          <rPr>
            <sz val="9"/>
            <color indexed="81"/>
            <rFont val="Arial"/>
            <family val="2"/>
          </rPr>
          <t>Effectuer une maintenance de premier niveau du parc machines</t>
        </r>
      </text>
    </comment>
    <comment ref="AU6" authorId="1">
      <text>
        <r>
          <rPr>
            <sz val="9"/>
            <color indexed="81"/>
            <rFont val="Arial"/>
            <family val="2"/>
          </rPr>
          <t>Effectuer les réglages des matériels</t>
        </r>
      </text>
    </comment>
    <comment ref="AV6" authorId="1">
      <text>
        <r>
          <rPr>
            <sz val="9"/>
            <color indexed="81"/>
            <rFont val="Arial"/>
            <family val="2"/>
          </rPr>
          <t>Organiser un poste de travail en mettant en œuvre les notions de simplification du travail</t>
        </r>
      </text>
    </comment>
    <comment ref="AW6" authorId="1">
      <text>
        <r>
          <rPr>
            <sz val="9"/>
            <color indexed="81"/>
            <rFont val="Arial"/>
            <family val="2"/>
          </rPr>
          <t>Réaliser le contrôle et le suivi de la qualité suivant une méthodologie de contrôle qualité pré définie</t>
        </r>
      </text>
    </comment>
    <comment ref="AX6" authorId="1">
      <text>
        <r>
          <rPr>
            <sz val="9"/>
            <color indexed="81"/>
            <rFont val="Arial"/>
            <family val="2"/>
          </rPr>
          <t>Participer à l'élaboration du contrôle qualité d'un produit fini</t>
        </r>
      </text>
    </comment>
    <comment ref="AY6" authorId="1">
      <text>
        <r>
          <rPr>
            <sz val="9"/>
            <color indexed="81"/>
            <rFont val="Arial"/>
            <family val="2"/>
          </rPr>
          <t>Participer à l'élaboration du contôle qualité d'un produit fini</t>
        </r>
      </text>
    </comment>
    <comment ref="AZ6" authorId="1">
      <text>
        <r>
          <rPr>
            <sz val="9"/>
            <color indexed="81"/>
            <rFont val="Arial"/>
            <family val="2"/>
          </rPr>
          <t>Participer à l'identification d'éventuels dysfonctionnements de fabrication et d'y remédier</t>
        </r>
      </text>
    </comment>
    <comment ref="BA6" authorId="1">
      <text>
        <r>
          <rPr>
            <sz val="9"/>
            <color indexed="81"/>
            <rFont val="Arial"/>
            <family val="2"/>
          </rPr>
          <t>Identifier et choisir les moyens de communication adaptés</t>
        </r>
      </text>
    </comment>
    <comment ref="BB6" authorId="1">
      <text>
        <r>
          <rPr>
            <sz val="9"/>
            <color indexed="81"/>
            <rFont val="Arial"/>
            <family val="2"/>
          </rPr>
          <t>Transmettre oralement</t>
        </r>
      </text>
    </comment>
    <comment ref="BC6" authorId="1">
      <text>
        <r>
          <rPr>
            <sz val="9"/>
            <color indexed="81"/>
            <rFont val="Arial"/>
            <family val="2"/>
          </rPr>
          <t>Transmettre oralement</t>
        </r>
      </text>
    </comment>
  </commentList>
</comments>
</file>

<file path=xl/comments4.xml><?xml version="1.0" encoding="utf-8"?>
<comments xmlns="http://schemas.openxmlformats.org/spreadsheetml/2006/main">
  <authors>
    <author>Rectorat d'Aix</author>
    <author>christel</author>
    <author xml:space="preserve"> Ranguis</author>
  </authors>
  <commentList>
    <comment ref="E3" authorId="0">
      <text>
        <r>
          <rPr>
            <sz val="8"/>
            <color indexed="81"/>
            <rFont val="Tahoma"/>
            <family val="2"/>
          </rPr>
          <t>Se documenter</t>
        </r>
      </text>
    </comment>
    <comment ref="G3" authorId="0">
      <text>
        <r>
          <rPr>
            <sz val="8"/>
            <color indexed="81"/>
            <rFont val="Tahoma"/>
            <family val="2"/>
          </rPr>
          <t>Exploiter les données de la conception et de la réalisation</t>
        </r>
      </text>
    </comment>
    <comment ref="AB3" authorId="0">
      <text>
        <r>
          <rPr>
            <sz val="8"/>
            <color indexed="81"/>
            <rFont val="Tahoma"/>
            <family val="2"/>
          </rPr>
          <t>Préparer et industrialiser le produit</t>
        </r>
      </text>
    </comment>
    <comment ref="AS3" authorId="0">
      <text>
        <r>
          <rPr>
            <sz val="8"/>
            <color indexed="81"/>
            <rFont val="Tahoma"/>
            <family val="2"/>
          </rPr>
          <t>Réaliser tout ou partie du processus de fabrication</t>
        </r>
      </text>
    </comment>
    <comment ref="BB3" authorId="0">
      <text>
        <r>
          <rPr>
            <sz val="8"/>
            <color indexed="81"/>
            <rFont val="Tahoma"/>
            <family val="2"/>
          </rPr>
          <t>Communiquer</t>
        </r>
      </text>
    </comment>
    <comment ref="E4" authorId="0">
      <text>
        <r>
          <rPr>
            <sz val="8"/>
            <color indexed="81"/>
            <rFont val="Tahoma"/>
            <family val="2"/>
          </rPr>
          <t>Rechercher, s'informer</t>
        </r>
      </text>
    </comment>
    <comment ref="G4" authorId="0">
      <text>
        <r>
          <rPr>
            <sz val="8"/>
            <color indexed="81"/>
            <rFont val="Tahoma"/>
            <family val="2"/>
          </rPr>
          <t>Participer à la mise au point d’un modèle</t>
        </r>
      </text>
    </comment>
    <comment ref="K4" authorId="0">
      <text>
        <r>
          <rPr>
            <sz val="8"/>
            <color indexed="81"/>
            <rFont val="Tahoma"/>
            <family val="2"/>
          </rPr>
          <t xml:space="preserve">Analyser la relation « produit, procédés, matériaux » pour tous les éléments du modèle
</t>
        </r>
      </text>
    </comment>
    <comment ref="O4" authorId="0">
      <text>
        <r>
          <rPr>
            <sz val="8"/>
            <color indexed="81"/>
            <rFont val="Tahoma"/>
            <family val="2"/>
          </rPr>
          <t>Industrialiser le patronnage d’un modèle</t>
        </r>
      </text>
    </comment>
    <comment ref="R4" authorId="0">
      <text>
        <r>
          <rPr>
            <sz val="8"/>
            <color indexed="81"/>
            <rFont val="Tahoma"/>
            <family val="2"/>
          </rPr>
          <t xml:space="preserve">Réaliser le prototype d’un modèle
</t>
        </r>
      </text>
    </comment>
    <comment ref="W4" authorId="0">
      <text>
        <r>
          <rPr>
            <sz val="8"/>
            <color indexed="81"/>
            <rFont val="Tahoma"/>
            <family val="2"/>
          </rPr>
          <t>Évaluer la conformité esthétique et fonctionnelle du prototype</t>
        </r>
      </text>
    </comment>
    <comment ref="Z4" authorId="0">
      <text>
        <r>
          <rPr>
            <sz val="8"/>
            <color indexed="81"/>
            <rFont val="Tahoma"/>
            <family val="2"/>
          </rPr>
          <t>Évaluer les modifications à apporter au modèle</t>
        </r>
      </text>
    </comment>
    <comment ref="AB4" authorId="0">
      <text>
        <r>
          <rPr>
            <sz val="8"/>
            <color indexed="81"/>
            <rFont val="Tahoma"/>
            <family val="2"/>
          </rPr>
          <t>Effectuer tout ou partie de la gradation d’un produit en CAO</t>
        </r>
      </text>
    </comment>
    <comment ref="AE4" authorId="0">
      <text>
        <r>
          <rPr>
            <sz val="8"/>
            <color indexed="81"/>
            <rFont val="Tahoma"/>
            <family val="2"/>
          </rPr>
          <t>S’assurer de la conformité des matériaux</t>
        </r>
      </text>
    </comment>
    <comment ref="AH4" authorId="0">
      <text>
        <r>
          <rPr>
            <sz val="8"/>
            <color indexed="81"/>
            <rFont val="Tahoma"/>
            <family val="2"/>
          </rPr>
          <t>Concevoir un placement en CAO</t>
        </r>
      </text>
    </comment>
    <comment ref="AK4" authorId="0">
      <text>
        <r>
          <rPr>
            <sz val="8"/>
            <color indexed="81"/>
            <rFont val="Tahoma"/>
            <family val="2"/>
          </rPr>
          <t>Établir et mettre en œuvre le processus de matelassage et de découpage</t>
        </r>
      </text>
    </comment>
    <comment ref="AO4" authorId="0">
      <text>
        <r>
          <rPr>
            <sz val="8"/>
            <color indexed="81"/>
            <rFont val="Tahoma"/>
            <family val="2"/>
          </rPr>
          <t>Participer à l’élaboration du dossier d’industrialisation du produit</t>
        </r>
      </text>
    </comment>
    <comment ref="AS4" authorId="0">
      <text>
        <r>
          <rPr>
            <sz val="8"/>
            <color indexed="81"/>
            <rFont val="Tahoma"/>
            <family val="2"/>
          </rPr>
          <t>Réaliser des opérations de montage et de finition dans l’exécution d’une pré série</t>
        </r>
      </text>
    </comment>
    <comment ref="AV4" authorId="0">
      <text>
        <r>
          <rPr>
            <sz val="8"/>
            <color indexed="81"/>
            <rFont val="Tahoma"/>
            <family val="2"/>
          </rPr>
          <t>Contrôler l’application de la qualité au poste de travail</t>
        </r>
      </text>
    </comment>
    <comment ref="AX4" authorId="0">
      <text>
        <r>
          <rPr>
            <sz val="8"/>
            <color indexed="81"/>
            <rFont val="Tahoma"/>
            <family val="2"/>
          </rPr>
          <t>Contrôler la qualité des produits finis au regard du cahier des charges</t>
        </r>
      </text>
    </comment>
    <comment ref="AZ4" authorId="0">
      <text>
        <r>
          <rPr>
            <sz val="8"/>
            <color indexed="81"/>
            <rFont val="Tahoma"/>
            <family val="2"/>
          </rPr>
          <t>Suivre l’exécution d’une pré série</t>
        </r>
      </text>
    </comment>
    <comment ref="BB4" authorId="0">
      <text>
        <r>
          <rPr>
            <sz val="8"/>
            <color indexed="81"/>
            <rFont val="Tahoma"/>
            <family val="2"/>
          </rPr>
          <t>Communiquer techniquement</t>
        </r>
      </text>
    </comment>
    <comment ref="E5" authorId="1">
      <text>
        <r>
          <rPr>
            <sz val="9"/>
            <color indexed="81"/>
            <rFont val="Arial"/>
            <family val="2"/>
          </rPr>
          <t>Situer l'objet de l'étude</t>
        </r>
      </text>
    </comment>
    <comment ref="F5" authorId="1">
      <text>
        <r>
          <rPr>
            <sz val="9"/>
            <color indexed="81"/>
            <rFont val="Arial"/>
            <family val="2"/>
          </rPr>
          <t>Contextualiser</t>
        </r>
      </text>
    </comment>
    <comment ref="G5" authorId="1">
      <text>
        <r>
          <rPr>
            <sz val="9"/>
            <color indexed="81"/>
            <rFont val="Arial"/>
            <family val="2"/>
          </rPr>
          <t>Décoder un cahier des charges esthétique et fonctionnel</t>
        </r>
      </text>
    </comment>
    <comment ref="H5" authorId="1">
      <text>
        <r>
          <rPr>
            <sz val="8"/>
            <color indexed="81"/>
            <rFont val="Arial"/>
            <family val="2"/>
          </rPr>
          <t>Pré concevoir les patrons</t>
        </r>
      </text>
    </comment>
    <comment ref="I5" authorId="1">
      <text>
        <r>
          <rPr>
            <sz val="8"/>
            <color indexed="81"/>
            <rFont val="Arial"/>
            <family val="2"/>
          </rPr>
          <t>Modifier une toile en tracé à plat</t>
        </r>
      </text>
    </comment>
    <comment ref="J5" authorId="1">
      <text>
        <r>
          <rPr>
            <sz val="8"/>
            <color indexed="81"/>
            <rFont val="Arial"/>
            <family val="2"/>
          </rPr>
          <t>Rectifier le patronnage après essayage</t>
        </r>
      </text>
    </comment>
    <comment ref="K5" authorId="1">
      <text>
        <r>
          <rPr>
            <sz val="9"/>
            <color indexed="81"/>
            <rFont val="Arial"/>
            <family val="2"/>
          </rPr>
          <t>Identifier les contraintes liées aux contexte d'utlisation</t>
        </r>
      </text>
    </comment>
    <comment ref="L5" authorId="1">
      <text>
        <r>
          <rPr>
            <sz val="9"/>
            <color indexed="81"/>
            <rFont val="Arial"/>
            <family val="2"/>
          </rPr>
          <t>Décoder et exploiter une fiche technique de matériaux, de fournitures, un étiquetage, des résultats d'éssais</t>
        </r>
      </text>
    </comment>
    <comment ref="M5" authorId="1">
      <text>
        <r>
          <rPr>
            <sz val="9"/>
            <color indexed="81"/>
            <rFont val="Arial"/>
            <family val="2"/>
          </rPr>
          <t>Répertorier les différentes solutions technologiques</t>
        </r>
      </text>
    </comment>
    <comment ref="N5" authorId="1">
      <text>
        <r>
          <rPr>
            <sz val="9"/>
            <color indexed="81"/>
            <rFont val="Arial"/>
            <family val="2"/>
          </rPr>
          <t>Proposer et/ ou adapter des solutions technologiques optimales en rapport avec les matériaux et les diverses contraintes</t>
        </r>
      </text>
    </comment>
    <comment ref="O5" authorId="1">
      <text>
        <r>
          <rPr>
            <sz val="9"/>
            <color indexed="81"/>
            <rFont val="Arial"/>
            <family val="2"/>
          </rPr>
          <t>Exploiter un patronnage industriel</t>
        </r>
      </text>
    </comment>
    <comment ref="P5" authorId="1">
      <text>
        <r>
          <rPr>
            <sz val="9"/>
            <color indexed="81"/>
            <rFont val="Arial"/>
            <family val="2"/>
          </rPr>
          <t>Modifier un patronnage industriel en CAO</t>
        </r>
      </text>
    </comment>
    <comment ref="Q5" authorId="1">
      <text>
        <r>
          <rPr>
            <sz val="9"/>
            <color indexed="81"/>
            <rFont val="Arial"/>
            <family val="2"/>
          </rPr>
          <t>Produire un fichier vêtement</t>
        </r>
      </text>
    </comment>
    <comment ref="R5" authorId="1">
      <text>
        <r>
          <rPr>
            <sz val="9"/>
            <color indexed="81"/>
            <rFont val="Arial"/>
            <family val="2"/>
          </rPr>
          <t>Analyser un modèle</t>
        </r>
      </text>
    </comment>
    <comment ref="S5" authorId="1">
      <text>
        <r>
          <rPr>
            <sz val="9"/>
            <color indexed="81"/>
            <rFont val="Arial"/>
            <family val="2"/>
          </rPr>
          <t>Calculer les besoins de matières, de fournitures</t>
        </r>
      </text>
    </comment>
    <comment ref="T5" authorId="1">
      <text>
        <r>
          <rPr>
            <sz val="9"/>
            <color indexed="81"/>
            <rFont val="Arial"/>
            <family val="2"/>
          </rPr>
          <t>Réaliser la coupe manuelle du prototype</t>
        </r>
      </text>
    </comment>
    <comment ref="U5" authorId="1">
      <text>
        <r>
          <rPr>
            <sz val="9"/>
            <color indexed="81"/>
            <rFont val="Arial"/>
            <family val="2"/>
          </rPr>
          <t>Réaliser les prototypes</t>
        </r>
      </text>
    </comment>
    <comment ref="V5" authorId="1">
      <text>
        <r>
          <rPr>
            <sz val="9"/>
            <color indexed="81"/>
            <rFont val="Arial"/>
            <family val="2"/>
          </rPr>
          <t>Elaborer en DAO tout ou partie du dossier technique</t>
        </r>
      </text>
    </comment>
    <comment ref="W5" authorId="1">
      <text>
        <r>
          <rPr>
            <sz val="9"/>
            <color indexed="81"/>
            <rFont val="Arial"/>
            <family val="2"/>
          </rPr>
          <t>Participer à un essayage</t>
        </r>
      </text>
    </comment>
    <comment ref="Y5" authorId="0">
      <text>
        <r>
          <rPr>
            <sz val="8"/>
            <color indexed="81"/>
            <rFont val="Tahoma"/>
            <family val="2"/>
          </rPr>
          <t>Vérifier la conformité technique du produit au regard du cahier des charges</t>
        </r>
      </text>
    </comment>
    <comment ref="AE5" authorId="1">
      <text>
        <r>
          <rPr>
            <sz val="9"/>
            <color indexed="81"/>
            <rFont val="Arial"/>
            <family val="2"/>
          </rPr>
          <t>Vérifier la conformité des matériaux</t>
        </r>
      </text>
    </comment>
    <comment ref="AH5" authorId="1">
      <text>
        <r>
          <rPr>
            <sz val="9"/>
            <color indexed="81"/>
            <rFont val="Arial"/>
            <family val="2"/>
          </rPr>
          <t>Appliquer les règles de placement</t>
        </r>
      </text>
    </comment>
    <comment ref="AI5" authorId="1">
      <text>
        <r>
          <rPr>
            <sz val="9"/>
            <color indexed="81"/>
            <rFont val="Arial"/>
            <family val="2"/>
          </rPr>
          <t>Réaliser le placement des différents éléments du modèle</t>
        </r>
      </text>
    </comment>
    <comment ref="AK5" authorId="1">
      <text>
        <r>
          <rPr>
            <sz val="9"/>
            <color indexed="81"/>
            <rFont val="Arial"/>
            <family val="2"/>
          </rPr>
          <t>Décoder un ordre de coupe</t>
        </r>
      </text>
    </comment>
    <comment ref="AL5" authorId="0">
      <text>
        <r>
          <rPr>
            <sz val="8"/>
            <color indexed="81"/>
            <rFont val="Tahoma"/>
            <family val="2"/>
          </rPr>
          <t xml:space="preserve">Effectuer le matelassage
</t>
        </r>
      </text>
    </comment>
    <comment ref="AM5" authorId="0">
      <text>
        <r>
          <rPr>
            <sz val="8"/>
            <color indexed="81"/>
            <rFont val="Tahoma"/>
            <family val="2"/>
          </rPr>
          <t xml:space="preserve">Réaliser la coupe
</t>
        </r>
      </text>
    </comment>
    <comment ref="AN5" authorId="0">
      <text>
        <r>
          <rPr>
            <sz val="8"/>
            <color indexed="81"/>
            <rFont val="Tahoma"/>
            <family val="2"/>
          </rPr>
          <t xml:space="preserve">Préparer les éléments du produit pour la fabrication.
</t>
        </r>
      </text>
    </comment>
    <comment ref="AO5" authorId="0">
      <text>
        <r>
          <rPr>
            <sz val="8"/>
            <color indexed="81"/>
            <rFont val="Tahoma"/>
            <family val="2"/>
          </rPr>
          <t xml:space="preserve">Mettre à jour les éléments du dossier technique de définition et de fabrication du produit.
</t>
        </r>
      </text>
    </comment>
    <comment ref="AP5" authorId="0">
      <text>
        <r>
          <rPr>
            <sz val="8"/>
            <color indexed="81"/>
            <rFont val="Tahoma"/>
            <family val="2"/>
          </rPr>
          <t>Participer à l’élaboration des documents opératoires d’industrialisation du produit</t>
        </r>
      </text>
    </comment>
    <comment ref="AS5" authorId="1">
      <text>
        <r>
          <rPr>
            <sz val="9"/>
            <color indexed="81"/>
            <rFont val="Arial"/>
            <family val="2"/>
          </rPr>
          <t>Exécuter toutes les opérations du processus industriel de fabrication de modèles prêt à porter</t>
        </r>
      </text>
    </comment>
    <comment ref="AT5" authorId="1">
      <text>
        <r>
          <rPr>
            <sz val="9"/>
            <color indexed="81"/>
            <rFont val="Arial"/>
            <family val="2"/>
          </rPr>
          <t>Effectuer une maintenance de premier niveau du parc machines</t>
        </r>
      </text>
    </comment>
    <comment ref="AU5" authorId="1">
      <text>
        <r>
          <rPr>
            <sz val="9"/>
            <color indexed="81"/>
            <rFont val="Arial"/>
            <family val="2"/>
          </rPr>
          <t>Effectuer les réglages des matériels</t>
        </r>
      </text>
    </comment>
    <comment ref="AV5" authorId="1">
      <text>
        <r>
          <rPr>
            <sz val="9"/>
            <color indexed="81"/>
            <rFont val="Arial"/>
            <family val="2"/>
          </rPr>
          <t>Organiser un poste de travail en mettant en œuvre les notions de simplification du travail</t>
        </r>
      </text>
    </comment>
    <comment ref="AW5" authorId="1">
      <text>
        <r>
          <rPr>
            <sz val="9"/>
            <color indexed="81"/>
            <rFont val="Arial"/>
            <family val="2"/>
          </rPr>
          <t>Réaliser le contrôle et le suivi de la qualité suivant une méthodologie de contrôle qualité pré définie</t>
        </r>
      </text>
    </comment>
    <comment ref="BB5" authorId="1">
      <text>
        <r>
          <rPr>
            <sz val="9"/>
            <color indexed="81"/>
            <rFont val="Arial"/>
            <family val="2"/>
          </rPr>
          <t>Mettre en œuvre les moyens de communication adaptés</t>
        </r>
      </text>
    </comment>
    <comment ref="BC5" authorId="0">
      <text>
        <r>
          <rPr>
            <sz val="8"/>
            <color indexed="81"/>
            <rFont val="Tahoma"/>
            <family val="2"/>
          </rPr>
          <t>Transmettre oralement</t>
        </r>
      </text>
    </comment>
    <comment ref="BD5" authorId="2">
      <text>
        <r>
          <rPr>
            <b/>
            <sz val="8"/>
            <color indexed="81"/>
            <rFont val="Tahoma"/>
            <family val="2"/>
          </rPr>
          <t>ETUDE ET CONSTRUCTION D'UN MODELE</t>
        </r>
      </text>
    </comment>
    <comment ref="BE5" authorId="2">
      <text>
        <r>
          <rPr>
            <sz val="8"/>
            <color indexed="81"/>
            <rFont val="Tahoma"/>
            <family val="2"/>
          </rPr>
          <t>ETUDE ET CONSTRUCTION D'UN MODELE</t>
        </r>
      </text>
    </comment>
    <comment ref="BG5" authorId="2">
      <text>
        <r>
          <rPr>
            <sz val="8"/>
            <color indexed="81"/>
            <rFont val="Tahoma"/>
            <family val="2"/>
          </rPr>
          <t xml:space="preserve">PREPARATION ET REALISATION DU PRODUIT (en entreprise)
</t>
        </r>
      </text>
    </comment>
    <comment ref="BH5" authorId="2">
      <text>
        <r>
          <rPr>
            <sz val="8"/>
            <color indexed="81"/>
            <rFont val="Tahoma"/>
            <family val="2"/>
          </rPr>
          <t>PREPARATION ET REALISATION DU PRODUIT (en centre de formation)</t>
        </r>
      </text>
    </comment>
    <comment ref="E6" authorId="1">
      <text>
        <r>
          <rPr>
            <sz val="9"/>
            <color indexed="81"/>
            <rFont val="Arial"/>
            <family val="2"/>
          </rPr>
          <t>Situer l'objet de l'étude</t>
        </r>
      </text>
    </comment>
    <comment ref="F6" authorId="1">
      <text>
        <r>
          <rPr>
            <sz val="9"/>
            <color indexed="81"/>
            <rFont val="Arial"/>
            <family val="2"/>
          </rPr>
          <t>Contextualiser</t>
        </r>
      </text>
    </comment>
    <comment ref="G6" authorId="1">
      <text>
        <r>
          <rPr>
            <sz val="9"/>
            <color indexed="81"/>
            <rFont val="Arial"/>
            <family val="2"/>
          </rPr>
          <t>Décoder un cahier des charges esthétique et fonctionnel</t>
        </r>
      </text>
    </comment>
    <comment ref="H6" authorId="1">
      <text>
        <r>
          <rPr>
            <sz val="8"/>
            <color indexed="81"/>
            <rFont val="Arial"/>
            <family val="2"/>
          </rPr>
          <t>Pré concevoir les patrons</t>
        </r>
      </text>
    </comment>
    <comment ref="I6" authorId="1">
      <text>
        <r>
          <rPr>
            <sz val="8"/>
            <color indexed="81"/>
            <rFont val="Arial"/>
            <family val="2"/>
          </rPr>
          <t>Modifier une toile en tracé à plat</t>
        </r>
      </text>
    </comment>
    <comment ref="J6" authorId="1">
      <text>
        <r>
          <rPr>
            <sz val="8"/>
            <color indexed="81"/>
            <rFont val="Arial"/>
            <family val="2"/>
          </rPr>
          <t>Rectifier le patronnage après essayage</t>
        </r>
      </text>
    </comment>
    <comment ref="K6" authorId="1">
      <text>
        <r>
          <rPr>
            <sz val="9"/>
            <color indexed="81"/>
            <rFont val="Arial"/>
            <family val="2"/>
          </rPr>
          <t>Identifier les contraintes liées aux contexte d'utlisation</t>
        </r>
      </text>
    </comment>
    <comment ref="L6" authorId="1">
      <text>
        <r>
          <rPr>
            <sz val="9"/>
            <color indexed="81"/>
            <rFont val="Arial"/>
            <family val="2"/>
          </rPr>
          <t>Décoder et exploiter une fiche technique de matériaux, de fournitures, un étiquetage, des résultats d'éssais</t>
        </r>
      </text>
    </comment>
    <comment ref="M6" authorId="1">
      <text>
        <r>
          <rPr>
            <sz val="9"/>
            <color indexed="81"/>
            <rFont val="Arial"/>
            <family val="2"/>
          </rPr>
          <t>Répertorier les différentes solutions technologiques</t>
        </r>
      </text>
    </comment>
    <comment ref="N6" authorId="1">
      <text>
        <r>
          <rPr>
            <sz val="9"/>
            <color indexed="81"/>
            <rFont val="Arial"/>
            <family val="2"/>
          </rPr>
          <t>Proposer et/ ou adapter des solutions technologiques optimales en rapport avec les matériaux et les diverses contraintes</t>
        </r>
      </text>
    </comment>
    <comment ref="O6" authorId="1">
      <text>
        <r>
          <rPr>
            <sz val="9"/>
            <color indexed="81"/>
            <rFont val="Arial"/>
            <family val="2"/>
          </rPr>
          <t>Exploiter un patronnage industriel</t>
        </r>
      </text>
    </comment>
    <comment ref="P6" authorId="1">
      <text>
        <r>
          <rPr>
            <sz val="9"/>
            <color indexed="81"/>
            <rFont val="Arial"/>
            <family val="2"/>
          </rPr>
          <t>Modifier un patronnage industriel en CAO</t>
        </r>
      </text>
    </comment>
    <comment ref="Q6" authorId="1">
      <text>
        <r>
          <rPr>
            <sz val="9"/>
            <color indexed="81"/>
            <rFont val="Arial"/>
            <family val="2"/>
          </rPr>
          <t>Produire un fichier vêtement</t>
        </r>
      </text>
    </comment>
    <comment ref="R6" authorId="1">
      <text>
        <r>
          <rPr>
            <sz val="9"/>
            <color indexed="81"/>
            <rFont val="Arial"/>
            <family val="2"/>
          </rPr>
          <t>Analyser un modèle</t>
        </r>
      </text>
    </comment>
    <comment ref="S6" authorId="1">
      <text>
        <r>
          <rPr>
            <sz val="9"/>
            <color indexed="81"/>
            <rFont val="Arial"/>
            <family val="2"/>
          </rPr>
          <t>Calculer les besoins de matières, de fournitures</t>
        </r>
      </text>
    </comment>
    <comment ref="T6" authorId="1">
      <text>
        <r>
          <rPr>
            <sz val="9"/>
            <color indexed="81"/>
            <rFont val="Arial"/>
            <family val="2"/>
          </rPr>
          <t>Réaliser la coupe du prototype</t>
        </r>
      </text>
    </comment>
    <comment ref="U6" authorId="1">
      <text>
        <r>
          <rPr>
            <sz val="9"/>
            <color indexed="81"/>
            <rFont val="Arial"/>
            <family val="2"/>
          </rPr>
          <t>Réaliser les prototypes</t>
        </r>
      </text>
    </comment>
    <comment ref="V6" authorId="1">
      <text>
        <r>
          <rPr>
            <sz val="9"/>
            <color indexed="81"/>
            <rFont val="Arial"/>
            <family val="2"/>
          </rPr>
          <t>Elaborer en DAO tout ou partie du dossier technique</t>
        </r>
      </text>
    </comment>
    <comment ref="W6" authorId="1">
      <text>
        <r>
          <rPr>
            <sz val="9"/>
            <color indexed="81"/>
            <rFont val="Arial"/>
            <family val="2"/>
          </rPr>
          <t>Participer à un essayage</t>
        </r>
      </text>
    </comment>
    <comment ref="X6" authorId="1">
      <text>
        <r>
          <rPr>
            <sz val="9"/>
            <color indexed="81"/>
            <rFont val="Arial"/>
            <family val="2"/>
          </rPr>
          <t>Apprécier "Le bien aller" d'un produit</t>
        </r>
      </text>
    </comment>
    <comment ref="Y6" authorId="1">
      <text>
        <r>
          <rPr>
            <sz val="9"/>
            <color indexed="81"/>
            <rFont val="Arial"/>
            <family val="2"/>
          </rPr>
          <t>Vérifier la conformité technique du produit</t>
        </r>
      </text>
    </comment>
    <comment ref="Z6" authorId="1">
      <text>
        <r>
          <rPr>
            <sz val="9"/>
            <color indexed="81"/>
            <rFont val="Arial"/>
            <family val="2"/>
          </rPr>
          <t>Evaluer le degré de complexité d'une solution technologique</t>
        </r>
      </text>
    </comment>
    <comment ref="AA6" authorId="1">
      <text>
        <r>
          <rPr>
            <sz val="9"/>
            <color indexed="81"/>
            <rFont val="Arial"/>
            <family val="2"/>
          </rPr>
          <t>Apporter les modifications nécessaires</t>
        </r>
      </text>
    </comment>
    <comment ref="AB6" authorId="1">
      <text>
        <r>
          <rPr>
            <sz val="9"/>
            <color indexed="81"/>
            <rFont val="Arial"/>
            <family val="2"/>
          </rPr>
          <t>Appliquer les règles de gradation</t>
        </r>
      </text>
    </comment>
    <comment ref="AC6" authorId="1">
      <text>
        <r>
          <rPr>
            <sz val="9"/>
            <color indexed="81"/>
            <rFont val="Arial"/>
            <family val="2"/>
          </rPr>
          <t>Adapter la gradation</t>
        </r>
      </text>
    </comment>
    <comment ref="AD6" authorId="1">
      <text>
        <r>
          <rPr>
            <sz val="9"/>
            <color indexed="81"/>
            <rFont val="Arial"/>
            <family val="2"/>
          </rPr>
          <t>Saisir les règles de gradation</t>
        </r>
      </text>
    </comment>
    <comment ref="AE6" authorId="1">
      <text>
        <r>
          <rPr>
            <sz val="9"/>
            <color indexed="81"/>
            <rFont val="Arial"/>
            <family val="2"/>
          </rPr>
          <t>Vérifier la conformité des matériaux</t>
        </r>
      </text>
    </comment>
    <comment ref="AF6" authorId="1">
      <text>
        <r>
          <rPr>
            <sz val="9"/>
            <color indexed="81"/>
            <rFont val="Arial"/>
            <family val="2"/>
          </rPr>
          <t>Utiliser le matériel de contrôle</t>
        </r>
      </text>
    </comment>
    <comment ref="AG6" authorId="1">
      <text>
        <r>
          <rPr>
            <sz val="9"/>
            <color indexed="81"/>
            <rFont val="Arial"/>
            <family val="2"/>
          </rPr>
          <t>Interpréter les résultats et rédiger une fiche de synthèse</t>
        </r>
      </text>
    </comment>
    <comment ref="AH6" authorId="1">
      <text>
        <r>
          <rPr>
            <sz val="9"/>
            <color indexed="81"/>
            <rFont val="Arial"/>
            <family val="2"/>
          </rPr>
          <t>Définir les paramètres de placement</t>
        </r>
      </text>
    </comment>
    <comment ref="AI6" authorId="1">
      <text>
        <r>
          <rPr>
            <sz val="9"/>
            <color indexed="81"/>
            <rFont val="Arial"/>
            <family val="2"/>
          </rPr>
          <t>Réaliser le placement des différents éléments du modèle</t>
        </r>
      </text>
    </comment>
    <comment ref="AJ6" authorId="1">
      <text>
        <r>
          <rPr>
            <sz val="9"/>
            <color indexed="81"/>
            <rFont val="Arial"/>
            <family val="2"/>
          </rPr>
          <t>Effectuer un placement multi tailles</t>
        </r>
      </text>
    </comment>
    <comment ref="AK6" authorId="1">
      <text>
        <r>
          <rPr>
            <sz val="9"/>
            <color indexed="81"/>
            <rFont val="Arial"/>
            <family val="2"/>
          </rPr>
          <t>Etablir un ordre de coupe</t>
        </r>
      </text>
    </comment>
    <comment ref="AL6" authorId="1">
      <text>
        <r>
          <rPr>
            <sz val="9"/>
            <color indexed="81"/>
            <rFont val="Arial"/>
            <family val="2"/>
          </rPr>
          <t>Effectuer un matelassage</t>
        </r>
      </text>
    </comment>
    <comment ref="AM6" authorId="1">
      <text>
        <r>
          <rPr>
            <sz val="9"/>
            <color indexed="81"/>
            <rFont val="Arial"/>
            <family val="2"/>
          </rPr>
          <t>Réaliser la coupe sur un système informatisé</t>
        </r>
      </text>
    </comment>
    <comment ref="AN6" authorId="1">
      <text>
        <r>
          <rPr>
            <sz val="9"/>
            <color indexed="81"/>
            <rFont val="Arial"/>
            <family val="2"/>
          </rPr>
          <t>Préparer les éléments du produit pour la fabrication</t>
        </r>
      </text>
    </comment>
    <comment ref="AO6" authorId="1">
      <text>
        <r>
          <rPr>
            <sz val="9"/>
            <color indexed="81"/>
            <rFont val="Arial"/>
            <family val="2"/>
          </rPr>
          <t>Mettre à jour les éléments du dossier technique de fabrication du produit</t>
        </r>
      </text>
    </comment>
    <comment ref="AP6" authorId="1">
      <text>
        <r>
          <rPr>
            <sz val="9"/>
            <color indexed="81"/>
            <rFont val="Arial"/>
            <family val="2"/>
          </rPr>
          <t>Participer à l'élaboration des documents opératoires d'industrialisation du produit</t>
        </r>
      </text>
    </comment>
    <comment ref="AQ6" authorId="1">
      <text>
        <r>
          <rPr>
            <sz val="9"/>
            <color indexed="81"/>
            <rFont val="Arial"/>
            <family val="2"/>
          </rPr>
          <t>Contribuer à l'archivage, à la traçabilité de l'étude et à la capitalisation des expériences dans les bases de données techniques de l'entreprise</t>
        </r>
      </text>
    </comment>
    <comment ref="AR6" authorId="1">
      <text>
        <r>
          <rPr>
            <sz val="9"/>
            <color indexed="81"/>
            <rFont val="Arial"/>
            <family val="2"/>
          </rPr>
          <t>Participer à l'élaboration des documents destinés aux partenaires co-traitants et sous-traitants</t>
        </r>
      </text>
    </comment>
    <comment ref="AS6" authorId="1">
      <text>
        <r>
          <rPr>
            <sz val="9"/>
            <color indexed="81"/>
            <rFont val="Arial"/>
            <family val="2"/>
          </rPr>
          <t>Exécuter toutes les opérations du processus industriel de fabrication de modèles prêt à porter</t>
        </r>
      </text>
    </comment>
    <comment ref="AT6" authorId="1">
      <text>
        <r>
          <rPr>
            <sz val="9"/>
            <color indexed="81"/>
            <rFont val="Arial"/>
            <family val="2"/>
          </rPr>
          <t>Effectuer une maintenance de premier niveau du parc machines</t>
        </r>
      </text>
    </comment>
    <comment ref="AU6" authorId="1">
      <text>
        <r>
          <rPr>
            <sz val="9"/>
            <color indexed="81"/>
            <rFont val="Arial"/>
            <family val="2"/>
          </rPr>
          <t>Effectuer les réglages des matériels</t>
        </r>
      </text>
    </comment>
    <comment ref="AV6" authorId="1">
      <text>
        <r>
          <rPr>
            <sz val="9"/>
            <color indexed="81"/>
            <rFont val="Arial"/>
            <family val="2"/>
          </rPr>
          <t>Organiser un poste de travail en mettant en œuvre les notions de simplification du travail</t>
        </r>
      </text>
    </comment>
    <comment ref="AW6" authorId="1">
      <text>
        <r>
          <rPr>
            <sz val="9"/>
            <color indexed="81"/>
            <rFont val="Arial"/>
            <family val="2"/>
          </rPr>
          <t>Réaliser le contrôle et le suivi de la qualité suivant une méthodologie de contrôle qualité pré définie</t>
        </r>
      </text>
    </comment>
    <comment ref="AX6" authorId="1">
      <text>
        <r>
          <rPr>
            <sz val="9"/>
            <color indexed="81"/>
            <rFont val="Arial"/>
            <family val="2"/>
          </rPr>
          <t>Participer à l'élaboration du contrôle qualité d'un produit fini</t>
        </r>
      </text>
    </comment>
    <comment ref="AY6" authorId="1">
      <text>
        <r>
          <rPr>
            <sz val="9"/>
            <color indexed="81"/>
            <rFont val="Arial"/>
            <family val="2"/>
          </rPr>
          <t>Participer à l'élaboration du contôle qualité d'un produit fini</t>
        </r>
      </text>
    </comment>
    <comment ref="AZ6" authorId="1">
      <text>
        <r>
          <rPr>
            <sz val="9"/>
            <color indexed="81"/>
            <rFont val="Arial"/>
            <family val="2"/>
          </rPr>
          <t>Participer à l'identification d'éventuels dysfonctionnements de fabrication et d'y remédier</t>
        </r>
      </text>
    </comment>
    <comment ref="BA6" authorId="1">
      <text>
        <r>
          <rPr>
            <sz val="9"/>
            <color indexed="81"/>
            <rFont val="Arial"/>
            <family val="2"/>
          </rPr>
          <t>Identifier et choisir les moyens de communication adaptés</t>
        </r>
      </text>
    </comment>
    <comment ref="BB6" authorId="1">
      <text>
        <r>
          <rPr>
            <sz val="9"/>
            <color indexed="81"/>
            <rFont val="Arial"/>
            <family val="2"/>
          </rPr>
          <t>Transmettre oralement</t>
        </r>
      </text>
    </comment>
    <comment ref="BC6" authorId="1">
      <text>
        <r>
          <rPr>
            <sz val="9"/>
            <color indexed="81"/>
            <rFont val="Arial"/>
            <family val="2"/>
          </rPr>
          <t>Transmettre oralement</t>
        </r>
      </text>
    </comment>
    <comment ref="BD6" authorId="2">
      <text>
        <r>
          <rPr>
            <sz val="8"/>
            <color indexed="81"/>
            <rFont val="Tahoma"/>
            <family val="2"/>
          </rPr>
          <t>Développement de produit - esthétique, fonctionnel et technique</t>
        </r>
      </text>
    </comment>
    <comment ref="BE6" authorId="2">
      <text>
        <r>
          <rPr>
            <sz val="8"/>
            <color indexed="81"/>
            <rFont val="Tahoma"/>
            <family val="2"/>
          </rPr>
          <t>Conception et construction d'un modèle en CAO</t>
        </r>
      </text>
    </comment>
    <comment ref="BF6" authorId="2">
      <text>
        <r>
          <rPr>
            <sz val="8"/>
            <color indexed="81"/>
            <rFont val="Tahoma"/>
            <family val="2"/>
          </rPr>
          <t>Industrialisation du produit</t>
        </r>
      </text>
    </comment>
    <comment ref="BG6" authorId="2">
      <text>
        <r>
          <rPr>
            <sz val="8"/>
            <color indexed="81"/>
            <rFont val="Tahoma"/>
            <family val="2"/>
          </rPr>
          <t>Evaluation de la formation en milieu professionnel</t>
        </r>
      </text>
    </comment>
    <comment ref="BH6" authorId="2">
      <text>
        <r>
          <rPr>
            <sz val="8"/>
            <color indexed="81"/>
            <rFont val="Tahoma"/>
            <family val="2"/>
          </rPr>
          <t>Projet technique de réalisation d'un prototype et contrôle qualité</t>
        </r>
      </text>
    </comment>
  </commentList>
</comments>
</file>

<file path=xl/sharedStrings.xml><?xml version="1.0" encoding="utf-8"?>
<sst xmlns="http://schemas.openxmlformats.org/spreadsheetml/2006/main" count="1268" uniqueCount="584">
  <si>
    <t>C1-1</t>
  </si>
  <si>
    <t>C1-2</t>
  </si>
  <si>
    <t>Décoder et analyser les données de définition</t>
  </si>
  <si>
    <t>Décoder et analyser les données opératoires</t>
  </si>
  <si>
    <t>C1-3</t>
  </si>
  <si>
    <t>Décoder et analyser les données de gestion</t>
  </si>
  <si>
    <t>C1-4</t>
  </si>
  <si>
    <t>Relever et réceptionner une situation de chantier</t>
  </si>
  <si>
    <t>C2-1</t>
  </si>
  <si>
    <t>Choisir et adapter des solutions techniques</t>
  </si>
  <si>
    <t>C2-2</t>
  </si>
  <si>
    <t>Établir les plans et tracés d'exécution d'un ouvrage</t>
  </si>
  <si>
    <t>C2-3</t>
  </si>
  <si>
    <t>Établir les quantitatifs de matériaux et composants</t>
  </si>
  <si>
    <t>C2-4</t>
  </si>
  <si>
    <t>Établir le processus de fabrication, de dépose et de pose</t>
  </si>
  <si>
    <t>C2-5</t>
  </si>
  <si>
    <t>Établir les documents de suivi de réalisation</t>
  </si>
  <si>
    <t>C3-1</t>
  </si>
  <si>
    <t>Organiser et mettre en sécurité les postes de travail</t>
  </si>
  <si>
    <t>C3-2</t>
  </si>
  <si>
    <t>Préparer les matériaux, quincailleries et accessoires</t>
  </si>
  <si>
    <t>C3-3</t>
  </si>
  <si>
    <t>Installer et régler les outillages</t>
  </si>
  <si>
    <t>C3-4</t>
  </si>
  <si>
    <t>C3-5</t>
  </si>
  <si>
    <t>Conduire les opérations de mise en forme et de placage</t>
  </si>
  <si>
    <t>C3-6</t>
  </si>
  <si>
    <t>N°</t>
  </si>
  <si>
    <t>Nom</t>
  </si>
  <si>
    <t>Prénom</t>
  </si>
  <si>
    <t>FEUILLE D'AIDE A LA SAISIE</t>
  </si>
  <si>
    <t>Intitulé de l'examen</t>
  </si>
  <si>
    <t>Spécialité</t>
  </si>
  <si>
    <t>Etablissement de Formation</t>
  </si>
  <si>
    <t>Adresse</t>
  </si>
  <si>
    <t>Scolarité</t>
  </si>
  <si>
    <t>Nom du responsable</t>
  </si>
  <si>
    <t>Liste des Elèves</t>
  </si>
  <si>
    <t>L'emploi du Temps</t>
  </si>
  <si>
    <t>Périodes de Formation</t>
  </si>
  <si>
    <t>Responsable de la Promotion</t>
  </si>
  <si>
    <t>Promotion</t>
  </si>
  <si>
    <t>SECONDE</t>
  </si>
  <si>
    <t>PREMIERE</t>
  </si>
  <si>
    <t>TERMINALE</t>
  </si>
  <si>
    <t>Capacité d'accueil</t>
  </si>
  <si>
    <t>Taux d'attractivité</t>
  </si>
  <si>
    <t>Effectif de seconde</t>
  </si>
  <si>
    <t>Taux  de remplissage</t>
  </si>
  <si>
    <t>Effectif de première</t>
  </si>
  <si>
    <t>Erosion liée aux arrivants an 1</t>
  </si>
  <si>
    <t>Inscrits</t>
  </si>
  <si>
    <t>Erosion totale par rapport à l'effectif an 1</t>
  </si>
  <si>
    <t>Présents</t>
  </si>
  <si>
    <t>Absents à l'examen</t>
  </si>
  <si>
    <t>Admis</t>
  </si>
  <si>
    <t>Par rapport à la capacité d'accueil</t>
  </si>
  <si>
    <t>Par rapport à l'effectif de Seconde</t>
  </si>
  <si>
    <t>/</t>
  </si>
  <si>
    <t>HISTORIQUE DES PROMOTIONS</t>
  </si>
  <si>
    <t/>
  </si>
  <si>
    <t>ORIGINE DES ELEVES</t>
  </si>
  <si>
    <t>ELEVES</t>
  </si>
  <si>
    <t>PROJET PERSONNEL</t>
  </si>
  <si>
    <t>DEMISSIONS</t>
  </si>
  <si>
    <t>Classe</t>
  </si>
  <si>
    <t>Ville</t>
  </si>
  <si>
    <t>Dép.</t>
  </si>
  <si>
    <t>D</t>
  </si>
  <si>
    <t>Noms</t>
  </si>
  <si>
    <t>Prénoms</t>
  </si>
  <si>
    <t>Date de naissance</t>
  </si>
  <si>
    <t>Age</t>
  </si>
  <si>
    <t>Commune de résidence</t>
  </si>
  <si>
    <t>En début de cycle</t>
  </si>
  <si>
    <t>En milieu de cycle (début Première)</t>
  </si>
  <si>
    <t>En milieu de cycle (début Terminale)</t>
  </si>
  <si>
    <t>En fin de cycle</t>
  </si>
  <si>
    <t>Date</t>
  </si>
  <si>
    <t>Cause</t>
  </si>
  <si>
    <t>R</t>
  </si>
  <si>
    <t>Les Grilles Horaires</t>
  </si>
  <si>
    <t>DISCIPLINES</t>
  </si>
  <si>
    <t>ENSEIGNANTS</t>
  </si>
  <si>
    <t>HORAIRES</t>
  </si>
  <si>
    <t>Hebdo</t>
  </si>
  <si>
    <t>Bloc/sem</t>
  </si>
  <si>
    <t>STI</t>
  </si>
  <si>
    <t>Enseignement Général</t>
  </si>
  <si>
    <t>Economie  Gestion</t>
  </si>
  <si>
    <t>Arts Appliqués</t>
  </si>
  <si>
    <t>Mathématiques</t>
  </si>
  <si>
    <t>Sciences Physique</t>
  </si>
  <si>
    <t>Français</t>
  </si>
  <si>
    <t>P1</t>
  </si>
  <si>
    <t>Histoire - Géographie</t>
  </si>
  <si>
    <t>P2</t>
  </si>
  <si>
    <t>P3</t>
  </si>
  <si>
    <t>Education Physique et Sportive</t>
  </si>
  <si>
    <t>P4</t>
  </si>
  <si>
    <t>Nombre de semaines de formation</t>
  </si>
  <si>
    <t>semaines</t>
  </si>
  <si>
    <t>heures</t>
  </si>
  <si>
    <t>EMPLOI DU TEMPS HEBDOMADAIRE</t>
  </si>
  <si>
    <t>Horaires</t>
  </si>
  <si>
    <t>LUNDI</t>
  </si>
  <si>
    <t>MARDI</t>
  </si>
  <si>
    <t>MERCREDI</t>
  </si>
  <si>
    <t>JEUDI</t>
  </si>
  <si>
    <t>VENDREDI</t>
  </si>
  <si>
    <t>8 à 9</t>
  </si>
  <si>
    <t>9 à 10</t>
  </si>
  <si>
    <t>10 à 11</t>
  </si>
  <si>
    <t>11 à 12</t>
  </si>
  <si>
    <t>12 à 13</t>
  </si>
  <si>
    <t>13 à 14</t>
  </si>
  <si>
    <t>14 à 15</t>
  </si>
  <si>
    <t>15 à 16</t>
  </si>
  <si>
    <t>16 à 17</t>
  </si>
  <si>
    <t>17 à 18</t>
  </si>
  <si>
    <t>REPARTITION DES PERIODES DE FORMATION EN MILIEU PROFESSIONNEL</t>
  </si>
  <si>
    <t>Rentrée à Toussaint</t>
  </si>
  <si>
    <t>Toussaint à Noël</t>
  </si>
  <si>
    <t>Noël à Hiver</t>
  </si>
  <si>
    <t>Hiver à Pâques</t>
  </si>
  <si>
    <t>Pâques à Eté</t>
  </si>
  <si>
    <t>Code PFMP</t>
  </si>
  <si>
    <t>Nb sem.</t>
  </si>
  <si>
    <t>Du</t>
  </si>
  <si>
    <t>Au</t>
  </si>
  <si>
    <t>N° semaine</t>
  </si>
  <si>
    <t>P5</t>
  </si>
  <si>
    <t>P6</t>
  </si>
  <si>
    <t>Inserez ICI le logo de votre Etablissement</t>
  </si>
  <si>
    <t>Semaines scolaire</t>
  </si>
  <si>
    <t>Date rentrée 1</t>
  </si>
  <si>
    <t>Date rentrée 2</t>
  </si>
  <si>
    <t>Date rentrée 3</t>
  </si>
  <si>
    <t>Total de 6 semaines</t>
  </si>
  <si>
    <t>Total de 8 semaines</t>
  </si>
  <si>
    <t>Relation au référentiel</t>
  </si>
  <si>
    <t>Toussaint</t>
  </si>
  <si>
    <t>Noël</t>
  </si>
  <si>
    <t>Hiver</t>
  </si>
  <si>
    <t>Printemps</t>
  </si>
  <si>
    <t>Seconde</t>
  </si>
  <si>
    <t>Première</t>
  </si>
  <si>
    <t>Terminale</t>
  </si>
  <si>
    <t>DATES DES CONGES SCOLAIRES</t>
  </si>
  <si>
    <t>Atteindre le B.O.</t>
  </si>
  <si>
    <t>Date des congés scolaires</t>
  </si>
  <si>
    <t xml:space="preserve">Vous devez saisir les dates des différentes périodes de congés scolaires. </t>
  </si>
  <si>
    <t>Elles sont disponibles sur le site du Ministère de l'Education Nationale.</t>
  </si>
  <si>
    <t>Vous pouvez, si vous avez une connexion Internet, atteindre ce site en cliquant sur le lien à gauche.</t>
  </si>
  <si>
    <t>Type Etab</t>
  </si>
  <si>
    <t>Nom Etab</t>
  </si>
  <si>
    <t>Vœu n°1</t>
  </si>
  <si>
    <t>Effectif de terminale</t>
  </si>
  <si>
    <t>U2</t>
  </si>
  <si>
    <t>U31</t>
  </si>
  <si>
    <t>U32</t>
  </si>
  <si>
    <t>U33</t>
  </si>
  <si>
    <t>Conduire des opérations d'usinage : machines conventionnelles, PN, CN</t>
  </si>
  <si>
    <t>Conduire les opérations de montage et de finition</t>
  </si>
  <si>
    <t>C4-1</t>
  </si>
  <si>
    <t>Organiser et mettre en sécurité la zone d'intervention</t>
  </si>
  <si>
    <t>C4-2</t>
  </si>
  <si>
    <t>Contrôler la conformité des supports et des ouvrages</t>
  </si>
  <si>
    <t>C4-3</t>
  </si>
  <si>
    <t>Implanter, distribuer sur chantier</t>
  </si>
  <si>
    <t>C4-4</t>
  </si>
  <si>
    <t>Préparer, adapter, ajuster les ouvrages</t>
  </si>
  <si>
    <t>C4-5</t>
  </si>
  <si>
    <t>Conduire les opérations de pose sur chantier</t>
  </si>
  <si>
    <t>C4-6</t>
  </si>
  <si>
    <t>Installer les équipements techniques, les accessoires</t>
  </si>
  <si>
    <t>C4-7</t>
  </si>
  <si>
    <t>Assurer les opérations de finition périphériques à l'ouvrage</t>
  </si>
  <si>
    <t>C4-8</t>
  </si>
  <si>
    <t>Gérer la dépose des ouvrages et l'environnement du chantier</t>
  </si>
  <si>
    <t>C5-1</t>
  </si>
  <si>
    <t>Assurer la maintenance périodique des ouvrages</t>
  </si>
  <si>
    <t>C5-2</t>
  </si>
  <si>
    <t>Maintenir en état, les matériels, les équipements et les outillages</t>
  </si>
  <si>
    <t>C6-1</t>
  </si>
  <si>
    <t>Animer une équipe</t>
  </si>
  <si>
    <t>C6-2</t>
  </si>
  <si>
    <t>Animer les actions qualité et sécurité</t>
  </si>
  <si>
    <t>C6-3</t>
  </si>
  <si>
    <t>Rendre compte d'une activité</t>
  </si>
  <si>
    <t>C6-4</t>
  </si>
  <si>
    <t>Communiquer avec les différents les partenaires</t>
  </si>
  <si>
    <t>U11</t>
  </si>
  <si>
    <t>CODES DES UNITES DE VOTRE DIPLÔME</t>
  </si>
  <si>
    <t>Pour une gestion automatisée de celles-ci,</t>
  </si>
  <si>
    <t>INSCRIVEZ ICI LEURS CODES     ----------- ICI ---------&gt;&gt;&gt;&gt;&gt;&gt;&gt;&gt;</t>
  </si>
  <si>
    <t>Puis retourner à la page "Compétences" pour sélectionner dans la colonne "UNITES"</t>
  </si>
  <si>
    <t>celle qui concerne la compétence en regard</t>
  </si>
  <si>
    <t>Les Unités de votre dipôme mettent en œuvres des compétences.</t>
  </si>
  <si>
    <r>
      <t>Voir l'annexe "</t>
    </r>
    <r>
      <rPr>
        <i/>
        <sz val="12"/>
        <color indexed="56"/>
        <rFont val="Calibri"/>
        <family val="2"/>
      </rPr>
      <t>DEFINITION DES EPREUVES</t>
    </r>
    <r>
      <rPr>
        <sz val="12"/>
        <rFont val="Calibri"/>
        <family val="2"/>
      </rPr>
      <t>" du référentiel</t>
    </r>
  </si>
  <si>
    <t>Attrait pour la spécialité</t>
  </si>
  <si>
    <t>Sigles</t>
  </si>
  <si>
    <t>Eco Gestion</t>
  </si>
  <si>
    <t>Arts Appli</t>
  </si>
  <si>
    <t>Maths</t>
  </si>
  <si>
    <t>Scien Phys</t>
  </si>
  <si>
    <t>Hist Géo</t>
  </si>
  <si>
    <t>EPS</t>
  </si>
  <si>
    <t>Anglais</t>
  </si>
  <si>
    <t>BACCALAUREAT PROFESSIONNEL</t>
  </si>
  <si>
    <t>UP1</t>
  </si>
  <si>
    <t>UP2</t>
  </si>
  <si>
    <t>Décoder et interpréter des données de définition</t>
  </si>
  <si>
    <t>Décoder et interpréter des données opératoires</t>
  </si>
  <si>
    <t>Justifier le choix d'un matériau, d'un produit, d'une liaison</t>
  </si>
  <si>
    <t>Traduire graphiquement une solution technique</t>
  </si>
  <si>
    <t>Déterminer les quantités, les besoins</t>
  </si>
  <si>
    <t>Choisir un moyen de réalisation, établir un mode opératoire</t>
  </si>
  <si>
    <t>Préparer, installer et maintenir en état le poste de travail</t>
  </si>
  <si>
    <t>Réaliser les opérations d'usinage</t>
  </si>
  <si>
    <t>Réaliser les opérations d'assemblage, de montage et de finition</t>
  </si>
  <si>
    <t>Réaliser les opérations de mise en œuvre, installation et pose</t>
  </si>
  <si>
    <t>Effectuer les opérations de contrôle</t>
  </si>
  <si>
    <t>Décrire une solution technique</t>
  </si>
  <si>
    <t>EXAMEN</t>
  </si>
  <si>
    <t>PRE-RENTREE</t>
  </si>
  <si>
    <t xml:space="preserve">Résultats de la promotion </t>
  </si>
  <si>
    <t>Prévention Santé Environnement</t>
  </si>
  <si>
    <t>PSE</t>
  </si>
  <si>
    <t>Accompagnement personnalisé</t>
  </si>
  <si>
    <t>AP</t>
  </si>
  <si>
    <t>BCP</t>
  </si>
  <si>
    <t>N° DE SEMAINES</t>
  </si>
  <si>
    <t>C 1</t>
  </si>
  <si>
    <t>C2</t>
  </si>
  <si>
    <t>C3</t>
  </si>
  <si>
    <t>C4</t>
  </si>
  <si>
    <t>C5</t>
  </si>
  <si>
    <t>Janvier - Février</t>
  </si>
  <si>
    <t>Mars - Avril</t>
  </si>
  <si>
    <t>Mai</t>
  </si>
  <si>
    <t>C1.1</t>
  </si>
  <si>
    <t>C2.1</t>
  </si>
  <si>
    <t>C2.2</t>
  </si>
  <si>
    <t>C2.3</t>
  </si>
  <si>
    <t>C2.4</t>
  </si>
  <si>
    <t>C2.5</t>
  </si>
  <si>
    <t>C2.6</t>
  </si>
  <si>
    <t>C3.1</t>
  </si>
  <si>
    <t>C3.2</t>
  </si>
  <si>
    <t>C3.3</t>
  </si>
  <si>
    <t>C3.4</t>
  </si>
  <si>
    <t>C3.5</t>
  </si>
  <si>
    <t>C4.1</t>
  </si>
  <si>
    <t>C4.2</t>
  </si>
  <si>
    <t>C4.3</t>
  </si>
  <si>
    <t>C4.4</t>
  </si>
  <si>
    <t>C5.1</t>
  </si>
  <si>
    <t>BEP</t>
  </si>
  <si>
    <t>C2-11</t>
  </si>
  <si>
    <t>C2-12</t>
  </si>
  <si>
    <t>C2-13</t>
  </si>
  <si>
    <t>C2-14</t>
  </si>
  <si>
    <t>C2-21</t>
  </si>
  <si>
    <t>C2-22</t>
  </si>
  <si>
    <t>C2-23</t>
  </si>
  <si>
    <t>C2-24</t>
  </si>
  <si>
    <t>C3-11</t>
  </si>
  <si>
    <t>C3-12</t>
  </si>
  <si>
    <t>C3-13</t>
  </si>
  <si>
    <t>C3-21</t>
  </si>
  <si>
    <t>C3-22</t>
  </si>
  <si>
    <t>C3-23</t>
  </si>
  <si>
    <t>U12</t>
  </si>
  <si>
    <t>C</t>
  </si>
  <si>
    <t>L</t>
  </si>
  <si>
    <t>Langue vivante 2</t>
  </si>
  <si>
    <t>Italien</t>
  </si>
  <si>
    <t>Langue vivante 1</t>
  </si>
  <si>
    <t>ED Jurid,SOC</t>
  </si>
  <si>
    <t>Techniques professionnels</t>
  </si>
  <si>
    <t>C1-12</t>
  </si>
  <si>
    <t>C2-61</t>
  </si>
  <si>
    <t>C2-62</t>
  </si>
  <si>
    <t>C2-31</t>
  </si>
  <si>
    <t>C2-32</t>
  </si>
  <si>
    <t>C2-33</t>
  </si>
  <si>
    <t>Suivre l'exécution d'une pré série</t>
  </si>
  <si>
    <t>C5-11</t>
  </si>
  <si>
    <t>C5-12</t>
  </si>
  <si>
    <t>Date de la rentrée</t>
  </si>
  <si>
    <t>Périodes</t>
  </si>
  <si>
    <t>Phases</t>
  </si>
  <si>
    <t>C2 Exploiter les données de la conception et de la réalisation</t>
  </si>
  <si>
    <t>C3 Préparer et industrialiser le produit</t>
  </si>
  <si>
    <t>C4 Réaliser tout ou partie du processus de fabrication</t>
  </si>
  <si>
    <t>C5 Communiquer pour saisir techniquement les données</t>
  </si>
  <si>
    <t>C2-6</t>
  </si>
  <si>
    <t>C1-11</t>
  </si>
  <si>
    <t>C2-41</t>
  </si>
  <si>
    <t>C2-42</t>
  </si>
  <si>
    <t>C2-43</t>
  </si>
  <si>
    <t>C2-44</t>
  </si>
  <si>
    <t>C2-45</t>
  </si>
  <si>
    <t>C2-51</t>
  </si>
  <si>
    <t>C2-52</t>
  </si>
  <si>
    <t>C2-53</t>
  </si>
  <si>
    <t>C3-31</t>
  </si>
  <si>
    <t>C3-32</t>
  </si>
  <si>
    <t>C3-33</t>
  </si>
  <si>
    <t>C3-41</t>
  </si>
  <si>
    <t>C3-42</t>
  </si>
  <si>
    <t>C3-43</t>
  </si>
  <si>
    <t>C3-44</t>
  </si>
  <si>
    <t>C3-51</t>
  </si>
  <si>
    <t>C3-52</t>
  </si>
  <si>
    <t>C3-53</t>
  </si>
  <si>
    <t>C3-54</t>
  </si>
  <si>
    <t>C4-11</t>
  </si>
  <si>
    <t>C4-12</t>
  </si>
  <si>
    <t>C4-13</t>
  </si>
  <si>
    <t>C4-21</t>
  </si>
  <si>
    <t>C4-22</t>
  </si>
  <si>
    <t>C4-31</t>
  </si>
  <si>
    <t>C4-32</t>
  </si>
  <si>
    <t>C4-42</t>
  </si>
  <si>
    <t>SUPPORTS PEDAGOGIQUES</t>
  </si>
  <si>
    <t xml:space="preserve">                                              DECOUVERTE</t>
  </si>
  <si>
    <t>ACCUEIL PROMOTION</t>
  </si>
  <si>
    <t xml:space="preserve">DOCUMENTS TECHNIQUES </t>
  </si>
  <si>
    <t>x</t>
  </si>
  <si>
    <t>SEMAINE TAMPON</t>
  </si>
  <si>
    <t>MATERIAUX</t>
  </si>
  <si>
    <t>DOCUMENTS TECHNIQUES</t>
  </si>
  <si>
    <t>QUALITE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</si>
  <si>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</si>
  <si>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PATRONNAGE</t>
  </si>
  <si>
    <t>MATELASSAGE</t>
  </si>
  <si>
    <t>DECOUPAGE</t>
  </si>
  <si>
    <t>GRADATION</t>
  </si>
  <si>
    <t>C1 Se documenter</t>
  </si>
  <si>
    <t>Moyenne d'âge</t>
  </si>
  <si>
    <t>MISE AU POINT DU PRODUIT</t>
  </si>
  <si>
    <t>AGYEKUM</t>
  </si>
  <si>
    <t>AYALA</t>
  </si>
  <si>
    <t>BARONI</t>
  </si>
  <si>
    <t>BONNARD</t>
  </si>
  <si>
    <t>CANO</t>
  </si>
  <si>
    <t>DAPREMONT</t>
  </si>
  <si>
    <t>AZZOLIN</t>
  </si>
  <si>
    <t>DE WELLE</t>
  </si>
  <si>
    <t>FUFFA</t>
  </si>
  <si>
    <t>GUY</t>
  </si>
  <si>
    <t>MADELAINE</t>
  </si>
  <si>
    <t>R'ARBI</t>
  </si>
  <si>
    <t>SAVORI</t>
  </si>
  <si>
    <t>ZOUDE</t>
  </si>
  <si>
    <t>Bernice</t>
  </si>
  <si>
    <t>Reine</t>
  </si>
  <si>
    <t>Ornella</t>
  </si>
  <si>
    <t>Laure</t>
  </si>
  <si>
    <t>Estelle</t>
  </si>
  <si>
    <t>Mélanie</t>
  </si>
  <si>
    <t>Léa</t>
  </si>
  <si>
    <t>Rachel</t>
  </si>
  <si>
    <t>Jessica</t>
  </si>
  <si>
    <t>Déborah</t>
  </si>
  <si>
    <t>Elodie</t>
  </si>
  <si>
    <t>Nawel</t>
  </si>
  <si>
    <t>Kimberley</t>
  </si>
  <si>
    <t>Marie</t>
  </si>
  <si>
    <t>avignon</t>
  </si>
  <si>
    <t>Istres</t>
  </si>
  <si>
    <t>Lançon de Provence</t>
  </si>
  <si>
    <t>Velaux</t>
  </si>
  <si>
    <t>Miramas</t>
  </si>
  <si>
    <t>Entressein</t>
  </si>
  <si>
    <t>Rognac</t>
  </si>
  <si>
    <t>Marignane</t>
  </si>
  <si>
    <t>La fare les oliviers</t>
  </si>
  <si>
    <t>Lambesc</t>
  </si>
  <si>
    <t>Vitrolles</t>
  </si>
  <si>
    <t>?</t>
  </si>
  <si>
    <t>BTS ?
C EN IMAGE</t>
  </si>
  <si>
    <t>BTS 
STYLISTE</t>
  </si>
  <si>
    <t>Coiffure</t>
  </si>
  <si>
    <t>A,SAVARY</t>
  </si>
  <si>
    <t>J,ARBAUD</t>
  </si>
  <si>
    <t>SALON</t>
  </si>
  <si>
    <t>ISTRES</t>
  </si>
  <si>
    <t>ROQUEPERTUSE</t>
  </si>
  <si>
    <t>VELAUX</t>
  </si>
  <si>
    <t>A,CAMUS</t>
  </si>
  <si>
    <t>MIRAMAS</t>
  </si>
  <si>
    <t>E,COUTAREL</t>
  </si>
  <si>
    <t>ROGNAC</t>
  </si>
  <si>
    <t>G,BRASSENS</t>
  </si>
  <si>
    <t>MARIGNANE</t>
  </si>
  <si>
    <t>DIDEROT</t>
  </si>
  <si>
    <t>MARSEILLE</t>
  </si>
  <si>
    <t>J,GUCHENN</t>
  </si>
  <si>
    <t>LAMBESC</t>
  </si>
  <si>
    <t>H.BASCO</t>
  </si>
  <si>
    <t>VITROLLES</t>
  </si>
  <si>
    <t>o</t>
  </si>
  <si>
    <t>Avignon</t>
  </si>
  <si>
    <t>college</t>
  </si>
  <si>
    <t>Roumanille</t>
  </si>
  <si>
    <t>C3-34</t>
  </si>
  <si>
    <r>
      <t xml:space="preserve">Etape 2 - </t>
    </r>
    <r>
      <rPr>
        <sz val="9"/>
        <color indexed="12"/>
        <rFont val="Arial"/>
        <family val="2"/>
      </rPr>
      <t>Position de l'élève au regard des situations pour lesquelles il est évaluable</t>
    </r>
  </si>
  <si>
    <t>Etape 3 - Planing des évaluations</t>
  </si>
  <si>
    <t>UTILISATION MATERIELS ET SECURUTE</t>
  </si>
  <si>
    <t>PLACEMENT</t>
  </si>
  <si>
    <t>TECHNIQUES DE REALISATION  MONTAGE</t>
  </si>
  <si>
    <t>MODIFICATION DE PROTOTYPE</t>
  </si>
  <si>
    <t>PLACEMENT DE PATRON</t>
  </si>
  <si>
    <t>ORGANISATION DE LA PRODUCTION</t>
  </si>
  <si>
    <t>C4-41</t>
  </si>
  <si>
    <t>TECHNIQUE DE REALISATION EN SERIE</t>
  </si>
  <si>
    <t>TECHNIQUE DE REALISATION</t>
  </si>
  <si>
    <t>GESTION</t>
  </si>
  <si>
    <t>GESTION organisation au poste</t>
  </si>
  <si>
    <t>Confectionner des vêtements et avoir sa boutique</t>
  </si>
  <si>
    <t>Promotion:</t>
  </si>
  <si>
    <t>X</t>
  </si>
  <si>
    <t>Par rapport aux inscrits à l'examen</t>
  </si>
  <si>
    <t>Par rapport aux présents</t>
  </si>
  <si>
    <t>2013 / 2016</t>
  </si>
  <si>
    <t>Logo établissement</t>
  </si>
  <si>
    <t>Etablissement :</t>
  </si>
  <si>
    <t>Attrrait</t>
  </si>
  <si>
    <t>Moyenne d'âge de la promotion :</t>
  </si>
  <si>
    <t>BD JOLIOT CURIE</t>
  </si>
  <si>
    <t>Tech pro 1</t>
  </si>
  <si>
    <t>Tech pro 2</t>
  </si>
  <si>
    <t>N° période</t>
  </si>
  <si>
    <t>du</t>
  </si>
  <si>
    <t>au</t>
  </si>
  <si>
    <t>POINTS POSITIFS DEGAGES</t>
  </si>
  <si>
    <t>POINTS A AMELIORER</t>
  </si>
  <si>
    <t>PISTES D'ACTION ENVISAGEES</t>
  </si>
  <si>
    <t>THEMATIQUE :</t>
  </si>
  <si>
    <t>Observations :</t>
  </si>
  <si>
    <t>E.C.J.S.</t>
  </si>
  <si>
    <t>Les effectifs</t>
  </si>
  <si>
    <t>La promotion</t>
  </si>
  <si>
    <t>L'emploi du temps</t>
  </si>
  <si>
    <t>L'organisation des enseignements</t>
  </si>
  <si>
    <t>Le suivi de classe</t>
  </si>
  <si>
    <t>En début de cycle (début Seconde)</t>
  </si>
  <si>
    <t>Heures cycle</t>
  </si>
  <si>
    <t>Projet</t>
  </si>
  <si>
    <t>CENTRES D'INTERET</t>
  </si>
  <si>
    <t>► Situer l'objet de l'étude</t>
  </si>
  <si>
    <t>► Contextualiser</t>
  </si>
  <si>
    <t>► Décoder un cahier des charges esthétique et fonctionnel</t>
  </si>
  <si>
    <t>► Pré concevoir les patrons</t>
  </si>
  <si>
    <t>► Modifier une toile en tracé à plat</t>
  </si>
  <si>
    <t>► Rectifier le patronnage après essayage</t>
  </si>
  <si>
    <t xml:space="preserve">► Identifier les contraintes liées au contexte d’utilisation </t>
  </si>
  <si>
    <t>► Décoder et exploiter une fiche technique de matériaux, de fournitures, un étiquetage, des résultats d’essais</t>
  </si>
  <si>
    <t>► Répertorier les différentes solutions technologiques</t>
  </si>
  <si>
    <t>► Proposer et/ou adapter des solutions technologiques optimales en rapport avec les matériaux et les diverses contraintes.</t>
  </si>
  <si>
    <t>► Exploiter un patronnage industriel</t>
  </si>
  <si>
    <t xml:space="preserve">► Modifier  un patronnage industriel en C A O </t>
  </si>
  <si>
    <t>► Produire un fichier vêtement</t>
  </si>
  <si>
    <t>► Analyser un modèle</t>
  </si>
  <si>
    <t>► Calculer les besoins de matières, de fournitures</t>
  </si>
  <si>
    <t>► Réaliser la coupe manuelle du prototype</t>
  </si>
  <si>
    <t>► Réaliser les prototypes</t>
  </si>
  <si>
    <t>► Élaborer en D.A.O. tout ou partie du dossier technique</t>
  </si>
  <si>
    <t>► Participer à un essayage</t>
  </si>
  <si>
    <t>► Vérifier la conformité technique du produit au regard du cahier des charges</t>
  </si>
  <si>
    <t>► Vérifier la conformité des matériaux</t>
  </si>
  <si>
    <t>► Appliquer les paramètres de placement</t>
  </si>
  <si>
    <t>► Réaliser le placement des différents éléments du modèle</t>
  </si>
  <si>
    <t>► Décoder un ordre de coupe</t>
  </si>
  <si>
    <t>► Effectuer le matelassage</t>
  </si>
  <si>
    <t xml:space="preserve">► Réaliser la coupe </t>
  </si>
  <si>
    <t>► Préparer les éléments du produit pour la fabrication</t>
  </si>
  <si>
    <t>► Mettre à jour les éléments du dossier technique de fabrication du produit</t>
  </si>
  <si>
    <t>►Participer à l'élaboration des documents opératoires d’industrialisation du produit</t>
  </si>
  <si>
    <t>► Exécuter les opérations du processus industriel de fabrication du produit prêt-à-porter</t>
  </si>
  <si>
    <t>► Effectuer une maintenance de premier niveau du parc machines</t>
  </si>
  <si>
    <t>► Effectuer les réglages des matériels</t>
  </si>
  <si>
    <t>► Organiser un poste de travail en mettant en œuvre les notions de simplification du travail</t>
  </si>
  <si>
    <t>► Réaliser le contrôle de la qualité suivant une méthodologie de contrôle qualité pré définie</t>
  </si>
  <si>
    <t>► Mettre en œuvre les moyens de communication adaptés</t>
  </si>
  <si>
    <t>► Transmettre oralement</t>
  </si>
  <si>
    <t xml:space="preserve">
Rechercher, s'informer</t>
  </si>
  <si>
    <t xml:space="preserve">
Participer à la mise eu point d'un modèle</t>
  </si>
  <si>
    <t xml:space="preserve">
Analyser la relation produit, procédés, matériaux</t>
  </si>
  <si>
    <t xml:space="preserve">
Industrialiser le patronnage d'un modèle</t>
  </si>
  <si>
    <t xml:space="preserve">
Réaliser le prototype d'un modèle</t>
  </si>
  <si>
    <t xml:space="preserve">
Evaluer la conformité esthétique et fonctionnelle du prototpe</t>
  </si>
  <si>
    <t xml:space="preserve">
Evaluer les modifications à apporter au modèle</t>
  </si>
  <si>
    <t xml:space="preserve">
Effectuer tout ou partie de la gradation d'un produit en CAO</t>
  </si>
  <si>
    <t xml:space="preserve">
S'assurer de la conformité des matériaux</t>
  </si>
  <si>
    <t xml:space="preserve">
Réaliser un placement en CAO</t>
  </si>
  <si>
    <t xml:space="preserve">
Etablir et mettre en œuvre le processus de matelassage et de découpage</t>
  </si>
  <si>
    <t xml:space="preserve">
Participer à l'élaboration du dossier d'industrialisation</t>
  </si>
  <si>
    <t xml:space="preserve">
Réaliser des opérations de montage et de finition</t>
  </si>
  <si>
    <t xml:space="preserve">
Contrôler l'application de la qualité au poste de travail</t>
  </si>
  <si>
    <t xml:space="preserve">
Contrôler la qualité des produits finis au regard du cahier des charges</t>
  </si>
  <si>
    <t xml:space="preserve">
Communiquer techniquement</t>
  </si>
  <si>
    <t>► Identifier et choisir les moyens de communication adaptés</t>
  </si>
  <si>
    <t>C1.11</t>
  </si>
  <si>
    <t>C1.12</t>
  </si>
  <si>
    <t>C2.21</t>
  </si>
  <si>
    <t>C2.22</t>
  </si>
  <si>
    <t>C2.11</t>
  </si>
  <si>
    <t>C2.12</t>
  </si>
  <si>
    <t>C2.13</t>
  </si>
  <si>
    <t>C2.14</t>
  </si>
  <si>
    <t>C2.23</t>
  </si>
  <si>
    <t>C2.24</t>
  </si>
  <si>
    <t>C5.11</t>
  </si>
  <si>
    <t>C5.12</t>
  </si>
  <si>
    <t>UP2-LP</t>
  </si>
  <si>
    <t>UP2-ENT</t>
  </si>
  <si>
    <t>Dipl</t>
  </si>
  <si>
    <t>N° comp</t>
  </si>
  <si>
    <t>Unité</t>
  </si>
  <si>
    <t>Libellé des  compétence</t>
  </si>
  <si>
    <t xml:space="preserve">1) </t>
  </si>
  <si>
    <t xml:space="preserve">2) </t>
  </si>
  <si>
    <t xml:space="preserve">3) </t>
  </si>
  <si>
    <t>De la rentrée de Noël aux vacances de Février</t>
  </si>
  <si>
    <t>De février à Pâques</t>
  </si>
  <si>
    <t>De Pâques à Fin mai</t>
  </si>
  <si>
    <t>Etape 1 - Position de l'élève au regard des compétences acquises : 0 = comp intermédiaire : X = comp BCP</t>
  </si>
  <si>
    <t>gunritur</t>
  </si>
  <si>
    <t>sfgdg'(g'</t>
  </si>
  <si>
    <t>Madame UNTEL</t>
  </si>
  <si>
    <t>METIERS DE LA MODE - VETEMENT</t>
  </si>
  <si>
    <t>LP DE LA REUSSITE</t>
  </si>
  <si>
    <t>TERIEUR</t>
  </si>
  <si>
    <t>Alain</t>
  </si>
  <si>
    <t>Alex</t>
  </si>
  <si>
    <t>Le patronnage</t>
  </si>
  <si>
    <t>Transformations simples afin d'évaser, écarter, picoter pinces</t>
  </si>
  <si>
    <t>Finition de bord les enformes (jupe ou corsage)</t>
  </si>
  <si>
    <t>Pivotement  de pince (jupe ou corsage)</t>
  </si>
  <si>
    <t>Moulage corsage de base</t>
  </si>
  <si>
    <t>La nomenclature/variante</t>
  </si>
  <si>
    <t>Tracer une forme géométrique</t>
  </si>
  <si>
    <t>Le corps et le vêtement</t>
  </si>
  <si>
    <t>Découverte de l'environnement CFAO</t>
  </si>
  <si>
    <t>Moulage de la jupe droite</t>
  </si>
  <si>
    <t>Recherche des lignes du corps humain</t>
  </si>
  <si>
    <t>Présentation de la problématique relative au Centre d'intérêt développé</t>
  </si>
  <si>
    <t>Notes :</t>
  </si>
  <si>
    <t>EVALUATION DES CONNAISSANCES</t>
  </si>
  <si>
    <t>Cl. ent</t>
  </si>
  <si>
    <t>Nadine</t>
  </si>
  <si>
    <t>SYNTHESE</t>
  </si>
  <si>
    <t>TP</t>
  </si>
  <si>
    <t>Bernadette</t>
  </si>
  <si>
    <t>TD</t>
  </si>
  <si>
    <t>PROF</t>
  </si>
  <si>
    <t>Repère</t>
  </si>
  <si>
    <t>CALEDO</t>
  </si>
  <si>
    <t>BELAKI</t>
  </si>
  <si>
    <t>2 BCP 
MM-V</t>
  </si>
  <si>
    <t>CONCEPTION</t>
  </si>
  <si>
    <t>Etablissement</t>
  </si>
  <si>
    <t>Classe :</t>
  </si>
  <si>
    <t>Centre d'intérêt</t>
  </si>
  <si>
    <t>Promotion :</t>
  </si>
  <si>
    <t>2013-2016</t>
  </si>
  <si>
    <t>DIAMINO</t>
  </si>
  <si>
    <t>GASTON</t>
  </si>
  <si>
    <t>HENRI</t>
  </si>
  <si>
    <t>ISIDORE</t>
  </si>
  <si>
    <t>KEVIN</t>
  </si>
  <si>
    <t>LUDIVINE</t>
  </si>
  <si>
    <t>VINCENT</t>
  </si>
  <si>
    <t>EUGENIE</t>
  </si>
  <si>
    <t>JEREMY</t>
  </si>
  <si>
    <t>ANAELLE</t>
  </si>
  <si>
    <t>FABIENNE</t>
  </si>
  <si>
    <t>MAXIME</t>
  </si>
  <si>
    <t>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</si>
</sst>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€&quot;* #,##0.00_);_(&quot;€&quot;* \(#,##0.00\);_(&quot;€&quot;* &quot;-&quot;??_);_(@_)"/>
    <numFmt numFmtId="165" formatCode="\+#,##0;[Red]\-#,##0"/>
    <numFmt numFmtId="166" formatCode="dd\-mm\-yy"/>
    <numFmt numFmtId="167" formatCode="0.0"/>
    <numFmt numFmtId="168" formatCode="d\-mm\-yy"/>
    <numFmt numFmtId="169" formatCode="yyyy"/>
    <numFmt numFmtId="170" formatCode="_-* #,##0.00\ &quot;F&quot;_-;\-* #,##0.00\ &quot;F&quot;_-;_-* &quot;-&quot;??\ &quot;F&quot;_-;_-@_-"/>
    <numFmt numFmtId="171" formatCode="dd\-mmm\-yyyy"/>
    <numFmt numFmtId="172" formatCode="dddd\-dd\-mmmm\-yyyy"/>
    <numFmt numFmtId="173" formatCode="dd\ /\ mm\ /\ yyyy"/>
  </numFmts>
  <fonts count="117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18"/>
      <name val="Comic Sans MS"/>
      <family val="4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sz val="16"/>
      <color indexed="12"/>
      <name val="Comic Sans MS"/>
      <family val="4"/>
    </font>
    <font>
      <u/>
      <sz val="10"/>
      <color indexed="12"/>
      <name val="Arial"/>
      <family val="2"/>
    </font>
    <font>
      <sz val="10"/>
      <color indexed="12"/>
      <name val="Times New Roman"/>
      <family val="1"/>
    </font>
    <font>
      <sz val="16"/>
      <color indexed="18"/>
      <name val="Comic Sans MS"/>
      <family val="4"/>
    </font>
    <font>
      <sz val="18"/>
      <color indexed="18"/>
      <name val="Comic Sans MS"/>
      <family val="4"/>
    </font>
    <font>
      <b/>
      <sz val="11"/>
      <name val="Comic Sans MS"/>
      <family val="4"/>
    </font>
    <font>
      <b/>
      <sz val="11"/>
      <color indexed="60"/>
      <name val="Comic Sans MS"/>
      <family val="4"/>
    </font>
    <font>
      <b/>
      <sz val="11"/>
      <color indexed="12"/>
      <name val="Comic Sans MS"/>
      <family val="4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7"/>
      <name val="Arial"/>
      <family val="2"/>
    </font>
    <font>
      <b/>
      <sz val="20"/>
      <color indexed="18"/>
      <name val="Comic Sans MS"/>
      <family val="4"/>
    </font>
    <font>
      <sz val="10"/>
      <color indexed="56"/>
      <name val="Arial"/>
      <family val="2"/>
    </font>
    <font>
      <sz val="8"/>
      <color indexed="56"/>
      <name val="Arial"/>
      <family val="2"/>
    </font>
    <font>
      <sz val="10"/>
      <color indexed="12"/>
      <name val="Arial"/>
      <family val="2"/>
    </font>
    <font>
      <b/>
      <sz val="11"/>
      <color indexed="10"/>
      <name val="Comic Sans MS"/>
      <family val="4"/>
    </font>
    <font>
      <sz val="11"/>
      <color indexed="12"/>
      <name val="Arial Narrow"/>
      <family val="2"/>
    </font>
    <font>
      <sz val="8"/>
      <color indexed="10"/>
      <name val="Arial"/>
      <family val="2"/>
    </font>
    <font>
      <sz val="12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i/>
      <sz val="11"/>
      <name val="Times New Roman"/>
      <family val="1"/>
    </font>
    <font>
      <i/>
      <sz val="10"/>
      <name val="Times New Roman"/>
      <family val="1"/>
    </font>
    <font>
      <b/>
      <sz val="8"/>
      <name val="Arial"/>
      <family val="2"/>
    </font>
    <font>
      <b/>
      <sz val="12"/>
      <color indexed="18"/>
      <name val="Arial"/>
      <family val="2"/>
    </font>
    <font>
      <sz val="10"/>
      <name val="Comic Sans MS"/>
      <family val="4"/>
    </font>
    <font>
      <b/>
      <sz val="10"/>
      <color indexed="20"/>
      <name val="Arial"/>
      <family val="2"/>
    </font>
    <font>
      <b/>
      <sz val="10"/>
      <color indexed="12"/>
      <name val="Verdana"/>
      <family val="2"/>
    </font>
    <font>
      <sz val="10"/>
      <color indexed="62"/>
      <name val="Arial"/>
      <family val="2"/>
    </font>
    <font>
      <sz val="9"/>
      <color indexed="62"/>
      <name val="Arial"/>
      <family val="2"/>
    </font>
    <font>
      <sz val="14"/>
      <name val="Arial"/>
      <family val="2"/>
    </font>
    <font>
      <sz val="28"/>
      <name val="Balloon"/>
    </font>
    <font>
      <sz val="14"/>
      <color indexed="56"/>
      <name val="Arial"/>
      <family val="2"/>
    </font>
    <font>
      <sz val="9"/>
      <color indexed="62"/>
      <name val="Arial"/>
      <family val="2"/>
    </font>
    <font>
      <sz val="8"/>
      <name val="Arial"/>
      <family val="2"/>
    </font>
    <font>
      <sz val="12"/>
      <name val="Calibri"/>
      <family val="2"/>
    </font>
    <font>
      <i/>
      <sz val="12"/>
      <color indexed="56"/>
      <name val="Calibri"/>
      <family val="2"/>
    </font>
    <font>
      <b/>
      <sz val="16"/>
      <color indexed="18"/>
      <name val="Comic Sans MS"/>
      <family val="4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9"/>
      <name val="Arial"/>
      <family val="2"/>
    </font>
    <font>
      <b/>
      <sz val="10"/>
      <color indexed="18"/>
      <name val="Comic Sans MS"/>
      <family val="4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8"/>
      <color indexed="12"/>
      <name val="Arial"/>
      <family val="2"/>
    </font>
    <font>
      <sz val="10"/>
      <color indexed="60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14"/>
      <color indexed="18"/>
      <name val="Arial"/>
      <family val="2"/>
    </font>
    <font>
      <b/>
      <sz val="10"/>
      <color indexed="43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color indexed="12"/>
      <name val="Comic Sans MS"/>
      <family val="4"/>
    </font>
    <font>
      <sz val="9"/>
      <color indexed="81"/>
      <name val="Arial"/>
      <family val="2"/>
    </font>
    <font>
      <sz val="10"/>
      <color indexed="81"/>
      <name val="Arial"/>
      <family val="2"/>
    </font>
    <font>
      <sz val="8"/>
      <color indexed="8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Comic Sans MS"/>
      <family val="4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800000"/>
      <name val="Arial"/>
      <family val="2"/>
    </font>
    <font>
      <b/>
      <sz val="10"/>
      <color rgb="FFCC0000"/>
      <name val="Arial"/>
      <family val="2"/>
    </font>
    <font>
      <b/>
      <sz val="11"/>
      <color rgb="FFFF0000"/>
      <name val="Arial"/>
      <family val="2"/>
    </font>
    <font>
      <sz val="8"/>
      <color indexed="12"/>
      <name val="Arial Narrow"/>
      <family val="2"/>
    </font>
    <font>
      <sz val="20"/>
      <color indexed="18"/>
      <name val="Comic Sans MS"/>
      <family val="4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20"/>
      <name val="Arial"/>
      <family val="2"/>
    </font>
    <font>
      <sz val="10"/>
      <color rgb="FFFFFF99"/>
      <name val="Arial"/>
      <family val="2"/>
    </font>
    <font>
      <sz val="9"/>
      <color rgb="FFFFFF9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16"/>
      <name val="Arial"/>
      <family val="2"/>
    </font>
    <font>
      <b/>
      <u/>
      <sz val="16"/>
      <color indexed="10"/>
      <name val="Arial"/>
      <family val="2"/>
    </font>
    <font>
      <b/>
      <sz val="18"/>
      <color indexed="12"/>
      <name val="Franklin Gothic Heavy"/>
      <family val="2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0"/>
      <name val="Comic Sans MS"/>
      <family val="4"/>
    </font>
    <font>
      <b/>
      <sz val="16"/>
      <color rgb="FF0000FF"/>
      <name val="Arial"/>
      <family val="2"/>
    </font>
    <font>
      <b/>
      <sz val="16"/>
      <color rgb="FFFF0000"/>
      <name val="Arial"/>
      <family val="2"/>
    </font>
    <font>
      <b/>
      <sz val="24"/>
      <color indexed="18"/>
      <name val="Comic Sans MS"/>
      <family val="4"/>
    </font>
    <font>
      <b/>
      <sz val="18"/>
      <color indexed="58"/>
      <name val="Aharoni"/>
      <charset val="177"/>
    </font>
    <font>
      <sz val="7"/>
      <name val="Arial"/>
      <family val="2"/>
    </font>
    <font>
      <sz val="8"/>
      <color indexed="60"/>
      <name val="Arial"/>
      <family val="2"/>
    </font>
    <font>
      <i/>
      <sz val="10"/>
      <name val="Arial"/>
      <family val="2"/>
    </font>
    <font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1"/>
      <color indexed="12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lightUp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FF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41"/>
      </patternFill>
    </fill>
    <fill>
      <patternFill patternType="solid">
        <fgColor rgb="FFCCE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21"/>
      </patternFill>
    </fill>
    <fill>
      <patternFill patternType="solid">
        <fgColor rgb="FFFF6600"/>
        <bgColor indexed="21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41"/>
      </patternFill>
    </fill>
    <fill>
      <patternFill patternType="solid">
        <fgColor rgb="FF00FFFF"/>
        <bgColor indexed="4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00"/>
        <bgColor indexed="21"/>
      </patternFill>
    </fill>
    <fill>
      <patternFill patternType="solid">
        <fgColor theme="0" tint="-0.14999847407452621"/>
        <bgColor indexed="21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99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00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gray0625">
        <bgColor theme="0"/>
      </patternFill>
    </fill>
    <fill>
      <patternFill patternType="solid">
        <fgColor indexed="45"/>
        <bgColor indexed="64"/>
      </patternFill>
    </fill>
  </fills>
  <borders count="4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thin">
        <color indexed="64"/>
      </right>
      <top style="dashed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10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 style="double">
        <color indexed="64"/>
      </right>
      <top/>
      <bottom/>
      <diagonal/>
    </border>
    <border>
      <left style="hair">
        <color indexed="23"/>
      </left>
      <right style="hair">
        <color indexed="64"/>
      </right>
      <top/>
      <bottom/>
      <diagonal/>
    </border>
    <border>
      <left/>
      <right style="hair">
        <color indexed="54"/>
      </right>
      <top/>
      <bottom/>
      <diagonal/>
    </border>
    <border>
      <left style="hair">
        <color indexed="54"/>
      </left>
      <right style="double">
        <color indexed="64"/>
      </right>
      <top/>
      <bottom/>
      <diagonal/>
    </border>
    <border>
      <left style="hair">
        <color indexed="54"/>
      </left>
      <right style="hair">
        <color indexed="54"/>
      </right>
      <top/>
      <bottom/>
      <diagonal/>
    </border>
    <border>
      <left style="hair">
        <color indexed="5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4"/>
      </left>
      <right/>
      <top/>
      <bottom/>
      <diagonal/>
    </border>
    <border>
      <left/>
      <right style="hair">
        <color indexed="5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2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54"/>
      </right>
      <top style="thin">
        <color indexed="64"/>
      </top>
      <bottom style="hair">
        <color indexed="64"/>
      </bottom>
      <diagonal/>
    </border>
    <border>
      <left style="hair">
        <color indexed="5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54"/>
      </left>
      <right style="hair">
        <color indexed="54"/>
      </right>
      <top style="thin">
        <color indexed="64"/>
      </top>
      <bottom style="hair">
        <color indexed="64"/>
      </bottom>
      <diagonal/>
    </border>
    <border>
      <left style="hair">
        <color indexed="5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54"/>
      </left>
      <right/>
      <top style="thin">
        <color indexed="64"/>
      </top>
      <bottom style="hair">
        <color indexed="64"/>
      </bottom>
      <diagonal/>
    </border>
    <border>
      <left style="hair">
        <color indexed="2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54"/>
      </right>
      <top style="hair">
        <color indexed="64"/>
      </top>
      <bottom style="hair">
        <color indexed="64"/>
      </bottom>
      <diagonal/>
    </border>
    <border>
      <left style="hair">
        <color indexed="5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4"/>
      </left>
      <right style="hair">
        <color indexed="54"/>
      </right>
      <top style="hair">
        <color indexed="64"/>
      </top>
      <bottom style="hair">
        <color indexed="64"/>
      </bottom>
      <diagonal/>
    </border>
    <border>
      <left style="hair">
        <color indexed="5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4"/>
      </left>
      <right/>
      <top style="hair">
        <color indexed="64"/>
      </top>
      <bottom style="hair">
        <color indexed="64"/>
      </bottom>
      <diagonal/>
    </border>
    <border>
      <left style="hair">
        <color indexed="23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54"/>
      </right>
      <top/>
      <bottom style="hair">
        <color indexed="64"/>
      </bottom>
      <diagonal/>
    </border>
    <border>
      <left style="hair">
        <color indexed="5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5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54"/>
      </left>
      <right style="hair">
        <color indexed="54"/>
      </right>
      <top/>
      <bottom style="hair">
        <color indexed="64"/>
      </bottom>
      <diagonal/>
    </border>
    <border>
      <left style="hair">
        <color indexed="5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54"/>
      </left>
      <right/>
      <top/>
      <bottom style="hair">
        <color indexed="64"/>
      </bottom>
      <diagonal/>
    </border>
    <border>
      <left/>
      <right style="hair">
        <color indexed="23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23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54"/>
      </left>
      <right style="hair">
        <color indexed="54"/>
      </right>
      <top style="hair">
        <color indexed="64"/>
      </top>
      <bottom style="hair">
        <color indexed="5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23"/>
      </right>
      <top style="hair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64"/>
      </right>
      <top style="hair">
        <color indexed="64"/>
      </top>
      <bottom style="hair">
        <color indexed="23"/>
      </bottom>
      <diagonal/>
    </border>
    <border>
      <left/>
      <right style="hair">
        <color indexed="54"/>
      </right>
      <top style="hair">
        <color indexed="64"/>
      </top>
      <bottom style="hair">
        <color indexed="23"/>
      </bottom>
      <diagonal/>
    </border>
    <border>
      <left style="hair">
        <color indexed="54"/>
      </left>
      <right style="double">
        <color indexed="64"/>
      </right>
      <top style="hair">
        <color indexed="64"/>
      </top>
      <bottom style="hair">
        <color indexed="23"/>
      </bottom>
      <diagonal/>
    </border>
    <border>
      <left style="hair">
        <color indexed="54"/>
      </left>
      <right style="hair">
        <color indexed="54"/>
      </right>
      <top style="hair">
        <color indexed="64"/>
      </top>
      <bottom style="hair">
        <color indexed="23"/>
      </bottom>
      <diagonal/>
    </border>
    <border>
      <left style="hair">
        <color indexed="54"/>
      </left>
      <right style="hair">
        <color indexed="64"/>
      </right>
      <top style="hair">
        <color indexed="64"/>
      </top>
      <bottom style="hair">
        <color indexed="23"/>
      </bottom>
      <diagonal/>
    </border>
    <border>
      <left/>
      <right style="double">
        <color indexed="64"/>
      </right>
      <top style="hair">
        <color indexed="64"/>
      </top>
      <bottom style="hair">
        <color indexed="23"/>
      </bottom>
      <diagonal/>
    </border>
    <border>
      <left/>
      <right/>
      <top style="hair">
        <color indexed="64"/>
      </top>
      <bottom style="hair">
        <color indexed="23"/>
      </bottom>
      <diagonal/>
    </border>
    <border>
      <left style="hair">
        <color indexed="54"/>
      </left>
      <right/>
      <top style="hair">
        <color indexed="64"/>
      </top>
      <bottom style="hair">
        <color indexed="23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54"/>
      </left>
      <right style="hair">
        <color indexed="5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4"/>
      </right>
      <top style="hair">
        <color indexed="64"/>
      </top>
      <bottom style="hair">
        <color indexed="64"/>
      </bottom>
      <diagonal/>
    </border>
    <border>
      <left style="hair">
        <color indexed="54"/>
      </left>
      <right/>
      <top style="hair">
        <color indexed="64"/>
      </top>
      <bottom/>
      <diagonal/>
    </border>
    <border>
      <left style="hair">
        <color indexed="54"/>
      </left>
      <right style="double">
        <color indexed="64"/>
      </right>
      <top style="hair">
        <color indexed="64"/>
      </top>
      <bottom/>
      <diagonal/>
    </border>
    <border>
      <left style="hair">
        <color indexed="54"/>
      </left>
      <right style="hair">
        <color indexed="64"/>
      </right>
      <top style="hair">
        <color indexed="64"/>
      </top>
      <bottom/>
      <diagonal/>
    </border>
    <border>
      <left style="hair">
        <color indexed="23"/>
      </left>
      <right/>
      <top style="hair">
        <color indexed="64"/>
      </top>
      <bottom style="hair">
        <color indexed="64"/>
      </bottom>
      <diagonal/>
    </border>
    <border>
      <left style="hair">
        <color indexed="5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54"/>
      </right>
      <top style="hair">
        <color indexed="64"/>
      </top>
      <bottom style="hair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5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54"/>
      </left>
      <right style="double">
        <color indexed="64"/>
      </right>
      <top style="hair">
        <color indexed="64"/>
      </top>
      <bottom style="hair">
        <color indexed="5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3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23"/>
      </right>
      <top style="hair">
        <color indexed="64"/>
      </top>
      <bottom/>
      <diagonal/>
    </border>
    <border>
      <left style="hair">
        <color indexed="23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54"/>
      </right>
      <top style="hair">
        <color indexed="64"/>
      </top>
      <bottom/>
      <diagonal/>
    </border>
    <border>
      <left style="double">
        <color indexed="64"/>
      </left>
      <right style="hair">
        <color indexed="5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54"/>
      </right>
      <top/>
      <bottom style="hair">
        <color indexed="64"/>
      </bottom>
      <diagonal/>
    </border>
    <border>
      <left style="double">
        <color indexed="64"/>
      </left>
      <right style="hair">
        <color indexed="54"/>
      </right>
      <top/>
      <bottom style="hair">
        <color indexed="64"/>
      </bottom>
      <diagonal/>
    </border>
    <border>
      <left style="double">
        <color indexed="64"/>
      </left>
      <right style="hair">
        <color indexed="23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23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hair">
        <color indexed="64"/>
      </bottom>
      <diagonal/>
    </border>
    <border>
      <left style="hair">
        <color indexed="23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23"/>
      </right>
      <top style="hair">
        <color indexed="64"/>
      </top>
      <bottom style="hair">
        <color indexed="64"/>
      </bottom>
      <diagonal/>
    </border>
    <border>
      <left style="hair">
        <color indexed="23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23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23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3"/>
      </right>
      <top style="hair">
        <color indexed="64"/>
      </top>
      <bottom/>
      <diagonal/>
    </border>
    <border>
      <left style="hair">
        <color indexed="23"/>
      </left>
      <right style="double">
        <color indexed="64"/>
      </right>
      <top style="hair">
        <color indexed="64"/>
      </top>
      <bottom/>
      <diagonal/>
    </border>
    <border>
      <left style="hair">
        <color indexed="23"/>
      </left>
      <right style="double">
        <color indexed="64"/>
      </right>
      <top style="hair">
        <color indexed="64"/>
      </top>
      <bottom style="hair">
        <color indexed="23"/>
      </bottom>
      <diagonal/>
    </border>
    <border>
      <left style="medium">
        <color indexed="64"/>
      </left>
      <right style="hair">
        <color indexed="23"/>
      </right>
      <top/>
      <bottom style="hair">
        <color indexed="64"/>
      </bottom>
      <diagonal/>
    </border>
    <border>
      <left/>
      <right style="hair">
        <color indexed="23"/>
      </right>
      <top style="hair">
        <color indexed="64"/>
      </top>
      <bottom/>
      <diagonal/>
    </border>
    <border>
      <left style="hair">
        <color indexed="23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3"/>
      </left>
      <right/>
      <top style="medium">
        <color indexed="63"/>
      </top>
      <bottom style="thin">
        <color indexed="64"/>
      </bottom>
      <diagonal/>
    </border>
    <border>
      <left/>
      <right/>
      <top style="medium">
        <color indexed="63"/>
      </top>
      <bottom style="thin">
        <color indexed="64"/>
      </bottom>
      <diagonal/>
    </border>
    <border>
      <left/>
      <right style="double">
        <color indexed="64"/>
      </right>
      <top style="medium">
        <color indexed="63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/>
      <top/>
      <bottom style="thick">
        <color indexed="19"/>
      </bottom>
      <diagonal/>
    </border>
    <border>
      <left/>
      <right style="thick">
        <color indexed="19"/>
      </right>
      <top/>
      <bottom style="thick">
        <color indexed="19"/>
      </bottom>
      <diagonal/>
    </border>
    <border>
      <left style="thick">
        <color indexed="19"/>
      </left>
      <right/>
      <top/>
      <bottom style="hair">
        <color indexed="19"/>
      </bottom>
      <diagonal/>
    </border>
    <border>
      <left/>
      <right style="thick">
        <color indexed="19"/>
      </right>
      <top/>
      <bottom style="hair">
        <color indexed="1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/>
      <bottom style="mediumDashed">
        <color indexed="64"/>
      </bottom>
      <diagonal/>
    </border>
    <border>
      <left style="thick">
        <color indexed="64"/>
      </left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dashDot">
        <color indexed="64"/>
      </top>
      <bottom/>
      <diagonal/>
    </border>
    <border>
      <left style="hair">
        <color indexed="64"/>
      </left>
      <right style="hair">
        <color indexed="64"/>
      </right>
      <top style="dashDot">
        <color indexed="64"/>
      </top>
      <bottom/>
      <diagonal/>
    </border>
    <border>
      <left style="thick">
        <color indexed="64"/>
      </left>
      <right style="hair">
        <color indexed="64"/>
      </right>
      <top style="dashDot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/>
      <bottom style="dashDot">
        <color indexed="64"/>
      </bottom>
      <diagonal/>
    </border>
    <border>
      <left style="thick">
        <color indexed="64"/>
      </left>
      <right style="hair">
        <color indexed="64"/>
      </right>
      <top/>
      <bottom style="dashDot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mediumDashed">
        <color indexed="64"/>
      </top>
      <bottom/>
      <diagonal/>
    </border>
    <border>
      <left style="hair">
        <color indexed="64"/>
      </left>
      <right style="hair">
        <color indexed="64"/>
      </right>
      <top style="mediumDashed">
        <color indexed="64"/>
      </top>
      <bottom/>
      <diagonal/>
    </border>
    <border>
      <left style="thick">
        <color indexed="64"/>
      </left>
      <right style="hair">
        <color indexed="64"/>
      </right>
      <top style="mediumDashed">
        <color indexed="64"/>
      </top>
      <bottom/>
      <diagonal/>
    </border>
    <border>
      <left/>
      <right style="thick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hair">
        <color indexed="64"/>
      </left>
      <right/>
      <top/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thick">
        <color indexed="64"/>
      </left>
      <right/>
      <top/>
      <bottom style="mediumDashed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thick">
        <color indexed="64"/>
      </left>
      <right/>
      <top style="mediumDashed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777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Border="1"/>
    <xf numFmtId="0" fontId="4" fillId="0" borderId="0" xfId="0" applyFont="1" applyFill="1" applyAlignment="1">
      <alignment textRotation="90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textRotation="90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0" fillId="0" borderId="0" xfId="0" applyNumberFormat="1"/>
    <xf numFmtId="0" fontId="0" fillId="4" borderId="0" xfId="0" applyFill="1"/>
    <xf numFmtId="0" fontId="15" fillId="4" borderId="0" xfId="0" applyFont="1" applyFill="1" applyAlignment="1">
      <alignment horizontal="center" vertical="center"/>
    </xf>
    <xf numFmtId="0" fontId="0" fillId="4" borderId="0" xfId="0" applyFill="1" applyBorder="1"/>
    <xf numFmtId="0" fontId="13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 wrapText="1"/>
    </xf>
    <xf numFmtId="0" fontId="20" fillId="7" borderId="0" xfId="0" applyFont="1" applyFill="1" applyAlignment="1" applyProtection="1">
      <alignment vertical="center" wrapText="1"/>
    </xf>
    <xf numFmtId="0" fontId="0" fillId="4" borderId="0" xfId="0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 textRotation="90" wrapText="1"/>
    </xf>
    <xf numFmtId="0" fontId="25" fillId="8" borderId="3" xfId="0" applyFont="1" applyFill="1" applyBorder="1" applyAlignment="1" applyProtection="1">
      <alignment horizontal="center" vertical="center" textRotation="90" wrapText="1"/>
    </xf>
    <xf numFmtId="0" fontId="24" fillId="4" borderId="3" xfId="0" applyFont="1" applyFill="1" applyBorder="1" applyAlignment="1" applyProtection="1">
      <alignment horizontal="center" vertical="center" textRotation="90" wrapText="1"/>
    </xf>
    <xf numFmtId="0" fontId="24" fillId="2" borderId="3" xfId="0" applyFont="1" applyFill="1" applyBorder="1" applyAlignment="1" applyProtection="1">
      <alignment horizontal="center" vertical="center" textRotation="90" wrapText="1"/>
    </xf>
    <xf numFmtId="0" fontId="26" fillId="3" borderId="0" xfId="0" applyFont="1" applyFill="1" applyAlignment="1" applyProtection="1">
      <alignment horizontal="center" vertical="center" textRotation="60" wrapText="1"/>
    </xf>
    <xf numFmtId="0" fontId="0" fillId="0" borderId="0" xfId="0" applyAlignment="1" applyProtection="1">
      <alignment horizontal="center" vertical="center" textRotation="60"/>
    </xf>
    <xf numFmtId="9" fontId="28" fillId="8" borderId="1" xfId="0" applyNumberFormat="1" applyFont="1" applyFill="1" applyBorder="1" applyAlignment="1" applyProtection="1">
      <alignment horizontal="center" vertical="center"/>
    </xf>
    <xf numFmtId="165" fontId="11" fillId="8" borderId="1" xfId="0" applyNumberFormat="1" applyFont="1" applyFill="1" applyBorder="1" applyAlignment="1" applyProtection="1">
      <alignment horizontal="center" vertical="center"/>
    </xf>
    <xf numFmtId="0" fontId="29" fillId="8" borderId="1" xfId="0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9" fontId="29" fillId="8" borderId="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7" borderId="10" xfId="0" applyFont="1" applyFill="1" applyBorder="1" applyAlignment="1" applyProtection="1">
      <alignment horizontal="center" vertical="center"/>
    </xf>
    <xf numFmtId="9" fontId="28" fillId="8" borderId="10" xfId="0" applyNumberFormat="1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165" fontId="11" fillId="8" borderId="10" xfId="0" applyNumberFormat="1" applyFont="1" applyFill="1" applyBorder="1" applyAlignment="1" applyProtection="1">
      <alignment horizontal="center" vertical="center"/>
    </xf>
    <xf numFmtId="0" fontId="29" fillId="7" borderId="10" xfId="0" applyFont="1" applyFill="1" applyBorder="1" applyAlignment="1" applyProtection="1">
      <alignment horizontal="center" vertical="center"/>
    </xf>
    <xf numFmtId="0" fontId="7" fillId="7" borderId="10" xfId="0" applyFont="1" applyFill="1" applyBorder="1" applyAlignment="1" applyProtection="1">
      <alignment horizontal="center" vertical="center"/>
    </xf>
    <xf numFmtId="0" fontId="10" fillId="8" borderId="10" xfId="0" applyFont="1" applyFill="1" applyBorder="1" applyAlignment="1" applyProtection="1">
      <alignment horizontal="center" vertical="center"/>
    </xf>
    <xf numFmtId="9" fontId="29" fillId="8" borderId="1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33" fillId="0" borderId="11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 wrapText="1"/>
      <protection locked="0"/>
    </xf>
    <xf numFmtId="0" fontId="37" fillId="0" borderId="12" xfId="0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168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35" fillId="0" borderId="17" xfId="0" applyFont="1" applyFill="1" applyBorder="1" applyAlignment="1" applyProtection="1">
      <alignment horizontal="left" vertical="center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7" fillId="0" borderId="10" xfId="0" applyFont="1" applyFill="1" applyBorder="1" applyAlignment="1" applyProtection="1">
      <alignment vertical="center"/>
      <protection locked="0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left" vertical="center" wrapText="1"/>
      <protection locked="0"/>
    </xf>
    <xf numFmtId="168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35" fillId="0" borderId="19" xfId="0" applyNumberFormat="1" applyFont="1" applyFill="1" applyBorder="1" applyAlignment="1" applyProtection="1">
      <alignment horizontal="left" vertical="center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4" fillId="0" borderId="21" xfId="0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/>
      <protection locked="0"/>
    </xf>
    <xf numFmtId="166" fontId="8" fillId="0" borderId="21" xfId="0" applyNumberFormat="1" applyFont="1" applyFill="1" applyBorder="1" applyAlignment="1" applyProtection="1">
      <alignment horizontal="center" vertical="center"/>
      <protection locked="0"/>
    </xf>
    <xf numFmtId="1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left" vertical="center" wrapText="1"/>
      <protection locked="0"/>
    </xf>
    <xf numFmtId="168" fontId="8" fillId="0" borderId="20" xfId="0" applyNumberFormat="1" applyFont="1" applyFill="1" applyBorder="1" applyAlignment="1" applyProtection="1">
      <alignment horizontal="center" vertical="center"/>
      <protection locked="0"/>
    </xf>
    <xf numFmtId="0" fontId="35" fillId="0" borderId="22" xfId="0" applyFont="1" applyFill="1" applyBorder="1" applyAlignment="1" applyProtection="1">
      <alignment horizontal="left" vertical="center"/>
      <protection locked="0"/>
    </xf>
    <xf numFmtId="0" fontId="33" fillId="0" borderId="24" xfId="0" applyFont="1" applyFill="1" applyBorder="1" applyAlignment="1" applyProtection="1">
      <alignment horizontal="center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/>
      <protection locked="0"/>
    </xf>
    <xf numFmtId="0" fontId="37" fillId="0" borderId="25" xfId="0" applyFont="1" applyFill="1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1" fontId="3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 applyProtection="1">
      <alignment horizontal="left" vertical="center" wrapText="1"/>
      <protection locked="0"/>
    </xf>
    <xf numFmtId="168" fontId="8" fillId="0" borderId="24" xfId="0" applyNumberFormat="1" applyFont="1" applyFill="1" applyBorder="1" applyAlignment="1" applyProtection="1">
      <alignment horizontal="center" vertical="center"/>
      <protection locked="0"/>
    </xf>
    <xf numFmtId="0" fontId="35" fillId="0" borderId="26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20" fillId="2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67" fontId="29" fillId="9" borderId="33" xfId="0" applyNumberFormat="1" applyFont="1" applyFill="1" applyBorder="1" applyAlignment="1" applyProtection="1">
      <alignment horizontal="center" vertical="center"/>
    </xf>
    <xf numFmtId="0" fontId="35" fillId="4" borderId="35" xfId="0" applyFont="1" applyFill="1" applyBorder="1" applyAlignment="1" applyProtection="1">
      <alignment horizontal="center" vertical="center"/>
    </xf>
    <xf numFmtId="0" fontId="43" fillId="4" borderId="38" xfId="0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vertical="center" wrapText="1"/>
    </xf>
    <xf numFmtId="0" fontId="0" fillId="4" borderId="0" xfId="0" applyFill="1" applyBorder="1" applyAlignment="1" applyProtection="1">
      <alignment vertical="center"/>
    </xf>
    <xf numFmtId="0" fontId="45" fillId="4" borderId="0" xfId="0" applyFont="1" applyFill="1" applyBorder="1" applyAlignment="1" applyProtection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47" fillId="3" borderId="10" xfId="3" applyNumberFormat="1" applyFont="1" applyFill="1" applyBorder="1" applyAlignment="1" applyProtection="1">
      <alignment horizontal="center" vertical="center"/>
    </xf>
    <xf numFmtId="0" fontId="39" fillId="4" borderId="0" xfId="0" applyFont="1" applyFill="1" applyBorder="1" applyAlignment="1" applyProtection="1">
      <alignment horizontal="left" vertical="center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 wrapText="1"/>
    </xf>
    <xf numFmtId="0" fontId="48" fillId="4" borderId="0" xfId="0" applyFont="1" applyFill="1"/>
    <xf numFmtId="0" fontId="0" fillId="2" borderId="0" xfId="0" applyFill="1" applyAlignment="1" applyProtection="1">
      <alignment vertical="top" wrapText="1"/>
    </xf>
    <xf numFmtId="0" fontId="0" fillId="2" borderId="2" xfId="0" applyFill="1" applyBorder="1" applyAlignment="1" applyProtection="1">
      <alignment vertical="top" wrapText="1"/>
    </xf>
    <xf numFmtId="0" fontId="0" fillId="2" borderId="41" xfId="0" applyFill="1" applyBorder="1" applyAlignment="1" applyProtection="1">
      <alignment vertical="center"/>
    </xf>
    <xf numFmtId="0" fontId="0" fillId="13" borderId="0" xfId="0" applyFill="1"/>
    <xf numFmtId="0" fontId="0" fillId="2" borderId="0" xfId="0" applyFill="1"/>
    <xf numFmtId="0" fontId="4" fillId="2" borderId="0" xfId="0" applyFont="1" applyFill="1" applyAlignment="1">
      <alignment horizontal="center"/>
    </xf>
    <xf numFmtId="14" fontId="0" fillId="2" borderId="0" xfId="0" applyNumberFormat="1" applyFill="1"/>
    <xf numFmtId="0" fontId="0" fillId="2" borderId="0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1" fillId="14" borderId="0" xfId="0" applyFont="1" applyFill="1"/>
    <xf numFmtId="0" fontId="51" fillId="14" borderId="0" xfId="0" applyFont="1" applyFill="1" applyAlignment="1">
      <alignment horizontal="center" vertical="center"/>
    </xf>
    <xf numFmtId="0" fontId="0" fillId="9" borderId="0" xfId="0" applyFill="1"/>
    <xf numFmtId="0" fontId="51" fillId="9" borderId="0" xfId="0" applyFont="1" applyFill="1" applyAlignment="1">
      <alignment horizontal="center" vertical="center"/>
    </xf>
    <xf numFmtId="0" fontId="51" fillId="9" borderId="0" xfId="0" applyFont="1" applyFill="1"/>
    <xf numFmtId="0" fontId="53" fillId="4" borderId="0" xfId="0" applyFont="1" applyFill="1"/>
    <xf numFmtId="0" fontId="51" fillId="4" borderId="0" xfId="0" applyFont="1" applyFill="1"/>
    <xf numFmtId="0" fontId="51" fillId="4" borderId="0" xfId="0" applyFont="1" applyFill="1" applyAlignment="1">
      <alignment horizontal="center" vertical="center"/>
    </xf>
    <xf numFmtId="14" fontId="51" fillId="4" borderId="0" xfId="0" applyNumberFormat="1" applyFont="1" applyFill="1" applyAlignment="1">
      <alignment horizontal="center" vertical="center"/>
    </xf>
    <xf numFmtId="0" fontId="4" fillId="4" borderId="0" xfId="0" applyFont="1" applyFill="1"/>
    <xf numFmtId="0" fontId="4" fillId="13" borderId="0" xfId="0" applyFont="1" applyFill="1"/>
    <xf numFmtId="0" fontId="0" fillId="4" borderId="0" xfId="0" applyFill="1" applyBorder="1" applyAlignment="1">
      <alignment horizontal="center" vertical="center" wrapText="1"/>
    </xf>
    <xf numFmtId="0" fontId="51" fillId="14" borderId="0" xfId="0" applyNumberFormat="1" applyFont="1" applyFill="1" applyBorder="1" applyAlignment="1">
      <alignment horizontal="center" vertical="center"/>
    </xf>
    <xf numFmtId="0" fontId="51" fillId="4" borderId="0" xfId="0" applyNumberFormat="1" applyFont="1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166" fontId="0" fillId="0" borderId="0" xfId="0" applyNumberForma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0" fillId="15" borderId="0" xfId="0" applyFill="1"/>
    <xf numFmtId="0" fontId="0" fillId="7" borderId="0" xfId="0" applyFill="1"/>
    <xf numFmtId="0" fontId="0" fillId="7" borderId="0" xfId="0" applyFill="1" applyBorder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72" fontId="0" fillId="0" borderId="0" xfId="0" applyNumberFormat="1" applyAlignment="1" applyProtection="1">
      <alignment horizontal="left"/>
      <protection locked="0"/>
    </xf>
    <xf numFmtId="0" fontId="29" fillId="8" borderId="3" xfId="0" applyFont="1" applyFill="1" applyBorder="1" applyAlignment="1" applyProtection="1">
      <alignment horizontal="center" textRotation="90" wrapText="1"/>
    </xf>
    <xf numFmtId="171" fontId="51" fillId="14" borderId="0" xfId="0" applyNumberFormat="1" applyFont="1" applyFill="1" applyBorder="1" applyAlignment="1" applyProtection="1">
      <alignment horizontal="center" vertical="center"/>
      <protection locked="0"/>
    </xf>
    <xf numFmtId="171" fontId="51" fillId="14" borderId="0" xfId="0" applyNumberFormat="1" applyFont="1" applyFill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 wrapText="1"/>
      <protection locked="0"/>
    </xf>
    <xf numFmtId="0" fontId="4" fillId="3" borderId="55" xfId="0" applyFont="1" applyFill="1" applyBorder="1" applyAlignment="1" applyProtection="1">
      <alignment horizontal="center" vertical="center" wrapText="1"/>
      <protection locked="0"/>
    </xf>
    <xf numFmtId="0" fontId="4" fillId="8" borderId="54" xfId="0" applyFont="1" applyFill="1" applyBorder="1" applyAlignment="1" applyProtection="1">
      <alignment horizontal="center" vertical="center" wrapText="1"/>
      <protection locked="0"/>
    </xf>
    <xf numFmtId="0" fontId="4" fillId="8" borderId="33" xfId="0" applyFont="1" applyFill="1" applyBorder="1" applyAlignment="1" applyProtection="1">
      <alignment horizontal="center" vertical="center" wrapText="1"/>
      <protection locked="0"/>
    </xf>
    <xf numFmtId="0" fontId="4" fillId="8" borderId="55" xfId="0" applyFont="1" applyFill="1" applyBorder="1" applyAlignment="1" applyProtection="1">
      <alignment horizontal="center" vertical="center" wrapText="1"/>
      <protection locked="0"/>
    </xf>
    <xf numFmtId="0" fontId="4" fillId="11" borderId="54" xfId="0" applyFont="1" applyFill="1" applyBorder="1" applyAlignment="1" applyProtection="1">
      <alignment horizontal="center" vertical="center" wrapText="1"/>
      <protection locked="0"/>
    </xf>
    <xf numFmtId="0" fontId="4" fillId="11" borderId="55" xfId="0" applyFont="1" applyFill="1" applyBorder="1" applyAlignment="1" applyProtection="1">
      <alignment horizontal="center" vertical="center"/>
      <protection locked="0"/>
    </xf>
    <xf numFmtId="0" fontId="3" fillId="16" borderId="0" xfId="0" applyFont="1" applyFill="1" applyAlignment="1">
      <alignment horizontal="center"/>
    </xf>
    <xf numFmtId="0" fontId="17" fillId="0" borderId="0" xfId="1" applyAlignment="1" applyProtection="1"/>
    <xf numFmtId="0" fontId="3" fillId="3" borderId="0" xfId="0" applyFont="1" applyFill="1" applyAlignment="1">
      <alignment horizontal="center"/>
    </xf>
    <xf numFmtId="0" fontId="0" fillId="3" borderId="0" xfId="0" applyFill="1"/>
    <xf numFmtId="0" fontId="0" fillId="16" borderId="0" xfId="0" applyFill="1" applyAlignment="1">
      <alignment textRotation="90"/>
    </xf>
    <xf numFmtId="0" fontId="0" fillId="16" borderId="0" xfId="0" applyFill="1"/>
    <xf numFmtId="0" fontId="0" fillId="17" borderId="0" xfId="0" applyFill="1"/>
    <xf numFmtId="0" fontId="39" fillId="3" borderId="0" xfId="0" applyFont="1" applyFill="1" applyAlignment="1">
      <alignment horizontal="center"/>
    </xf>
    <xf numFmtId="0" fontId="39" fillId="16" borderId="0" xfId="0" applyFont="1" applyFill="1" applyAlignment="1">
      <alignment horizontal="center"/>
    </xf>
    <xf numFmtId="0" fontId="39" fillId="3" borderId="0" xfId="0" applyFont="1" applyFill="1"/>
    <xf numFmtId="0" fontId="39" fillId="16" borderId="0" xfId="0" applyFont="1" applyFill="1"/>
    <xf numFmtId="0" fontId="66" fillId="18" borderId="0" xfId="0" applyFont="1" applyFill="1" applyAlignment="1">
      <alignment horizontal="center" vertical="center"/>
    </xf>
    <xf numFmtId="0" fontId="67" fillId="18" borderId="0" xfId="0" applyFont="1" applyFill="1" applyAlignment="1">
      <alignment horizontal="center" vertical="center"/>
    </xf>
    <xf numFmtId="0" fontId="39" fillId="2" borderId="5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 textRotation="90" wrapText="1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0" fontId="29" fillId="3" borderId="33" xfId="0" applyFont="1" applyFill="1" applyBorder="1" applyAlignment="1" applyProtection="1">
      <alignment horizontal="center" vertical="center"/>
      <protection locked="0"/>
    </xf>
    <xf numFmtId="0" fontId="29" fillId="3" borderId="33" xfId="0" applyFont="1" applyFill="1" applyBorder="1" applyAlignment="1" applyProtection="1">
      <alignment horizontal="center" vertical="center" wrapText="1"/>
      <protection locked="0"/>
    </xf>
    <xf numFmtId="0" fontId="35" fillId="0" borderId="11" xfId="0" applyFont="1" applyFill="1" applyBorder="1" applyAlignment="1" applyProtection="1">
      <alignment horizontal="center" vertical="center"/>
    </xf>
    <xf numFmtId="0" fontId="36" fillId="0" borderId="12" xfId="0" applyFont="1" applyFill="1" applyBorder="1" applyAlignment="1" applyProtection="1">
      <alignment horizontal="center" vertical="center"/>
      <protection locked="0"/>
    </xf>
    <xf numFmtId="167" fontId="38" fillId="0" borderId="12" xfId="0" applyNumberFormat="1" applyFont="1" applyFill="1" applyBorder="1" applyAlignment="1" applyProtection="1">
      <alignment horizontal="center" vertical="center"/>
    </xf>
    <xf numFmtId="0" fontId="35" fillId="0" borderId="18" xfId="0" applyFont="1" applyFill="1" applyBorder="1" applyAlignment="1" applyProtection="1">
      <alignment horizontal="center" vertical="center"/>
    </xf>
    <xf numFmtId="0" fontId="36" fillId="0" borderId="10" xfId="0" applyFont="1" applyFill="1" applyBorder="1" applyAlignment="1" applyProtection="1">
      <alignment horizontal="center" vertical="center"/>
      <protection locked="0"/>
    </xf>
    <xf numFmtId="167" fontId="38" fillId="0" borderId="10" xfId="0" applyNumberFormat="1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167" fontId="38" fillId="0" borderId="14" xfId="0" applyNumberFormat="1" applyFont="1" applyFill="1" applyBorder="1" applyAlignment="1" applyProtection="1">
      <alignment horizontal="center" vertical="center"/>
    </xf>
    <xf numFmtId="0" fontId="36" fillId="0" borderId="21" xfId="0" applyFont="1" applyFill="1" applyBorder="1" applyAlignment="1" applyProtection="1">
      <alignment horizontal="center" vertical="center"/>
      <protection locked="0"/>
    </xf>
    <xf numFmtId="167" fontId="38" fillId="0" borderId="21" xfId="0" applyNumberFormat="1" applyFont="1" applyFill="1" applyBorder="1" applyAlignment="1" applyProtection="1">
      <alignment horizontal="center" vertical="center"/>
    </xf>
    <xf numFmtId="0" fontId="35" fillId="0" borderId="24" xfId="0" applyFont="1" applyFill="1" applyBorder="1" applyAlignment="1" applyProtection="1">
      <alignment horizontal="center" vertical="center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67" fontId="38" fillId="0" borderId="25" xfId="0" applyNumberFormat="1" applyFont="1" applyFill="1" applyBorder="1" applyAlignment="1" applyProtection="1">
      <alignment horizontal="center" vertical="center"/>
    </xf>
    <xf numFmtId="0" fontId="2" fillId="2" borderId="61" xfId="0" applyFont="1" applyFill="1" applyBorder="1" applyAlignment="1">
      <alignment horizontal="center" vertical="center" textRotation="90"/>
    </xf>
    <xf numFmtId="0" fontId="2" fillId="2" borderId="62" xfId="0" applyFont="1" applyFill="1" applyBorder="1" applyAlignment="1">
      <alignment horizontal="center" vertical="center" textRotation="90"/>
    </xf>
    <xf numFmtId="0" fontId="2" fillId="0" borderId="6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4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4" fillId="0" borderId="0" xfId="0" applyFont="1" applyFill="1" applyBorder="1" applyProtection="1">
      <protection locked="0"/>
    </xf>
    <xf numFmtId="0" fontId="50" fillId="0" borderId="0" xfId="0" applyFont="1" applyFill="1" applyBorder="1" applyProtection="1">
      <protection locked="0"/>
    </xf>
    <xf numFmtId="0" fontId="54" fillId="0" borderId="0" xfId="0" applyFont="1" applyFill="1" applyProtection="1">
      <protection locked="0"/>
    </xf>
    <xf numFmtId="0" fontId="7" fillId="0" borderId="68" xfId="6" applyFont="1" applyFill="1" applyBorder="1" applyAlignment="1" applyProtection="1">
      <alignment horizontal="center" vertical="center"/>
      <protection locked="0"/>
    </xf>
    <xf numFmtId="0" fontId="7" fillId="0" borderId="69" xfId="6" applyFont="1" applyFill="1" applyBorder="1" applyAlignment="1" applyProtection="1">
      <alignment horizontal="center" vertical="center"/>
      <protection locked="0"/>
    </xf>
    <xf numFmtId="0" fontId="7" fillId="0" borderId="70" xfId="6" applyFont="1" applyFill="1" applyBorder="1" applyAlignment="1" applyProtection="1">
      <alignment horizontal="center" vertical="center"/>
      <protection locked="0"/>
    </xf>
    <xf numFmtId="0" fontId="7" fillId="0" borderId="71" xfId="6" applyFont="1" applyFill="1" applyBorder="1" applyAlignment="1" applyProtection="1">
      <alignment horizontal="center" vertical="center"/>
      <protection locked="0"/>
    </xf>
    <xf numFmtId="0" fontId="7" fillId="0" borderId="72" xfId="6" applyFont="1" applyFill="1" applyBorder="1" applyAlignment="1" applyProtection="1">
      <alignment horizontal="center" vertical="center"/>
      <protection locked="0"/>
    </xf>
    <xf numFmtId="0" fontId="7" fillId="0" borderId="73" xfId="6" applyFont="1" applyFill="1" applyBorder="1" applyAlignment="1" applyProtection="1">
      <alignment horizontal="center" vertical="center"/>
      <protection locked="0"/>
    </xf>
    <xf numFmtId="0" fontId="7" fillId="0" borderId="67" xfId="6" applyFont="1" applyFill="1" applyBorder="1" applyAlignment="1" applyProtection="1">
      <alignment horizontal="center" vertical="center"/>
      <protection locked="0"/>
    </xf>
    <xf numFmtId="0" fontId="7" fillId="0" borderId="75" xfId="6" applyFont="1" applyFill="1" applyBorder="1" applyAlignment="1" applyProtection="1">
      <alignment horizontal="center" vertical="center" textRotation="90"/>
      <protection locked="0"/>
    </xf>
    <xf numFmtId="0" fontId="7" fillId="0" borderId="74" xfId="6" applyFont="1" applyFill="1" applyBorder="1" applyAlignment="1" applyProtection="1">
      <alignment horizontal="center" vertical="center" textRotation="90"/>
      <protection locked="0"/>
    </xf>
    <xf numFmtId="0" fontId="7" fillId="0" borderId="77" xfId="6" applyFont="1" applyFill="1" applyBorder="1" applyAlignment="1" applyProtection="1">
      <alignment horizontal="center" vertical="center" textRotation="90"/>
      <protection locked="0"/>
    </xf>
    <xf numFmtId="0" fontId="7" fillId="0" borderId="78" xfId="6" applyFont="1" applyFill="1" applyBorder="1" applyAlignment="1" applyProtection="1">
      <alignment horizontal="center" vertical="center" textRotation="90"/>
      <protection locked="0"/>
    </xf>
    <xf numFmtId="0" fontId="7" fillId="0" borderId="79" xfId="6" applyFont="1" applyFill="1" applyBorder="1" applyAlignment="1" applyProtection="1">
      <alignment horizontal="center" vertical="center" textRotation="90"/>
      <protection locked="0"/>
    </xf>
    <xf numFmtId="0" fontId="7" fillId="0" borderId="8" xfId="6" applyFont="1" applyFill="1" applyBorder="1" applyAlignment="1" applyProtection="1">
      <alignment horizontal="center" vertical="center" textRotation="90"/>
      <protection locked="0"/>
    </xf>
    <xf numFmtId="0" fontId="7" fillId="0" borderId="80" xfId="6" applyFont="1" applyFill="1" applyBorder="1" applyAlignment="1" applyProtection="1">
      <alignment horizontal="center" vertical="center" textRotation="90"/>
      <protection locked="0"/>
    </xf>
    <xf numFmtId="0" fontId="7" fillId="0" borderId="81" xfId="6" applyFont="1" applyFill="1" applyBorder="1" applyAlignment="1" applyProtection="1">
      <alignment horizontal="center" vertical="center" textRotation="90"/>
      <protection locked="0"/>
    </xf>
    <xf numFmtId="0" fontId="7" fillId="0" borderId="30" xfId="6" applyFont="1" applyFill="1" applyBorder="1" applyAlignment="1" applyProtection="1">
      <alignment horizontal="center" vertical="center"/>
      <protection locked="0"/>
    </xf>
    <xf numFmtId="0" fontId="7" fillId="0" borderId="83" xfId="6" applyFont="1" applyFill="1" applyBorder="1" applyAlignment="1" applyProtection="1">
      <alignment horizontal="center" vertical="center"/>
      <protection locked="0"/>
    </xf>
    <xf numFmtId="0" fontId="7" fillId="0" borderId="84" xfId="6" applyFont="1" applyFill="1" applyBorder="1" applyAlignment="1" applyProtection="1">
      <alignment horizontal="center" vertical="center"/>
      <protection locked="0"/>
    </xf>
    <xf numFmtId="0" fontId="7" fillId="0" borderId="85" xfId="6" applyFont="1" applyFill="1" applyBorder="1" applyAlignment="1" applyProtection="1">
      <alignment horizontal="center" vertical="center"/>
      <protection locked="0"/>
    </xf>
    <xf numFmtId="0" fontId="7" fillId="0" borderId="86" xfId="6" applyFont="1" applyFill="1" applyBorder="1" applyAlignment="1" applyProtection="1">
      <alignment horizontal="center" vertical="center"/>
      <protection locked="0"/>
    </xf>
    <xf numFmtId="0" fontId="7" fillId="0" borderId="87" xfId="6" applyFont="1" applyFill="1" applyBorder="1" applyAlignment="1" applyProtection="1">
      <alignment horizontal="center" vertical="center"/>
      <protection locked="0"/>
    </xf>
    <xf numFmtId="0" fontId="7" fillId="0" borderId="31" xfId="6" applyFont="1" applyFill="1" applyBorder="1" applyAlignment="1" applyProtection="1">
      <alignment horizontal="center" vertical="center"/>
      <protection locked="0"/>
    </xf>
    <xf numFmtId="0" fontId="7" fillId="0" borderId="90" xfId="6" applyFont="1" applyFill="1" applyBorder="1" applyAlignment="1" applyProtection="1">
      <alignment horizontal="center" vertical="center" textRotation="90"/>
      <protection locked="0"/>
    </xf>
    <xf numFmtId="0" fontId="7" fillId="0" borderId="89" xfId="6" applyFont="1" applyFill="1" applyBorder="1" applyAlignment="1" applyProtection="1">
      <alignment horizontal="center" vertical="center" textRotation="90"/>
      <protection locked="0"/>
    </xf>
    <xf numFmtId="0" fontId="7" fillId="0" borderId="91" xfId="6" applyFont="1" applyFill="1" applyBorder="1" applyAlignment="1" applyProtection="1">
      <alignment horizontal="center" vertical="center" textRotation="90"/>
      <protection locked="0"/>
    </xf>
    <xf numFmtId="0" fontId="7" fillId="0" borderId="92" xfId="6" applyFont="1" applyFill="1" applyBorder="1" applyAlignment="1" applyProtection="1">
      <alignment horizontal="center" vertical="center" textRotation="90"/>
      <protection locked="0"/>
    </xf>
    <xf numFmtId="0" fontId="7" fillId="0" borderId="93" xfId="6" applyFont="1" applyFill="1" applyBorder="1" applyAlignment="1" applyProtection="1">
      <alignment horizontal="center" vertical="center" textRotation="90"/>
      <protection locked="0"/>
    </xf>
    <xf numFmtId="0" fontId="7" fillId="0" borderId="94" xfId="6" applyFont="1" applyFill="1" applyBorder="1" applyAlignment="1" applyProtection="1">
      <alignment horizontal="center" vertical="center" textRotation="90"/>
      <protection locked="0"/>
    </xf>
    <xf numFmtId="0" fontId="7" fillId="0" borderId="95" xfId="6" applyFont="1" applyFill="1" applyBorder="1" applyAlignment="1" applyProtection="1">
      <alignment horizontal="center" vertical="center" textRotation="90"/>
      <protection locked="0"/>
    </xf>
    <xf numFmtId="0" fontId="7" fillId="0" borderId="96" xfId="6" applyFont="1" applyFill="1" applyBorder="1" applyAlignment="1" applyProtection="1">
      <alignment horizontal="center" vertical="center" textRotation="90"/>
      <protection locked="0"/>
    </xf>
    <xf numFmtId="0" fontId="4" fillId="9" borderId="97" xfId="6" applyFont="1" applyFill="1" applyBorder="1" applyAlignment="1">
      <alignment horizontal="center" vertical="center" textRotation="90" wrapText="1"/>
    </xf>
    <xf numFmtId="0" fontId="4" fillId="9" borderId="98" xfId="6" applyFont="1" applyFill="1" applyBorder="1" applyAlignment="1">
      <alignment horizontal="center" vertical="center" textRotation="90" wrapText="1"/>
    </xf>
    <xf numFmtId="0" fontId="4" fillId="9" borderId="99" xfId="6" applyFont="1" applyFill="1" applyBorder="1" applyAlignment="1">
      <alignment horizontal="center" vertical="center" textRotation="90" wrapText="1"/>
    </xf>
    <xf numFmtId="0" fontId="4" fillId="9" borderId="100" xfId="6" applyFont="1" applyFill="1" applyBorder="1" applyAlignment="1">
      <alignment horizontal="center" vertical="center" textRotation="90" wrapText="1"/>
    </xf>
    <xf numFmtId="0" fontId="37" fillId="0" borderId="11" xfId="0" applyFont="1" applyFill="1" applyBorder="1" applyAlignment="1" applyProtection="1">
      <alignment vertical="center"/>
      <protection locked="0"/>
    </xf>
    <xf numFmtId="0" fontId="37" fillId="0" borderId="18" xfId="0" applyFont="1" applyFill="1" applyBorder="1" applyAlignment="1" applyProtection="1">
      <alignment vertical="center"/>
      <protection locked="0"/>
    </xf>
    <xf numFmtId="166" fontId="35" fillId="0" borderId="12" xfId="0" applyNumberFormat="1" applyFont="1" applyFill="1" applyBorder="1" applyAlignment="1" applyProtection="1">
      <alignment horizontal="center" vertical="center"/>
      <protection locked="0"/>
    </xf>
    <xf numFmtId="166" fontId="35" fillId="0" borderId="10" xfId="0" applyNumberFormat="1" applyFont="1" applyFill="1" applyBorder="1" applyAlignment="1" applyProtection="1">
      <alignment horizontal="center" vertical="center"/>
      <protection locked="0"/>
    </xf>
    <xf numFmtId="0" fontId="35" fillId="0" borderId="101" xfId="0" applyFont="1" applyFill="1" applyBorder="1" applyAlignment="1" applyProtection="1">
      <alignment horizontal="left" vertical="center" wrapText="1"/>
      <protection locked="0"/>
    </xf>
    <xf numFmtId="0" fontId="35" fillId="0" borderId="102" xfId="0" applyFont="1" applyFill="1" applyBorder="1" applyAlignment="1" applyProtection="1">
      <alignment horizontal="left" vertical="center" wrapText="1"/>
      <protection locked="0"/>
    </xf>
    <xf numFmtId="1" fontId="35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3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3" xfId="0" applyFont="1" applyFill="1" applyBorder="1" applyAlignment="1" applyProtection="1">
      <alignment horizontal="center" vertical="center" wrapText="1"/>
      <protection locked="0"/>
    </xf>
    <xf numFmtId="0" fontId="34" fillId="0" borderId="103" xfId="0" applyFont="1" applyFill="1" applyBorder="1" applyAlignment="1" applyProtection="1">
      <alignment horizontal="center" vertical="center" wrapText="1"/>
      <protection locked="0"/>
    </xf>
    <xf numFmtId="0" fontId="34" fillId="0" borderId="69" xfId="0" applyFont="1" applyFill="1" applyBorder="1" applyAlignment="1" applyProtection="1">
      <alignment horizontal="center" vertical="center" wrapText="1"/>
      <protection locked="0"/>
    </xf>
    <xf numFmtId="0" fontId="33" fillId="0" borderId="66" xfId="0" applyFont="1" applyFill="1" applyBorder="1" applyAlignment="1" applyProtection="1">
      <alignment horizontal="center" vertical="center"/>
      <protection locked="0"/>
    </xf>
    <xf numFmtId="0" fontId="34" fillId="0" borderId="73" xfId="0" applyFont="1" applyFill="1" applyBorder="1" applyAlignment="1" applyProtection="1">
      <alignment horizontal="center" vertical="center" wrapText="1"/>
      <protection locked="0"/>
    </xf>
    <xf numFmtId="0" fontId="33" fillId="0" borderId="69" xfId="0" applyFont="1" applyFill="1" applyBorder="1" applyAlignment="1" applyProtection="1">
      <alignment horizontal="center" vertical="center"/>
      <protection locked="0"/>
    </xf>
    <xf numFmtId="0" fontId="7" fillId="0" borderId="7" xfId="6" applyFont="1" applyFill="1" applyBorder="1" applyAlignment="1" applyProtection="1">
      <alignment horizontal="center" vertical="center"/>
      <protection locked="0"/>
    </xf>
    <xf numFmtId="0" fontId="7" fillId="0" borderId="8" xfId="6" applyFont="1" applyFill="1" applyBorder="1" applyAlignment="1" applyProtection="1">
      <alignment horizontal="center" vertical="center"/>
      <protection locked="0"/>
    </xf>
    <xf numFmtId="0" fontId="71" fillId="25" borderId="110" xfId="8" applyFont="1" applyFill="1" applyBorder="1" applyAlignment="1" applyProtection="1">
      <alignment horizontal="center" vertical="center" textRotation="90" wrapText="1"/>
      <protection locked="0"/>
    </xf>
    <xf numFmtId="0" fontId="3" fillId="25" borderId="111" xfId="8" applyFont="1" applyFill="1" applyBorder="1" applyAlignment="1" applyProtection="1">
      <alignment horizontal="center" vertical="center" textRotation="90" wrapText="1"/>
      <protection locked="0"/>
    </xf>
    <xf numFmtId="0" fontId="4" fillId="25" borderId="111" xfId="8" applyFill="1" applyBorder="1" applyAlignment="1" applyProtection="1">
      <alignment vertical="center" wrapText="1"/>
      <protection locked="0"/>
    </xf>
    <xf numFmtId="0" fontId="20" fillId="26" borderId="111" xfId="0" applyFont="1" applyFill="1" applyBorder="1" applyAlignment="1" applyProtection="1">
      <alignment vertical="center" wrapText="1"/>
      <protection locked="0"/>
    </xf>
    <xf numFmtId="0" fontId="4" fillId="4" borderId="0" xfId="8" applyFill="1" applyBorder="1" applyAlignment="1" applyProtection="1">
      <alignment vertical="center" wrapText="1"/>
      <protection locked="0"/>
    </xf>
    <xf numFmtId="0" fontId="4" fillId="0" borderId="0" xfId="8" applyBorder="1" applyAlignment="1" applyProtection="1">
      <alignment vertical="center" wrapText="1"/>
      <protection locked="0"/>
    </xf>
    <xf numFmtId="0" fontId="49" fillId="25" borderId="106" xfId="8" applyFont="1" applyFill="1" applyBorder="1" applyAlignment="1" applyProtection="1">
      <alignment horizontal="center" vertical="center" textRotation="90" wrapText="1"/>
      <protection locked="0"/>
    </xf>
    <xf numFmtId="0" fontId="4" fillId="25" borderId="0" xfId="8" applyFont="1" applyFill="1" applyBorder="1" applyAlignment="1" applyProtection="1">
      <alignment horizontal="center" vertical="center" textRotation="90" wrapText="1"/>
      <protection locked="0"/>
    </xf>
    <xf numFmtId="0" fontId="73" fillId="25" borderId="0" xfId="8" applyFont="1" applyFill="1" applyBorder="1" applyAlignment="1" applyProtection="1">
      <alignment horizontal="center" vertical="center" wrapText="1"/>
      <protection locked="0"/>
    </xf>
    <xf numFmtId="0" fontId="4" fillId="26" borderId="0" xfId="8" applyFill="1" applyBorder="1" applyAlignment="1" applyProtection="1">
      <alignment vertical="center" wrapText="1"/>
      <protection locked="0"/>
    </xf>
    <xf numFmtId="173" fontId="60" fillId="26" borderId="34" xfId="8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8" applyFill="1" applyAlignment="1" applyProtection="1">
      <alignment vertical="center" wrapText="1"/>
      <protection locked="0"/>
    </xf>
    <xf numFmtId="0" fontId="4" fillId="0" borderId="0" xfId="8" applyAlignment="1" applyProtection="1">
      <alignment vertical="center" wrapText="1"/>
      <protection locked="0"/>
    </xf>
    <xf numFmtId="0" fontId="4" fillId="27" borderId="113" xfId="8" applyFill="1" applyBorder="1" applyAlignment="1" applyProtection="1">
      <alignment vertical="center" wrapText="1"/>
      <protection locked="0"/>
    </xf>
    <xf numFmtId="0" fontId="71" fillId="0" borderId="106" xfId="8" applyFont="1" applyFill="1" applyBorder="1" applyAlignment="1" applyProtection="1">
      <alignment horizontal="center" vertical="center" wrapText="1"/>
      <protection locked="0"/>
    </xf>
    <xf numFmtId="0" fontId="3" fillId="2" borderId="16" xfId="8" applyFont="1" applyFill="1" applyBorder="1" applyAlignment="1" applyProtection="1">
      <alignment horizontal="center" vertical="center" wrapText="1"/>
      <protection locked="0"/>
    </xf>
    <xf numFmtId="0" fontId="7" fillId="10" borderId="114" xfId="8" applyFont="1" applyFill="1" applyBorder="1" applyAlignment="1" applyProtection="1">
      <alignment vertical="center" textRotation="90" wrapText="1"/>
      <protection locked="0"/>
    </xf>
    <xf numFmtId="0" fontId="29" fillId="28" borderId="115" xfId="8" applyFont="1" applyFill="1" applyBorder="1" applyAlignment="1" applyProtection="1">
      <alignment horizontal="center" vertical="center" wrapText="1"/>
      <protection locked="0"/>
    </xf>
    <xf numFmtId="0" fontId="29" fillId="28" borderId="116" xfId="8" applyFont="1" applyFill="1" applyBorder="1" applyAlignment="1" applyProtection="1">
      <alignment horizontal="center" vertical="center" wrapText="1"/>
      <protection locked="0"/>
    </xf>
    <xf numFmtId="0" fontId="29" fillId="28" borderId="117" xfId="8" applyFont="1" applyFill="1" applyBorder="1" applyAlignment="1" applyProtection="1">
      <alignment horizontal="center" vertical="center" wrapText="1"/>
      <protection locked="0"/>
    </xf>
    <xf numFmtId="0" fontId="29" fillId="21" borderId="118" xfId="8" applyFont="1" applyFill="1" applyBorder="1" applyAlignment="1" applyProtection="1">
      <alignment horizontal="center" vertical="center" wrapText="1"/>
      <protection locked="0"/>
    </xf>
    <xf numFmtId="0" fontId="29" fillId="21" borderId="119" xfId="8" applyFont="1" applyFill="1" applyBorder="1" applyAlignment="1" applyProtection="1">
      <alignment horizontal="center" vertical="center" wrapText="1"/>
      <protection locked="0"/>
    </xf>
    <xf numFmtId="0" fontId="29" fillId="21" borderId="120" xfId="8" applyFont="1" applyFill="1" applyBorder="1" applyAlignment="1" applyProtection="1">
      <alignment horizontal="center" vertical="center" wrapText="1"/>
      <protection locked="0"/>
    </xf>
    <xf numFmtId="0" fontId="29" fillId="21" borderId="121" xfId="8" applyFont="1" applyFill="1" applyBorder="1" applyAlignment="1" applyProtection="1">
      <alignment horizontal="center" vertical="center" wrapText="1"/>
      <protection locked="0"/>
    </xf>
    <xf numFmtId="0" fontId="29" fillId="21" borderId="122" xfId="8" applyFont="1" applyFill="1" applyBorder="1" applyAlignment="1" applyProtection="1">
      <alignment horizontal="center" vertical="center" wrapText="1"/>
      <protection locked="0"/>
    </xf>
    <xf numFmtId="0" fontId="29" fillId="21" borderId="0" xfId="8" applyFont="1" applyFill="1" applyBorder="1" applyAlignment="1" applyProtection="1">
      <alignment horizontal="center" vertical="center" wrapText="1"/>
      <protection locked="0"/>
    </xf>
    <xf numFmtId="0" fontId="29" fillId="21" borderId="123" xfId="8" applyFont="1" applyFill="1" applyBorder="1" applyAlignment="1" applyProtection="1">
      <alignment horizontal="center" vertical="center" wrapText="1"/>
      <protection locked="0"/>
    </xf>
    <xf numFmtId="0" fontId="29" fillId="21" borderId="124" xfId="8" applyFont="1" applyFill="1" applyBorder="1" applyAlignment="1" applyProtection="1">
      <alignment horizontal="center" vertical="center" wrapText="1"/>
      <protection locked="0"/>
    </xf>
    <xf numFmtId="0" fontId="4" fillId="0" borderId="125" xfId="8" applyFont="1" applyFill="1" applyBorder="1" applyAlignment="1" applyProtection="1">
      <alignment horizontal="center" vertical="center" wrapText="1"/>
      <protection locked="0"/>
    </xf>
    <xf numFmtId="0" fontId="3" fillId="2" borderId="19" xfId="8" applyFont="1" applyFill="1" applyBorder="1" applyAlignment="1" applyProtection="1">
      <alignment horizontal="center" vertical="center" wrapText="1"/>
      <protection locked="0"/>
    </xf>
    <xf numFmtId="0" fontId="7" fillId="10" borderId="23" xfId="8" applyFont="1" applyFill="1" applyBorder="1" applyAlignment="1" applyProtection="1">
      <alignment vertical="center" textRotation="90" wrapText="1"/>
      <protection locked="0"/>
    </xf>
    <xf numFmtId="0" fontId="81" fillId="29" borderId="126" xfId="8" applyFont="1" applyFill="1" applyBorder="1" applyAlignment="1" applyProtection="1">
      <alignment horizontal="center" vertical="center" wrapText="1"/>
      <protection locked="0"/>
    </xf>
    <xf numFmtId="0" fontId="81" fillId="0" borderId="127" xfId="8" applyFont="1" applyFill="1" applyBorder="1" applyAlignment="1" applyProtection="1">
      <alignment horizontal="center" vertical="center" wrapText="1"/>
      <protection locked="0"/>
    </xf>
    <xf numFmtId="0" fontId="81" fillId="0" borderId="128" xfId="8" applyFont="1" applyFill="1" applyBorder="1" applyAlignment="1" applyProtection="1">
      <alignment horizontal="center" vertical="center" wrapText="1"/>
      <protection locked="0"/>
    </xf>
    <xf numFmtId="0" fontId="81" fillId="0" borderId="129" xfId="8" applyFont="1" applyFill="1" applyBorder="1" applyAlignment="1" applyProtection="1">
      <alignment horizontal="center" vertical="center" wrapText="1"/>
      <protection locked="0"/>
    </xf>
    <xf numFmtId="0" fontId="81" fillId="0" borderId="130" xfId="8" applyFont="1" applyFill="1" applyBorder="1" applyAlignment="1" applyProtection="1">
      <alignment horizontal="center" vertical="center" wrapText="1"/>
      <protection locked="0"/>
    </xf>
    <xf numFmtId="0" fontId="81" fillId="0" borderId="131" xfId="8" applyFont="1" applyFill="1" applyBorder="1" applyAlignment="1" applyProtection="1">
      <alignment horizontal="center" vertical="center" wrapText="1"/>
      <protection locked="0"/>
    </xf>
    <xf numFmtId="0" fontId="81" fillId="29" borderId="130" xfId="8" applyFont="1" applyFill="1" applyBorder="1" applyAlignment="1" applyProtection="1">
      <alignment horizontal="center" vertical="center" wrapText="1"/>
      <protection locked="0"/>
    </xf>
    <xf numFmtId="0" fontId="82" fillId="0" borderId="128" xfId="8" applyFont="1" applyFill="1" applyBorder="1" applyAlignment="1" applyProtection="1">
      <alignment horizontal="center" vertical="center" wrapText="1"/>
      <protection locked="0"/>
    </xf>
    <xf numFmtId="0" fontId="81" fillId="0" borderId="132" xfId="8" applyFont="1" applyFill="1" applyBorder="1" applyAlignment="1" applyProtection="1">
      <alignment horizontal="center" vertical="center" wrapText="1"/>
      <protection locked="0"/>
    </xf>
    <xf numFmtId="0" fontId="81" fillId="0" borderId="133" xfId="8" applyFont="1" applyFill="1" applyBorder="1" applyAlignment="1" applyProtection="1">
      <alignment horizontal="center" vertical="center" wrapText="1"/>
      <protection locked="0"/>
    </xf>
    <xf numFmtId="0" fontId="4" fillId="0" borderId="38" xfId="8" applyFont="1" applyFill="1" applyBorder="1" applyAlignment="1" applyProtection="1">
      <alignment horizontal="center" vertical="center" wrapText="1"/>
      <protection locked="0"/>
    </xf>
    <xf numFmtId="0" fontId="81" fillId="29" borderId="134" xfId="8" applyFont="1" applyFill="1" applyBorder="1" applyAlignment="1" applyProtection="1">
      <alignment horizontal="center" vertical="center" wrapText="1"/>
      <protection locked="0"/>
    </xf>
    <xf numFmtId="0" fontId="81" fillId="0" borderId="135" xfId="8" applyFont="1" applyFill="1" applyBorder="1" applyAlignment="1" applyProtection="1">
      <alignment horizontal="center" vertical="center" wrapText="1"/>
      <protection locked="0"/>
    </xf>
    <xf numFmtId="0" fontId="81" fillId="0" borderId="136" xfId="8" applyFont="1" applyFill="1" applyBorder="1" applyAlignment="1" applyProtection="1">
      <alignment horizontal="center" vertical="center" wrapText="1"/>
      <protection locked="0"/>
    </xf>
    <xf numFmtId="0" fontId="81" fillId="0" borderId="137" xfId="8" applyFont="1" applyFill="1" applyBorder="1" applyAlignment="1" applyProtection="1">
      <alignment horizontal="center" vertical="center" wrapText="1"/>
      <protection locked="0"/>
    </xf>
    <xf numFmtId="0" fontId="81" fillId="0" borderId="138" xfId="8" applyFont="1" applyFill="1" applyBorder="1" applyAlignment="1" applyProtection="1">
      <alignment horizontal="center" vertical="center" wrapText="1"/>
      <protection locked="0"/>
    </xf>
    <xf numFmtId="0" fontId="81" fillId="0" borderId="139" xfId="8" applyFont="1" applyFill="1" applyBorder="1" applyAlignment="1" applyProtection="1">
      <alignment horizontal="center" vertical="center" wrapText="1"/>
      <protection locked="0"/>
    </xf>
    <xf numFmtId="0" fontId="81" fillId="29" borderId="138" xfId="8" applyFont="1" applyFill="1" applyBorder="1" applyAlignment="1" applyProtection="1">
      <alignment horizontal="center" vertical="center" wrapText="1"/>
      <protection locked="0"/>
    </xf>
    <xf numFmtId="0" fontId="82" fillId="0" borderId="136" xfId="8" applyFont="1" applyFill="1" applyBorder="1" applyAlignment="1" applyProtection="1">
      <alignment horizontal="center" vertical="center" wrapText="1"/>
      <protection locked="0"/>
    </xf>
    <xf numFmtId="0" fontId="81" fillId="0" borderId="8" xfId="8" applyFont="1" applyFill="1" applyBorder="1" applyAlignment="1" applyProtection="1">
      <alignment horizontal="center" vertical="center" wrapText="1"/>
      <protection locked="0"/>
    </xf>
    <xf numFmtId="0" fontId="81" fillId="0" borderId="140" xfId="8" applyFont="1" applyFill="1" applyBorder="1" applyAlignment="1" applyProtection="1">
      <alignment horizontal="center" vertical="center" wrapText="1"/>
      <protection locked="0"/>
    </xf>
    <xf numFmtId="0" fontId="81" fillId="29" borderId="141" xfId="8" applyFont="1" applyFill="1" applyBorder="1" applyAlignment="1" applyProtection="1">
      <alignment horizontal="center" vertical="center" wrapText="1"/>
      <protection locked="0"/>
    </xf>
    <xf numFmtId="0" fontId="81" fillId="0" borderId="142" xfId="8" applyFont="1" applyFill="1" applyBorder="1" applyAlignment="1" applyProtection="1">
      <alignment horizontal="center" vertical="center" wrapText="1"/>
      <protection locked="0"/>
    </xf>
    <xf numFmtId="0" fontId="81" fillId="0" borderId="143" xfId="8" applyFont="1" applyFill="1" applyBorder="1" applyAlignment="1" applyProtection="1">
      <alignment horizontal="center" vertical="center" wrapText="1"/>
      <protection locked="0"/>
    </xf>
    <xf numFmtId="0" fontId="81" fillId="29" borderId="144" xfId="8" applyFont="1" applyFill="1" applyBorder="1" applyAlignment="1" applyProtection="1">
      <alignment horizontal="center" vertical="center" wrapText="1"/>
      <protection locked="0"/>
    </xf>
    <xf numFmtId="0" fontId="81" fillId="0" borderId="105" xfId="8" applyFont="1" applyFill="1" applyBorder="1" applyAlignment="1" applyProtection="1">
      <alignment horizontal="center" vertical="center" wrapText="1"/>
      <protection locked="0"/>
    </xf>
    <xf numFmtId="0" fontId="81" fillId="0" borderId="145" xfId="8" applyFont="1" applyFill="1" applyBorder="1" applyAlignment="1" applyProtection="1">
      <alignment horizontal="center" vertical="center" wrapText="1"/>
      <protection locked="0"/>
    </xf>
    <xf numFmtId="0" fontId="81" fillId="0" borderId="146" xfId="8" applyFont="1" applyFill="1" applyBorder="1" applyAlignment="1" applyProtection="1">
      <alignment horizontal="center" vertical="center" wrapText="1"/>
      <protection locked="0"/>
    </xf>
    <xf numFmtId="0" fontId="81" fillId="29" borderId="147" xfId="8" applyFont="1" applyFill="1" applyBorder="1" applyAlignment="1" applyProtection="1">
      <alignment horizontal="center" vertical="center" wrapText="1"/>
      <protection locked="0"/>
    </xf>
    <xf numFmtId="0" fontId="82" fillId="0" borderId="143" xfId="8" applyFont="1" applyFill="1" applyBorder="1" applyAlignment="1" applyProtection="1">
      <alignment horizontal="center" vertical="center" wrapText="1"/>
      <protection locked="0"/>
    </xf>
    <xf numFmtId="0" fontId="81" fillId="0" borderId="147" xfId="8" applyFont="1" applyFill="1" applyBorder="1" applyAlignment="1" applyProtection="1">
      <alignment horizontal="center" vertical="center" wrapText="1"/>
      <protection locked="0"/>
    </xf>
    <xf numFmtId="0" fontId="81" fillId="0" borderId="148" xfId="8" applyFont="1" applyFill="1" applyBorder="1" applyAlignment="1" applyProtection="1">
      <alignment horizontal="center" vertical="center" wrapText="1"/>
      <protection locked="0"/>
    </xf>
    <xf numFmtId="0" fontId="81" fillId="0" borderId="149" xfId="8" applyFont="1" applyFill="1" applyBorder="1" applyAlignment="1" applyProtection="1">
      <alignment horizontal="center" vertical="center" wrapText="1"/>
      <protection locked="0"/>
    </xf>
    <xf numFmtId="0" fontId="81" fillId="29" borderId="150" xfId="8" applyFont="1" applyFill="1" applyBorder="1" applyAlignment="1" applyProtection="1">
      <alignment horizontal="center" vertical="center" wrapText="1"/>
      <protection locked="0"/>
    </xf>
    <xf numFmtId="0" fontId="81" fillId="29" borderId="135" xfId="8" applyFont="1" applyFill="1" applyBorder="1" applyAlignment="1" applyProtection="1">
      <alignment horizontal="center" vertical="center" wrapText="1"/>
      <protection locked="0"/>
    </xf>
    <xf numFmtId="0" fontId="81" fillId="29" borderId="136" xfId="8" applyFont="1" applyFill="1" applyBorder="1" applyAlignment="1" applyProtection="1">
      <alignment horizontal="center" vertical="center" wrapText="1"/>
      <protection locked="0"/>
    </xf>
    <xf numFmtId="0" fontId="81" fillId="0" borderId="71" xfId="8" applyFont="1" applyFill="1" applyBorder="1" applyAlignment="1" applyProtection="1">
      <alignment horizontal="center" vertical="center" wrapText="1"/>
      <protection locked="0"/>
    </xf>
    <xf numFmtId="0" fontId="81" fillId="29" borderId="8" xfId="8" applyFont="1" applyFill="1" applyBorder="1" applyAlignment="1" applyProtection="1">
      <alignment horizontal="center" vertical="center" wrapText="1"/>
      <protection locked="0"/>
    </xf>
    <xf numFmtId="0" fontId="81" fillId="30" borderId="140" xfId="8" applyFont="1" applyFill="1" applyBorder="1" applyAlignment="1" applyProtection="1">
      <alignment horizontal="center" vertical="center" wrapText="1"/>
      <protection locked="0"/>
    </xf>
    <xf numFmtId="0" fontId="81" fillId="29" borderId="148" xfId="8" applyFont="1" applyFill="1" applyBorder="1" applyAlignment="1" applyProtection="1">
      <alignment horizontal="center" vertical="center" wrapText="1"/>
      <protection locked="0"/>
    </xf>
    <xf numFmtId="0" fontId="81" fillId="29" borderId="151" xfId="8" applyFont="1" applyFill="1" applyBorder="1" applyAlignment="1" applyProtection="1">
      <alignment horizontal="center" vertical="center" wrapText="1"/>
      <protection locked="0"/>
    </xf>
    <xf numFmtId="0" fontId="81" fillId="29" borderId="145" xfId="8" applyFont="1" applyFill="1" applyBorder="1" applyAlignment="1" applyProtection="1">
      <alignment horizontal="center" vertical="center" wrapText="1"/>
      <protection locked="0"/>
    </xf>
    <xf numFmtId="0" fontId="81" fillId="29" borderId="69" xfId="8" applyFont="1" applyFill="1" applyBorder="1" applyAlignment="1" applyProtection="1">
      <alignment horizontal="center" vertical="center" wrapText="1"/>
      <protection locked="0"/>
    </xf>
    <xf numFmtId="0" fontId="81" fillId="29" borderId="139" xfId="8" applyFont="1" applyFill="1" applyBorder="1" applyAlignment="1" applyProtection="1">
      <alignment horizontal="center" vertical="center" wrapText="1"/>
      <protection locked="0"/>
    </xf>
    <xf numFmtId="0" fontId="4" fillId="0" borderId="151" xfId="8" applyFont="1" applyBorder="1" applyAlignment="1" applyProtection="1">
      <alignment vertical="center" wrapText="1"/>
      <protection locked="0"/>
    </xf>
    <xf numFmtId="0" fontId="81" fillId="29" borderId="152" xfId="8" applyFont="1" applyFill="1" applyBorder="1" applyAlignment="1" applyProtection="1">
      <alignment horizontal="center" vertical="center" wrapText="1"/>
      <protection locked="0"/>
    </xf>
    <xf numFmtId="0" fontId="4" fillId="31" borderId="153" xfId="8" applyFill="1" applyBorder="1" applyAlignment="1" applyProtection="1">
      <alignment horizontal="center" vertical="center" wrapText="1"/>
      <protection locked="0"/>
    </xf>
    <xf numFmtId="0" fontId="4" fillId="0" borderId="0" xfId="8" applyFont="1" applyBorder="1" applyAlignment="1" applyProtection="1">
      <alignment vertical="center" wrapText="1"/>
      <protection locked="0"/>
    </xf>
    <xf numFmtId="0" fontId="81" fillId="0" borderId="154" xfId="8" applyFont="1" applyFill="1" applyBorder="1" applyAlignment="1" applyProtection="1">
      <alignment horizontal="center" vertical="center" wrapText="1"/>
      <protection locked="0"/>
    </xf>
    <xf numFmtId="0" fontId="81" fillId="0" borderId="69" xfId="8" applyFont="1" applyFill="1" applyBorder="1" applyAlignment="1" applyProtection="1">
      <alignment horizontal="center" vertical="center" wrapText="1"/>
      <protection locked="0"/>
    </xf>
    <xf numFmtId="0" fontId="3" fillId="0" borderId="155" xfId="8" applyFont="1" applyFill="1" applyBorder="1" applyAlignment="1" applyProtection="1">
      <alignment vertical="center" wrapText="1"/>
      <protection locked="0"/>
    </xf>
    <xf numFmtId="0" fontId="81" fillId="0" borderId="156" xfId="8" applyFont="1" applyFill="1" applyBorder="1" applyAlignment="1" applyProtection="1">
      <alignment horizontal="center" vertical="center" wrapText="1"/>
      <protection locked="0"/>
    </xf>
    <xf numFmtId="0" fontId="3" fillId="0" borderId="81" xfId="8" applyFont="1" applyFill="1" applyBorder="1" applyAlignment="1" applyProtection="1">
      <alignment vertical="center" wrapText="1"/>
      <protection locked="0"/>
    </xf>
    <xf numFmtId="0" fontId="81" fillId="30" borderId="136" xfId="8" applyFont="1" applyFill="1" applyBorder="1" applyAlignment="1" applyProtection="1">
      <alignment horizontal="center" vertical="center" wrapText="1"/>
      <protection locked="0"/>
    </xf>
    <xf numFmtId="0" fontId="81" fillId="29" borderId="137" xfId="8" applyFont="1" applyFill="1" applyBorder="1" applyAlignment="1" applyProtection="1">
      <alignment horizontal="center" vertical="center" wrapText="1"/>
      <protection locked="0"/>
    </xf>
    <xf numFmtId="0" fontId="81" fillId="29" borderId="142" xfId="8" applyFont="1" applyFill="1" applyBorder="1" applyAlignment="1" applyProtection="1">
      <alignment horizontal="center" vertical="center" wrapText="1"/>
      <protection locked="0"/>
    </xf>
    <xf numFmtId="0" fontId="83" fillId="29" borderId="0" xfId="8" applyFont="1" applyFill="1" applyAlignment="1" applyProtection="1">
      <alignment vertical="center" wrapText="1"/>
      <protection locked="0"/>
    </xf>
    <xf numFmtId="0" fontId="81" fillId="29" borderId="146" xfId="8" applyFont="1" applyFill="1" applyBorder="1" applyAlignment="1" applyProtection="1">
      <alignment horizontal="center" vertical="center" wrapText="1"/>
      <protection locked="0"/>
    </xf>
    <xf numFmtId="0" fontId="81" fillId="29" borderId="143" xfId="8" applyFont="1" applyFill="1" applyBorder="1" applyAlignment="1" applyProtection="1">
      <alignment horizontal="center" vertical="center" wrapText="1"/>
      <protection locked="0"/>
    </xf>
    <xf numFmtId="0" fontId="76" fillId="0" borderId="7" xfId="8" applyFont="1" applyFill="1" applyBorder="1" applyAlignment="1" applyProtection="1">
      <alignment vertical="center" wrapText="1"/>
      <protection locked="0"/>
    </xf>
    <xf numFmtId="0" fontId="4" fillId="0" borderId="38" xfId="8" applyFont="1" applyBorder="1" applyAlignment="1" applyProtection="1">
      <alignment vertical="center" wrapText="1"/>
      <protection locked="0"/>
    </xf>
    <xf numFmtId="0" fontId="4" fillId="0" borderId="157" xfId="8" applyFont="1" applyFill="1" applyBorder="1" applyAlignment="1" applyProtection="1">
      <alignment vertical="center" wrapText="1"/>
      <protection locked="0"/>
    </xf>
    <xf numFmtId="0" fontId="3" fillId="0" borderId="157" xfId="8" applyFont="1" applyFill="1" applyBorder="1" applyAlignment="1" applyProtection="1">
      <alignment vertical="center" wrapText="1"/>
      <protection locked="0"/>
    </xf>
    <xf numFmtId="0" fontId="4" fillId="0" borderId="106" xfId="8" applyFont="1" applyBorder="1" applyAlignment="1" applyProtection="1">
      <alignment vertical="center" wrapText="1"/>
      <protection locked="0"/>
    </xf>
    <xf numFmtId="0" fontId="81" fillId="29" borderId="158" xfId="8" applyFont="1" applyFill="1" applyBorder="1" applyAlignment="1" applyProtection="1">
      <alignment horizontal="center" vertical="center" wrapText="1"/>
      <protection locked="0"/>
    </xf>
    <xf numFmtId="0" fontId="81" fillId="29" borderId="159" xfId="8" applyFont="1" applyFill="1" applyBorder="1" applyAlignment="1" applyProtection="1">
      <alignment horizontal="center" vertical="center" wrapText="1"/>
      <protection locked="0"/>
    </xf>
    <xf numFmtId="0" fontId="81" fillId="0" borderId="160" xfId="8" applyFont="1" applyFill="1" applyBorder="1" applyAlignment="1" applyProtection="1">
      <alignment horizontal="center" vertical="center" wrapText="1"/>
      <protection locked="0"/>
    </xf>
    <xf numFmtId="0" fontId="81" fillId="0" borderId="161" xfId="8" applyFont="1" applyFill="1" applyBorder="1" applyAlignment="1" applyProtection="1">
      <alignment horizontal="center" vertical="center" wrapText="1"/>
      <protection locked="0"/>
    </xf>
    <xf numFmtId="0" fontId="81" fillId="0" borderId="162" xfId="8" applyFont="1" applyFill="1" applyBorder="1" applyAlignment="1" applyProtection="1">
      <alignment horizontal="center" vertical="center" wrapText="1"/>
      <protection locked="0"/>
    </xf>
    <xf numFmtId="0" fontId="81" fillId="0" borderId="163" xfId="8" applyFont="1" applyFill="1" applyBorder="1" applyAlignment="1" applyProtection="1">
      <alignment horizontal="center" vertical="center" wrapText="1"/>
      <protection locked="0"/>
    </xf>
    <xf numFmtId="0" fontId="81" fillId="0" borderId="164" xfId="8" applyFont="1" applyFill="1" applyBorder="1" applyAlignment="1" applyProtection="1">
      <alignment horizontal="center" vertical="center" wrapText="1"/>
      <protection locked="0"/>
    </xf>
    <xf numFmtId="0" fontId="81" fillId="0" borderId="165" xfId="8" applyFont="1" applyFill="1" applyBorder="1" applyAlignment="1" applyProtection="1">
      <alignment horizontal="center" vertical="center" wrapText="1"/>
      <protection locked="0"/>
    </xf>
    <xf numFmtId="0" fontId="81" fillId="0" borderId="166" xfId="8" applyFont="1" applyFill="1" applyBorder="1" applyAlignment="1" applyProtection="1">
      <alignment horizontal="center" vertical="center" wrapText="1"/>
      <protection locked="0"/>
    </xf>
    <xf numFmtId="0" fontId="3" fillId="0" borderId="167" xfId="8" applyFont="1" applyFill="1" applyBorder="1" applyAlignment="1" applyProtection="1">
      <alignment vertical="center" wrapText="1"/>
      <protection locked="0"/>
    </xf>
    <xf numFmtId="0" fontId="3" fillId="0" borderId="125" xfId="8" applyFont="1" applyBorder="1" applyAlignment="1" applyProtection="1">
      <alignment vertical="center" wrapText="1"/>
      <protection locked="0"/>
    </xf>
    <xf numFmtId="0" fontId="81" fillId="0" borderId="168" xfId="8" applyFont="1" applyFill="1" applyBorder="1" applyAlignment="1" applyProtection="1">
      <alignment horizontal="center" vertical="center" wrapText="1"/>
      <protection locked="0"/>
    </xf>
    <xf numFmtId="0" fontId="81" fillId="0" borderId="169" xfId="8" applyFont="1" applyFill="1" applyBorder="1" applyAlignment="1" applyProtection="1">
      <alignment horizontal="center" vertical="center" wrapText="1"/>
      <protection locked="0"/>
    </xf>
    <xf numFmtId="0" fontId="81" fillId="29" borderId="170" xfId="8" applyFont="1" applyFill="1" applyBorder="1" applyAlignment="1" applyProtection="1">
      <alignment horizontal="center" vertical="center" wrapText="1"/>
      <protection locked="0"/>
    </xf>
    <xf numFmtId="0" fontId="3" fillId="0" borderId="157" xfId="8" applyFont="1" applyBorder="1" applyAlignment="1" applyProtection="1">
      <alignment vertical="center" wrapText="1"/>
      <protection locked="0"/>
    </xf>
    <xf numFmtId="0" fontId="4" fillId="0" borderId="82" xfId="8" applyFont="1" applyFill="1" applyBorder="1" applyAlignment="1" applyProtection="1">
      <alignment vertical="center" wrapText="1"/>
      <protection locked="0"/>
    </xf>
    <xf numFmtId="0" fontId="81" fillId="0" borderId="171" xfId="8" applyFont="1" applyFill="1" applyBorder="1" applyAlignment="1" applyProtection="1">
      <alignment horizontal="center" vertical="center" wrapText="1"/>
      <protection locked="0"/>
    </xf>
    <xf numFmtId="0" fontId="81" fillId="0" borderId="172" xfId="8" applyFont="1" applyFill="1" applyBorder="1" applyAlignment="1" applyProtection="1">
      <alignment horizontal="center" vertical="center" wrapText="1"/>
      <protection locked="0"/>
    </xf>
    <xf numFmtId="0" fontId="4" fillId="0" borderId="167" xfId="8" applyFont="1" applyFill="1" applyBorder="1" applyAlignment="1" applyProtection="1">
      <alignment vertical="center" wrapText="1"/>
      <protection locked="0"/>
    </xf>
    <xf numFmtId="0" fontId="81" fillId="29" borderId="154" xfId="8" applyFont="1" applyFill="1" applyBorder="1" applyAlignment="1" applyProtection="1">
      <alignment horizontal="center" vertical="center" wrapText="1"/>
      <protection locked="0"/>
    </xf>
    <xf numFmtId="0" fontId="2" fillId="29" borderId="125" xfId="8" applyFont="1" applyFill="1" applyBorder="1" applyAlignment="1" applyProtection="1">
      <alignment horizontal="center" vertical="center" wrapText="1"/>
      <protection locked="0"/>
    </xf>
    <xf numFmtId="0" fontId="83" fillId="0" borderId="0" xfId="8" applyFont="1" applyAlignment="1" applyProtection="1">
      <alignment vertical="center" wrapText="1"/>
      <protection locked="0"/>
    </xf>
    <xf numFmtId="0" fontId="3" fillId="0" borderId="38" xfId="8" applyFont="1" applyFill="1" applyBorder="1" applyAlignment="1" applyProtection="1">
      <alignment horizontal="center" vertical="center" wrapText="1"/>
      <protection locked="0"/>
    </xf>
    <xf numFmtId="0" fontId="4" fillId="0" borderId="64" xfId="8" applyFont="1" applyFill="1" applyBorder="1" applyAlignment="1" applyProtection="1">
      <alignment vertical="center" wrapText="1"/>
      <protection locked="0"/>
    </xf>
    <xf numFmtId="0" fontId="4" fillId="0" borderId="155" xfId="8" applyFont="1" applyFill="1" applyBorder="1" applyAlignment="1" applyProtection="1">
      <alignment vertical="center" wrapText="1"/>
      <protection locked="0"/>
    </xf>
    <xf numFmtId="0" fontId="81" fillId="0" borderId="173" xfId="8" applyFont="1" applyFill="1" applyBorder="1" applyAlignment="1" applyProtection="1">
      <alignment horizontal="center" vertical="center" wrapText="1"/>
      <protection locked="0"/>
    </xf>
    <xf numFmtId="0" fontId="4" fillId="0" borderId="174" xfId="8" applyFont="1" applyFill="1" applyBorder="1" applyAlignment="1" applyProtection="1">
      <alignment vertical="center" wrapText="1"/>
      <protection locked="0"/>
    </xf>
    <xf numFmtId="0" fontId="4" fillId="0" borderId="114" xfId="8" applyFont="1" applyBorder="1" applyAlignment="1" applyProtection="1">
      <alignment vertical="center" wrapText="1"/>
      <protection locked="0"/>
    </xf>
    <xf numFmtId="0" fontId="2" fillId="29" borderId="125" xfId="8" applyFont="1" applyFill="1" applyBorder="1" applyAlignment="1" applyProtection="1">
      <alignment vertical="center" wrapText="1"/>
      <protection locked="0"/>
    </xf>
    <xf numFmtId="0" fontId="83" fillId="0" borderId="8" xfId="8" applyFont="1" applyBorder="1" applyAlignment="1" applyProtection="1">
      <alignment vertical="center" wrapText="1"/>
      <protection locked="0"/>
    </xf>
    <xf numFmtId="0" fontId="4" fillId="0" borderId="64" xfId="8" applyFont="1" applyFill="1" applyBorder="1" applyAlignment="1" applyProtection="1">
      <alignment horizontal="center" vertical="center" wrapText="1"/>
      <protection locked="0"/>
    </xf>
    <xf numFmtId="0" fontId="76" fillId="0" borderId="106" xfId="8" applyFont="1" applyFill="1" applyBorder="1" applyAlignment="1" applyProtection="1">
      <alignment horizontal="center" vertical="center" wrapText="1"/>
      <protection locked="0"/>
    </xf>
    <xf numFmtId="0" fontId="4" fillId="0" borderId="38" xfId="8" applyFont="1" applyFill="1" applyBorder="1" applyAlignment="1" applyProtection="1">
      <alignment vertical="center" wrapText="1"/>
      <protection locked="0"/>
    </xf>
    <xf numFmtId="0" fontId="76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167" xfId="8" applyFont="1" applyFill="1" applyBorder="1" applyAlignment="1" applyProtection="1">
      <alignment horizontal="center" vertical="center" wrapText="1"/>
      <protection locked="0"/>
    </xf>
    <xf numFmtId="0" fontId="4" fillId="0" borderId="114" xfId="8" applyFont="1" applyFill="1" applyBorder="1" applyAlignment="1" applyProtection="1">
      <alignment vertical="center" wrapText="1"/>
      <protection locked="0"/>
    </xf>
    <xf numFmtId="0" fontId="81" fillId="0" borderId="119" xfId="8" applyFont="1" applyFill="1" applyBorder="1" applyAlignment="1" applyProtection="1">
      <alignment horizontal="center" vertical="center" wrapText="1"/>
      <protection locked="0"/>
    </xf>
    <xf numFmtId="0" fontId="81" fillId="0" borderId="0" xfId="8" applyFont="1" applyFill="1" applyBorder="1" applyAlignment="1" applyProtection="1">
      <alignment horizontal="center" vertical="center" wrapText="1"/>
      <protection locked="0"/>
    </xf>
    <xf numFmtId="0" fontId="81" fillId="0" borderId="123" xfId="8" applyFont="1" applyFill="1" applyBorder="1" applyAlignment="1" applyProtection="1">
      <alignment horizontal="center" vertical="center" wrapText="1"/>
      <protection locked="0"/>
    </xf>
    <xf numFmtId="0" fontId="76" fillId="0" borderId="38" xfId="8" applyFont="1" applyFill="1" applyBorder="1" applyAlignment="1" applyProtection="1">
      <alignment vertical="center" wrapText="1"/>
      <protection locked="0"/>
    </xf>
    <xf numFmtId="0" fontId="81" fillId="0" borderId="176" xfId="8" applyFont="1" applyFill="1" applyBorder="1" applyAlignment="1" applyProtection="1">
      <alignment horizontal="center" vertical="center" wrapText="1"/>
      <protection locked="0"/>
    </xf>
    <xf numFmtId="0" fontId="81" fillId="29" borderId="140" xfId="8" applyFont="1" applyFill="1" applyBorder="1" applyAlignment="1" applyProtection="1">
      <alignment horizontal="center" vertical="center" wrapText="1"/>
      <protection locked="0"/>
    </xf>
    <xf numFmtId="0" fontId="4" fillId="30" borderId="38" xfId="8" applyFont="1" applyFill="1" applyBorder="1" applyAlignment="1" applyProtection="1">
      <alignment vertical="center" wrapText="1"/>
      <protection locked="0"/>
    </xf>
    <xf numFmtId="0" fontId="81" fillId="30" borderId="8" xfId="8" applyFont="1" applyFill="1" applyBorder="1" applyAlignment="1" applyProtection="1">
      <alignment horizontal="center" vertical="center" wrapText="1"/>
      <protection locked="0"/>
    </xf>
    <xf numFmtId="0" fontId="81" fillId="0" borderId="177" xfId="8" applyFont="1" applyFill="1" applyBorder="1" applyAlignment="1" applyProtection="1">
      <alignment horizontal="center" vertical="center" wrapText="1"/>
      <protection locked="0"/>
    </xf>
    <xf numFmtId="0" fontId="81" fillId="0" borderId="170" xfId="8" applyFont="1" applyFill="1" applyBorder="1" applyAlignment="1" applyProtection="1">
      <alignment horizontal="center" vertical="center" wrapText="1"/>
      <protection locked="0"/>
    </xf>
    <xf numFmtId="0" fontId="76" fillId="0" borderId="38" xfId="8" applyFont="1" applyFill="1" applyBorder="1" applyAlignment="1" applyProtection="1">
      <alignment horizontal="center" vertical="center" wrapText="1"/>
      <protection locked="0"/>
    </xf>
    <xf numFmtId="0" fontId="81" fillId="0" borderId="178" xfId="8" applyFont="1" applyFill="1" applyBorder="1" applyAlignment="1" applyProtection="1">
      <alignment horizontal="center" vertical="center" wrapText="1"/>
      <protection locked="0"/>
    </xf>
    <xf numFmtId="0" fontId="81" fillId="29" borderId="168" xfId="8" applyFont="1" applyFill="1" applyBorder="1" applyAlignment="1" applyProtection="1">
      <alignment horizontal="center" vertical="center" wrapText="1"/>
      <protection locked="0"/>
    </xf>
    <xf numFmtId="0" fontId="4" fillId="0" borderId="64" xfId="8" applyBorder="1" applyAlignment="1" applyProtection="1">
      <alignment horizontal="center" vertical="center" wrapText="1"/>
      <protection locked="0"/>
    </xf>
    <xf numFmtId="0" fontId="76" fillId="0" borderId="157" xfId="8" applyFont="1" applyFill="1" applyBorder="1" applyAlignment="1" applyProtection="1">
      <alignment horizontal="center" vertical="center" wrapText="1"/>
      <protection locked="0"/>
    </xf>
    <xf numFmtId="0" fontId="81" fillId="0" borderId="179" xfId="8" applyFont="1" applyFill="1" applyBorder="1" applyAlignment="1" applyProtection="1">
      <alignment horizontal="center" vertical="center" wrapText="1"/>
      <protection locked="0"/>
    </xf>
    <xf numFmtId="0" fontId="30" fillId="0" borderId="167" xfId="8" applyFont="1" applyFill="1" applyBorder="1" applyAlignment="1" applyProtection="1">
      <alignment vertical="center" wrapText="1"/>
      <protection locked="0"/>
    </xf>
    <xf numFmtId="0" fontId="81" fillId="29" borderId="180" xfId="8" applyFont="1" applyFill="1" applyBorder="1" applyAlignment="1" applyProtection="1">
      <alignment horizontal="center" vertical="center" wrapText="1"/>
      <protection locked="0"/>
    </xf>
    <xf numFmtId="0" fontId="30" fillId="0" borderId="38" xfId="8" applyFont="1" applyFill="1" applyBorder="1" applyAlignment="1" applyProtection="1">
      <alignment vertical="center" wrapText="1"/>
      <protection locked="0"/>
    </xf>
    <xf numFmtId="0" fontId="4" fillId="0" borderId="38" xfId="8" applyFont="1" applyFill="1" applyBorder="1" applyAlignment="1" applyProtection="1">
      <alignment vertical="center"/>
      <protection locked="0"/>
    </xf>
    <xf numFmtId="0" fontId="30" fillId="0" borderId="157" xfId="8" applyFont="1" applyFill="1" applyBorder="1" applyAlignment="1" applyProtection="1">
      <alignment vertical="center" wrapText="1"/>
      <protection locked="0"/>
    </xf>
    <xf numFmtId="0" fontId="76" fillId="0" borderId="82" xfId="8" applyFont="1" applyFill="1" applyBorder="1" applyAlignment="1" applyProtection="1">
      <alignment vertical="center" wrapText="1"/>
      <protection locked="0"/>
    </xf>
    <xf numFmtId="0" fontId="81" fillId="0" borderId="181" xfId="8" applyFont="1" applyFill="1" applyBorder="1" applyAlignment="1" applyProtection="1">
      <alignment horizontal="center" vertical="center" wrapText="1"/>
      <protection locked="0"/>
    </xf>
    <xf numFmtId="0" fontId="81" fillId="0" borderId="182" xfId="8" applyFont="1" applyFill="1" applyBorder="1" applyAlignment="1" applyProtection="1">
      <alignment horizontal="center" vertical="center" wrapText="1"/>
      <protection locked="0"/>
    </xf>
    <xf numFmtId="0" fontId="62" fillId="0" borderId="167" xfId="8" applyFont="1" applyFill="1" applyBorder="1" applyAlignment="1" applyProtection="1">
      <alignment vertical="center" wrapText="1"/>
      <protection locked="0"/>
    </xf>
    <xf numFmtId="0" fontId="81" fillId="0" borderId="72" xfId="8" applyFont="1" applyFill="1" applyBorder="1" applyAlignment="1" applyProtection="1">
      <alignment horizontal="center" vertical="center" wrapText="1"/>
      <protection locked="0"/>
    </xf>
    <xf numFmtId="0" fontId="4" fillId="0" borderId="106" xfId="8" applyBorder="1" applyAlignment="1" applyProtection="1">
      <alignment horizontal="center" vertical="center" wrapText="1"/>
      <protection locked="0"/>
    </xf>
    <xf numFmtId="0" fontId="62" fillId="0" borderId="38" xfId="8" applyFont="1" applyFill="1" applyBorder="1" applyAlignment="1" applyProtection="1">
      <alignment vertical="center" wrapText="1"/>
      <protection locked="0"/>
    </xf>
    <xf numFmtId="0" fontId="81" fillId="0" borderId="183" xfId="8" applyFont="1" applyFill="1" applyBorder="1" applyAlignment="1" applyProtection="1">
      <alignment horizontal="center" vertical="center" wrapText="1"/>
      <protection locked="0"/>
    </xf>
    <xf numFmtId="0" fontId="81" fillId="29" borderId="177" xfId="8" applyFont="1" applyFill="1" applyBorder="1" applyAlignment="1" applyProtection="1">
      <alignment horizontal="center" vertical="center" wrapText="1"/>
      <protection locked="0"/>
    </xf>
    <xf numFmtId="0" fontId="76" fillId="0" borderId="157" xfId="8" applyFont="1" applyFill="1" applyBorder="1" applyAlignment="1" applyProtection="1">
      <alignment vertical="center" wrapText="1"/>
      <protection locked="0"/>
    </xf>
    <xf numFmtId="0" fontId="76" fillId="0" borderId="82" xfId="8" applyFont="1" applyFill="1" applyBorder="1" applyAlignment="1" applyProtection="1">
      <alignment horizontal="center" vertical="center" wrapText="1"/>
      <protection locked="0"/>
    </xf>
    <xf numFmtId="0" fontId="81" fillId="29" borderId="184" xfId="8" applyFont="1" applyFill="1" applyBorder="1" applyAlignment="1" applyProtection="1">
      <alignment horizontal="center" vertical="center" wrapText="1"/>
      <protection locked="0"/>
    </xf>
    <xf numFmtId="0" fontId="81" fillId="0" borderId="185" xfId="8" applyFont="1" applyFill="1" applyBorder="1" applyAlignment="1" applyProtection="1">
      <alignment horizontal="center" vertical="center" wrapText="1"/>
      <protection locked="0"/>
    </xf>
    <xf numFmtId="0" fontId="81" fillId="0" borderId="186" xfId="8" applyFont="1" applyFill="1" applyBorder="1" applyAlignment="1" applyProtection="1">
      <alignment horizontal="center" vertical="center" wrapText="1"/>
      <protection locked="0"/>
    </xf>
    <xf numFmtId="0" fontId="76" fillId="0" borderId="167" xfId="8" applyFont="1" applyFill="1" applyBorder="1" applyAlignment="1" applyProtection="1">
      <alignment vertical="center" wrapText="1"/>
      <protection locked="0"/>
    </xf>
    <xf numFmtId="0" fontId="4" fillId="0" borderId="81" xfId="8" applyFont="1" applyFill="1" applyBorder="1" applyAlignment="1" applyProtection="1">
      <alignment vertical="center" wrapText="1"/>
      <protection locked="0"/>
    </xf>
    <xf numFmtId="0" fontId="3" fillId="2" borderId="102" xfId="8" applyFont="1" applyFill="1" applyBorder="1" applyAlignment="1" applyProtection="1">
      <alignment horizontal="center" vertical="center" wrapText="1"/>
      <protection locked="0"/>
    </xf>
    <xf numFmtId="0" fontId="76" fillId="0" borderId="187" xfId="8" applyFont="1" applyFill="1" applyBorder="1" applyAlignment="1" applyProtection="1">
      <alignment vertical="center" wrapText="1"/>
      <protection locked="0"/>
    </xf>
    <xf numFmtId="0" fontId="81" fillId="0" borderId="144" xfId="8" applyFont="1" applyFill="1" applyBorder="1" applyAlignment="1" applyProtection="1">
      <alignment horizontal="center" vertical="center" wrapText="1"/>
      <protection locked="0"/>
    </xf>
    <xf numFmtId="0" fontId="81" fillId="0" borderId="188" xfId="8" applyFont="1" applyFill="1" applyBorder="1" applyAlignment="1" applyProtection="1">
      <alignment horizontal="center" vertical="center" wrapText="1"/>
      <protection locked="0"/>
    </xf>
    <xf numFmtId="0" fontId="81" fillId="0" borderId="189" xfId="8" applyFont="1" applyFill="1" applyBorder="1" applyAlignment="1" applyProtection="1">
      <alignment horizontal="center" vertical="center" wrapText="1"/>
      <protection locked="0"/>
    </xf>
    <xf numFmtId="0" fontId="3" fillId="2" borderId="190" xfId="8" applyFont="1" applyFill="1" applyBorder="1" applyAlignment="1" applyProtection="1">
      <alignment horizontal="center" vertical="center" wrapText="1"/>
      <protection locked="0"/>
    </xf>
    <xf numFmtId="0" fontId="30" fillId="0" borderId="187" xfId="8" applyFont="1" applyFill="1" applyBorder="1" applyAlignment="1" applyProtection="1">
      <alignment horizontal="center" vertical="center" wrapText="1"/>
      <protection locked="0"/>
    </xf>
    <xf numFmtId="0" fontId="0" fillId="0" borderId="187" xfId="0" applyBorder="1" applyAlignment="1" applyProtection="1">
      <protection locked="0"/>
    </xf>
    <xf numFmtId="0" fontId="81" fillId="29" borderId="176" xfId="8" applyFont="1" applyFill="1" applyBorder="1" applyAlignment="1" applyProtection="1">
      <alignment horizontal="center" vertical="center" wrapText="1"/>
      <protection locked="0"/>
    </xf>
    <xf numFmtId="0" fontId="83" fillId="29" borderId="191" xfId="8" applyFont="1" applyFill="1" applyBorder="1" applyAlignment="1" applyProtection="1">
      <alignment vertical="center" wrapText="1"/>
      <protection locked="0"/>
    </xf>
    <xf numFmtId="0" fontId="83" fillId="29" borderId="168" xfId="8" applyFont="1" applyFill="1" applyBorder="1" applyAlignment="1" applyProtection="1">
      <alignment vertical="center" wrapText="1"/>
      <protection locked="0"/>
    </xf>
    <xf numFmtId="0" fontId="30" fillId="0" borderId="187" xfId="0" applyFont="1" applyBorder="1" applyAlignment="1" applyProtection="1">
      <alignment horizontal="center"/>
      <protection locked="0"/>
    </xf>
    <xf numFmtId="0" fontId="83" fillId="29" borderId="192" xfId="8" applyFont="1" applyFill="1" applyBorder="1" applyAlignment="1" applyProtection="1">
      <alignment vertical="center" wrapText="1"/>
      <protection locked="0"/>
    </xf>
    <xf numFmtId="0" fontId="0" fillId="0" borderId="187" xfId="0" applyBorder="1" applyAlignment="1" applyProtection="1">
      <alignment horizontal="center"/>
      <protection locked="0"/>
    </xf>
    <xf numFmtId="0" fontId="0" fillId="0" borderId="193" xfId="0" applyBorder="1" applyAlignment="1" applyProtection="1">
      <protection locked="0"/>
    </xf>
    <xf numFmtId="0" fontId="4" fillId="0" borderId="38" xfId="8" applyBorder="1" applyAlignment="1" applyProtection="1">
      <alignment horizontal="center" vertical="center" wrapText="1"/>
      <protection locked="0"/>
    </xf>
    <xf numFmtId="0" fontId="4" fillId="0" borderId="194" xfId="8" applyFont="1" applyFill="1" applyBorder="1" applyAlignment="1" applyProtection="1">
      <alignment vertical="center" wrapText="1"/>
      <protection locked="0"/>
    </xf>
    <xf numFmtId="0" fontId="4" fillId="0" borderId="8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center" wrapText="1"/>
      <protection locked="0"/>
    </xf>
    <xf numFmtId="0" fontId="4" fillId="0" borderId="34" xfId="8" applyFont="1" applyFill="1" applyBorder="1" applyAlignment="1" applyProtection="1">
      <alignment vertical="center" wrapText="1"/>
      <protection locked="0"/>
    </xf>
    <xf numFmtId="0" fontId="84" fillId="0" borderId="0" xfId="0" applyFont="1" applyAlignment="1" applyProtection="1">
      <alignment horizontal="left" readingOrder="1"/>
      <protection locked="0"/>
    </xf>
    <xf numFmtId="0" fontId="4" fillId="32" borderId="125" xfId="8" applyFill="1" applyBorder="1" applyAlignment="1" applyProtection="1">
      <alignment vertical="center" wrapText="1"/>
      <protection locked="0"/>
    </xf>
    <xf numFmtId="0" fontId="4" fillId="32" borderId="38" xfId="8" applyFill="1" applyBorder="1" applyAlignment="1" applyProtection="1">
      <alignment vertical="center" wrapText="1"/>
      <protection locked="0"/>
    </xf>
    <xf numFmtId="0" fontId="4" fillId="0" borderId="38" xfId="8" applyBorder="1" applyAlignment="1" applyProtection="1">
      <alignment vertical="center" wrapText="1"/>
      <protection locked="0"/>
    </xf>
    <xf numFmtId="0" fontId="3" fillId="2" borderId="22" xfId="8" applyFont="1" applyFill="1" applyBorder="1" applyAlignment="1" applyProtection="1">
      <alignment horizontal="center" vertical="center" wrapText="1"/>
      <protection locked="0"/>
    </xf>
    <xf numFmtId="0" fontId="50" fillId="0" borderId="0" xfId="8" applyFont="1" applyFill="1" applyAlignment="1" applyProtection="1">
      <alignment horizontal="center" vertical="center" wrapText="1"/>
      <protection locked="0"/>
    </xf>
    <xf numFmtId="0" fontId="4" fillId="0" borderId="0" xfId="8" applyFill="1" applyAlignment="1" applyProtection="1">
      <alignment vertical="center" wrapText="1"/>
      <protection locked="0"/>
    </xf>
    <xf numFmtId="0" fontId="39" fillId="0" borderId="38" xfId="8" applyFont="1" applyBorder="1" applyAlignment="1">
      <alignment horizontal="center" vertical="center" wrapText="1"/>
    </xf>
    <xf numFmtId="0" fontId="4" fillId="31" borderId="64" xfId="8" applyFont="1" applyFill="1" applyBorder="1" applyAlignment="1" applyProtection="1">
      <alignment horizontal="center" vertical="center" wrapText="1"/>
      <protection locked="0"/>
    </xf>
    <xf numFmtId="0" fontId="4" fillId="0" borderId="38" xfId="8" applyFont="1" applyFill="1" applyBorder="1" applyAlignment="1" applyProtection="1">
      <alignment horizontal="center" wrapText="1"/>
      <protection locked="0"/>
    </xf>
    <xf numFmtId="0" fontId="2" fillId="29" borderId="64" xfId="8" applyFont="1" applyFill="1" applyBorder="1" applyAlignment="1" applyProtection="1">
      <alignment vertical="center" wrapText="1"/>
      <protection locked="0"/>
    </xf>
    <xf numFmtId="0" fontId="83" fillId="0" borderId="154" xfId="8" applyFont="1" applyFill="1" applyBorder="1" applyAlignment="1" applyProtection="1">
      <alignment vertical="center" wrapText="1"/>
      <protection locked="0"/>
    </xf>
    <xf numFmtId="0" fontId="83" fillId="0" borderId="69" xfId="8" applyFont="1" applyFill="1" applyBorder="1" applyAlignment="1" applyProtection="1">
      <alignment vertical="center" wrapText="1"/>
      <protection locked="0"/>
    </xf>
    <xf numFmtId="0" fontId="83" fillId="0" borderId="168" xfId="8" applyFont="1" applyFill="1" applyBorder="1" applyAlignment="1" applyProtection="1">
      <alignment vertical="center" wrapText="1"/>
      <protection locked="0"/>
    </xf>
    <xf numFmtId="0" fontId="81" fillId="0" borderId="154" xfId="8" applyFont="1" applyFill="1" applyBorder="1" applyAlignment="1" applyProtection="1">
      <alignment vertical="center" wrapText="1"/>
      <protection locked="0"/>
    </xf>
    <xf numFmtId="0" fontId="81" fillId="0" borderId="69" xfId="8" applyFont="1" applyFill="1" applyBorder="1" applyAlignment="1" applyProtection="1">
      <alignment vertical="center" wrapText="1"/>
      <protection locked="0"/>
    </xf>
    <xf numFmtId="0" fontId="81" fillId="0" borderId="168" xfId="8" applyFont="1" applyFill="1" applyBorder="1" applyAlignment="1" applyProtection="1">
      <alignment vertical="center" wrapText="1"/>
      <protection locked="0"/>
    </xf>
    <xf numFmtId="0" fontId="83" fillId="29" borderId="154" xfId="8" applyFont="1" applyFill="1" applyBorder="1" applyAlignment="1" applyProtection="1">
      <alignment vertical="center" wrapText="1"/>
      <protection locked="0"/>
    </xf>
    <xf numFmtId="0" fontId="83" fillId="0" borderId="168" xfId="8" applyFont="1" applyBorder="1" applyAlignment="1" applyProtection="1">
      <alignment vertical="center" wrapText="1"/>
      <protection locked="0"/>
    </xf>
    <xf numFmtId="0" fontId="4" fillId="22" borderId="34" xfId="8" applyFont="1" applyFill="1" applyBorder="1" applyAlignment="1">
      <alignment horizontal="center" vertical="center" wrapText="1"/>
    </xf>
    <xf numFmtId="0" fontId="71" fillId="0" borderId="32" xfId="8" applyFont="1" applyFill="1" applyBorder="1" applyAlignment="1" applyProtection="1">
      <alignment horizontal="center" vertical="center" wrapText="1"/>
      <protection locked="0"/>
    </xf>
    <xf numFmtId="0" fontId="71" fillId="0" borderId="18" xfId="8" applyFont="1" applyFill="1" applyBorder="1" applyAlignment="1" applyProtection="1">
      <alignment horizontal="center" vertical="center" wrapText="1"/>
      <protection locked="0"/>
    </xf>
    <xf numFmtId="0" fontId="71" fillId="0" borderId="20" xfId="8" applyFont="1" applyFill="1" applyBorder="1" applyAlignment="1" applyProtection="1">
      <alignment horizontal="center" vertical="center" wrapText="1"/>
      <protection locked="0"/>
    </xf>
    <xf numFmtId="0" fontId="50" fillId="33" borderId="61" xfId="8" applyFont="1" applyFill="1" applyBorder="1" applyAlignment="1" applyProtection="1">
      <alignment horizontal="center" vertical="center" wrapText="1"/>
      <protection locked="0"/>
    </xf>
    <xf numFmtId="0" fontId="4" fillId="33" borderId="62" xfId="8" applyFill="1" applyBorder="1" applyAlignment="1" applyProtection="1">
      <alignment vertical="center" wrapText="1"/>
      <protection locked="0"/>
    </xf>
    <xf numFmtId="0" fontId="77" fillId="33" borderId="62" xfId="8" applyFont="1" applyFill="1" applyBorder="1" applyAlignment="1" applyProtection="1">
      <alignment horizontal="center" vertical="center" wrapText="1"/>
      <protection locked="0"/>
    </xf>
    <xf numFmtId="0" fontId="4" fillId="33" borderId="113" xfId="8" applyFill="1" applyBorder="1" applyAlignment="1" applyProtection="1">
      <alignment vertical="center" wrapText="1"/>
      <protection locked="0"/>
    </xf>
    <xf numFmtId="0" fontId="4" fillId="31" borderId="153" xfId="8" applyFill="1" applyBorder="1" applyAlignment="1" applyProtection="1">
      <alignment horizontal="left" vertical="center" wrapText="1"/>
      <protection locked="0"/>
    </xf>
    <xf numFmtId="0" fontId="4" fillId="0" borderId="37" xfId="8" applyBorder="1" applyAlignment="1" applyProtection="1">
      <alignment vertical="center" wrapText="1"/>
      <protection locked="0"/>
    </xf>
    <xf numFmtId="0" fontId="81" fillId="34" borderId="154" xfId="8" applyFont="1" applyFill="1" applyBorder="1" applyAlignment="1" applyProtection="1">
      <alignment horizontal="center" vertical="center" wrapText="1"/>
      <protection locked="0"/>
    </xf>
    <xf numFmtId="0" fontId="81" fillId="34" borderId="69" xfId="8" applyFont="1" applyFill="1" applyBorder="1" applyAlignment="1" applyProtection="1">
      <alignment horizontal="center" vertical="center" wrapText="1"/>
      <protection locked="0"/>
    </xf>
    <xf numFmtId="0" fontId="81" fillId="34" borderId="195" xfId="8" applyFont="1" applyFill="1" applyBorder="1" applyAlignment="1" applyProtection="1">
      <alignment horizontal="center" vertical="center" wrapText="1"/>
      <protection locked="0"/>
    </xf>
    <xf numFmtId="0" fontId="81" fillId="34" borderId="196" xfId="8" applyFont="1" applyFill="1" applyBorder="1" applyAlignment="1" applyProtection="1">
      <alignment horizontal="center" vertical="center" wrapText="1"/>
      <protection locked="0"/>
    </xf>
    <xf numFmtId="0" fontId="3" fillId="0" borderId="197" xfId="8" applyFont="1" applyBorder="1" applyAlignment="1" applyProtection="1">
      <alignment vertical="center" wrapText="1"/>
      <protection locked="0"/>
    </xf>
    <xf numFmtId="0" fontId="4" fillId="35" borderId="67" xfId="0" applyFont="1" applyFill="1" applyBorder="1" applyAlignment="1" applyProtection="1">
      <alignment horizontal="center" vertical="center"/>
      <protection locked="0"/>
    </xf>
    <xf numFmtId="0" fontId="4" fillId="36" borderId="67" xfId="0" applyFont="1" applyFill="1" applyBorder="1" applyAlignment="1" applyProtection="1">
      <alignment horizontal="center" vertical="center"/>
      <protection locked="0"/>
    </xf>
    <xf numFmtId="0" fontId="2" fillId="26" borderId="0" xfId="8" applyFont="1" applyFill="1" applyBorder="1" applyAlignment="1" applyProtection="1">
      <alignment horizontal="center" vertical="center" wrapText="1"/>
      <protection locked="0"/>
    </xf>
    <xf numFmtId="0" fontId="2" fillId="26" borderId="34" xfId="8" applyFont="1" applyFill="1" applyBorder="1" applyAlignment="1" applyProtection="1">
      <alignment vertical="center" wrapText="1"/>
      <protection locked="0"/>
    </xf>
    <xf numFmtId="0" fontId="81" fillId="0" borderId="150" xfId="8" applyFont="1" applyFill="1" applyBorder="1" applyAlignment="1" applyProtection="1">
      <alignment horizontal="center" vertical="center" wrapText="1"/>
      <protection locked="0"/>
    </xf>
    <xf numFmtId="0" fontId="85" fillId="0" borderId="150" xfId="8" applyFont="1" applyFill="1" applyBorder="1" applyAlignment="1" applyProtection="1">
      <alignment horizontal="center" vertical="center" wrapText="1"/>
      <protection locked="0"/>
    </xf>
    <xf numFmtId="0" fontId="81" fillId="0" borderId="204" xfId="8" applyFont="1" applyFill="1" applyBorder="1" applyAlignment="1" applyProtection="1">
      <alignment horizontal="center" vertical="center" wrapText="1"/>
      <protection locked="0"/>
    </xf>
    <xf numFmtId="0" fontId="81" fillId="0" borderId="151" xfId="8" applyFont="1" applyFill="1" applyBorder="1" applyAlignment="1" applyProtection="1">
      <alignment horizontal="center" vertical="center" wrapText="1"/>
      <protection locked="0"/>
    </xf>
    <xf numFmtId="0" fontId="81" fillId="0" borderId="205" xfId="8" applyFont="1" applyFill="1" applyBorder="1" applyAlignment="1" applyProtection="1">
      <alignment horizontal="center" vertical="center" wrapText="1"/>
      <protection locked="0"/>
    </xf>
    <xf numFmtId="0" fontId="81" fillId="0" borderId="206" xfId="8" applyFont="1" applyFill="1" applyBorder="1" applyAlignment="1" applyProtection="1">
      <alignment horizontal="center" vertical="center" wrapText="1"/>
      <protection locked="0"/>
    </xf>
    <xf numFmtId="0" fontId="81" fillId="0" borderId="67" xfId="8" applyFont="1" applyFill="1" applyBorder="1" applyAlignment="1" applyProtection="1">
      <alignment horizontal="center" vertical="center" wrapText="1"/>
      <protection locked="0"/>
    </xf>
    <xf numFmtId="0" fontId="81" fillId="0" borderId="207" xfId="8" applyFont="1" applyFill="1" applyBorder="1" applyAlignment="1" applyProtection="1">
      <alignment horizontal="center" vertical="center" wrapText="1"/>
      <protection locked="0"/>
    </xf>
    <xf numFmtId="0" fontId="81" fillId="0" borderId="66" xfId="8" applyFont="1" applyFill="1" applyBorder="1" applyAlignment="1" applyProtection="1">
      <alignment horizontal="center" vertical="center" wrapText="1"/>
      <protection locked="0"/>
    </xf>
    <xf numFmtId="0" fontId="4" fillId="27" borderId="62" xfId="8" applyFill="1" applyBorder="1" applyAlignment="1" applyProtection="1">
      <alignment vertical="center" wrapText="1"/>
      <protection locked="0"/>
    </xf>
    <xf numFmtId="0" fontId="81" fillId="32" borderId="135" xfId="8" applyFont="1" applyFill="1" applyBorder="1" applyAlignment="1" applyProtection="1">
      <alignment horizontal="center" vertical="center" wrapText="1"/>
      <protection locked="0"/>
    </xf>
    <xf numFmtId="0" fontId="81" fillId="32" borderId="140" xfId="8" applyFont="1" applyFill="1" applyBorder="1" applyAlignment="1" applyProtection="1">
      <alignment horizontal="center" vertical="center" wrapText="1"/>
      <protection locked="0"/>
    </xf>
    <xf numFmtId="0" fontId="81" fillId="42" borderId="8" xfId="8" applyFont="1" applyFill="1" applyBorder="1" applyAlignment="1" applyProtection="1">
      <alignment horizontal="center" vertical="center" wrapText="1"/>
      <protection locked="0"/>
    </xf>
    <xf numFmtId="0" fontId="81" fillId="42" borderId="136" xfId="8" applyFont="1" applyFill="1" applyBorder="1" applyAlignment="1" applyProtection="1">
      <alignment horizontal="center" vertical="center" wrapText="1"/>
      <protection locked="0"/>
    </xf>
    <xf numFmtId="0" fontId="81" fillId="0" borderId="180" xfId="8" applyFont="1" applyFill="1" applyBorder="1" applyAlignment="1" applyProtection="1">
      <alignment horizontal="center" vertical="center" wrapText="1"/>
      <protection locked="0"/>
    </xf>
    <xf numFmtId="0" fontId="81" fillId="0" borderId="210" xfId="8" applyFont="1" applyFill="1" applyBorder="1" applyAlignment="1" applyProtection="1">
      <alignment horizontal="center" vertical="center" wrapText="1"/>
      <protection locked="0"/>
    </xf>
    <xf numFmtId="0" fontId="81" fillId="0" borderId="211" xfId="8" applyFont="1" applyFill="1" applyBorder="1" applyAlignment="1" applyProtection="1">
      <alignment horizontal="center" vertical="center" wrapText="1"/>
      <protection locked="0"/>
    </xf>
    <xf numFmtId="0" fontId="81" fillId="0" borderId="212" xfId="8" applyFont="1" applyFill="1" applyBorder="1" applyAlignment="1" applyProtection="1">
      <alignment horizontal="center" vertical="center" wrapText="1"/>
      <protection locked="0"/>
    </xf>
    <xf numFmtId="0" fontId="81" fillId="0" borderId="192" xfId="8" applyFont="1" applyFill="1" applyBorder="1" applyAlignment="1" applyProtection="1">
      <alignment horizontal="center" vertical="center" wrapText="1"/>
      <protection locked="0"/>
    </xf>
    <xf numFmtId="0" fontId="81" fillId="0" borderId="213" xfId="8" applyFont="1" applyFill="1" applyBorder="1" applyAlignment="1" applyProtection="1">
      <alignment horizontal="center" vertical="center" wrapText="1"/>
      <protection locked="0"/>
    </xf>
    <xf numFmtId="0" fontId="81" fillId="0" borderId="195" xfId="8" applyFont="1" applyFill="1" applyBorder="1" applyAlignment="1" applyProtection="1">
      <alignment horizontal="center" vertical="center" wrapText="1"/>
      <protection locked="0"/>
    </xf>
    <xf numFmtId="0" fontId="81" fillId="0" borderId="196" xfId="8" applyFont="1" applyFill="1" applyBorder="1" applyAlignment="1" applyProtection="1">
      <alignment horizontal="center" vertical="center" wrapText="1"/>
      <protection locked="0"/>
    </xf>
    <xf numFmtId="0" fontId="71" fillId="43" borderId="106" xfId="8" applyFont="1" applyFill="1" applyBorder="1" applyAlignment="1" applyProtection="1">
      <alignment vertical="center" wrapText="1"/>
      <protection locked="0"/>
    </xf>
    <xf numFmtId="0" fontId="4" fillId="43" borderId="62" xfId="8" applyFill="1" applyBorder="1" applyAlignment="1" applyProtection="1">
      <alignment vertical="center" wrapText="1"/>
      <protection locked="0"/>
    </xf>
    <xf numFmtId="0" fontId="81" fillId="29" borderId="115" xfId="8" applyFont="1" applyFill="1" applyBorder="1" applyAlignment="1" applyProtection="1">
      <alignment horizontal="center" vertical="center" wrapText="1"/>
      <protection locked="0"/>
    </xf>
    <xf numFmtId="0" fontId="81" fillId="29" borderId="117" xfId="8" applyFont="1" applyFill="1" applyBorder="1" applyAlignment="1" applyProtection="1">
      <alignment horizontal="center" vertical="center" wrapText="1"/>
      <protection locked="0"/>
    </xf>
    <xf numFmtId="0" fontId="81" fillId="0" borderId="118" xfId="8" applyFont="1" applyFill="1" applyBorder="1" applyAlignment="1" applyProtection="1">
      <alignment horizontal="center" vertical="center" wrapText="1"/>
      <protection locked="0"/>
    </xf>
    <xf numFmtId="0" fontId="81" fillId="0" borderId="120" xfId="8" applyFont="1" applyFill="1" applyBorder="1" applyAlignment="1" applyProtection="1">
      <alignment horizontal="center" vertical="center" wrapText="1"/>
      <protection locked="0"/>
    </xf>
    <xf numFmtId="0" fontId="81" fillId="0" borderId="121" xfId="8" applyFont="1" applyFill="1" applyBorder="1" applyAlignment="1" applyProtection="1">
      <alignment horizontal="center" vertical="center" wrapText="1"/>
      <protection locked="0"/>
    </xf>
    <xf numFmtId="0" fontId="81" fillId="0" borderId="122" xfId="8" applyFont="1" applyFill="1" applyBorder="1" applyAlignment="1" applyProtection="1">
      <alignment horizontal="center" vertical="center" wrapText="1"/>
      <protection locked="0"/>
    </xf>
    <xf numFmtId="0" fontId="81" fillId="0" borderId="214" xfId="8" applyFont="1" applyFill="1" applyBorder="1" applyAlignment="1" applyProtection="1">
      <alignment horizontal="center" vertical="center" wrapText="1"/>
      <protection locked="0"/>
    </xf>
    <xf numFmtId="0" fontId="81" fillId="0" borderId="215" xfId="8" applyFont="1" applyFill="1" applyBorder="1" applyAlignment="1" applyProtection="1">
      <alignment horizontal="center" vertical="center" wrapText="1"/>
      <protection locked="0"/>
    </xf>
    <xf numFmtId="0" fontId="81" fillId="0" borderId="216" xfId="8" applyFont="1" applyFill="1" applyBorder="1" applyAlignment="1" applyProtection="1">
      <alignment horizontal="center" vertical="center" wrapText="1"/>
      <protection locked="0"/>
    </xf>
    <xf numFmtId="0" fontId="81" fillId="0" borderId="217" xfId="8" applyFont="1" applyFill="1" applyBorder="1" applyAlignment="1" applyProtection="1">
      <alignment horizontal="center" vertical="center" wrapText="1"/>
      <protection locked="0"/>
    </xf>
    <xf numFmtId="0" fontId="81" fillId="29" borderId="149" xfId="8" applyFont="1" applyFill="1" applyBorder="1" applyAlignment="1" applyProtection="1">
      <alignment horizontal="center" vertical="center" wrapText="1"/>
      <protection locked="0"/>
    </xf>
    <xf numFmtId="0" fontId="71" fillId="43" borderId="61" xfId="8" applyFont="1" applyFill="1" applyBorder="1" applyAlignment="1" applyProtection="1">
      <alignment vertical="center" wrapText="1"/>
      <protection locked="0"/>
    </xf>
    <xf numFmtId="0" fontId="71" fillId="43" borderId="62" xfId="8" applyFont="1" applyFill="1" applyBorder="1" applyAlignment="1" applyProtection="1">
      <alignment vertical="center" wrapText="1"/>
      <protection locked="0"/>
    </xf>
    <xf numFmtId="0" fontId="71" fillId="43" borderId="113" xfId="8" applyFont="1" applyFill="1" applyBorder="1" applyAlignment="1" applyProtection="1">
      <alignment vertical="center" wrapText="1"/>
      <protection locked="0"/>
    </xf>
    <xf numFmtId="0" fontId="76" fillId="32" borderId="38" xfId="8" applyFont="1" applyFill="1" applyBorder="1" applyAlignment="1" applyProtection="1">
      <alignment vertical="center" wrapText="1"/>
      <protection locked="0"/>
    </xf>
    <xf numFmtId="0" fontId="76" fillId="32" borderId="64" xfId="8" applyFont="1" applyFill="1" applyBorder="1" applyAlignment="1" applyProtection="1">
      <alignment vertical="center" wrapText="1"/>
      <protection locked="0"/>
    </xf>
    <xf numFmtId="0" fontId="3" fillId="26" borderId="190" xfId="8" applyFont="1" applyFill="1" applyBorder="1" applyAlignment="1" applyProtection="1">
      <alignment horizontal="center" vertical="center" wrapText="1"/>
      <protection locked="0"/>
    </xf>
    <xf numFmtId="0" fontId="81" fillId="29" borderId="211" xfId="8" applyFont="1" applyFill="1" applyBorder="1" applyAlignment="1" applyProtection="1">
      <alignment horizontal="center" vertical="center" wrapText="1"/>
      <protection locked="0"/>
    </xf>
    <xf numFmtId="0" fontId="3" fillId="2" borderId="15" xfId="8" applyFont="1" applyFill="1" applyBorder="1" applyAlignment="1" applyProtection="1">
      <alignment horizontal="center" vertical="center" wrapText="1"/>
      <protection locked="0"/>
    </xf>
    <xf numFmtId="0" fontId="81" fillId="29" borderId="217" xfId="8" applyFont="1" applyFill="1" applyBorder="1" applyAlignment="1" applyProtection="1">
      <alignment horizontal="center" vertical="center" wrapText="1"/>
      <protection locked="0"/>
    </xf>
    <xf numFmtId="0" fontId="81" fillId="29" borderId="169" xfId="8" applyFont="1" applyFill="1" applyBorder="1" applyAlignment="1" applyProtection="1">
      <alignment horizontal="center" vertical="center" wrapText="1"/>
      <protection locked="0"/>
    </xf>
    <xf numFmtId="0" fontId="81" fillId="32" borderId="142" xfId="8" applyFont="1" applyFill="1" applyBorder="1" applyAlignment="1" applyProtection="1">
      <alignment horizontal="center" vertical="center" wrapText="1"/>
      <protection locked="0"/>
    </xf>
    <xf numFmtId="0" fontId="81" fillId="32" borderId="146" xfId="8" applyFont="1" applyFill="1" applyBorder="1" applyAlignment="1" applyProtection="1">
      <alignment horizontal="center" vertical="center" wrapText="1"/>
      <protection locked="0"/>
    </xf>
    <xf numFmtId="0" fontId="81" fillId="29" borderId="218" xfId="8" applyFont="1" applyFill="1" applyBorder="1" applyAlignment="1" applyProtection="1">
      <alignment horizontal="center" vertical="center" wrapText="1"/>
      <protection locked="0"/>
    </xf>
    <xf numFmtId="0" fontId="81" fillId="29" borderId="119" xfId="8" applyFont="1" applyFill="1" applyBorder="1" applyAlignment="1" applyProtection="1">
      <alignment horizontal="center" vertical="center" wrapText="1"/>
      <protection locked="0"/>
    </xf>
    <xf numFmtId="0" fontId="71" fillId="29" borderId="40" xfId="8" applyFont="1" applyFill="1" applyBorder="1" applyAlignment="1" applyProtection="1">
      <alignment horizontal="center" vertical="center" wrapText="1"/>
      <protection locked="0"/>
    </xf>
    <xf numFmtId="0" fontId="3" fillId="43" borderId="208" xfId="8" applyFont="1" applyFill="1" applyBorder="1" applyAlignment="1" applyProtection="1">
      <alignment horizontal="center" vertical="center" wrapText="1"/>
      <protection locked="0"/>
    </xf>
    <xf numFmtId="0" fontId="0" fillId="43" borderId="39" xfId="0" applyFill="1" applyBorder="1" applyAlignment="1" applyProtection="1">
      <protection locked="0"/>
    </xf>
    <xf numFmtId="0" fontId="76" fillId="43" borderId="153" xfId="8" applyFont="1" applyFill="1" applyBorder="1" applyAlignment="1" applyProtection="1">
      <alignment vertical="center" wrapText="1"/>
      <protection locked="0"/>
    </xf>
    <xf numFmtId="0" fontId="81" fillId="43" borderId="62" xfId="8" applyFont="1" applyFill="1" applyBorder="1" applyAlignment="1" applyProtection="1">
      <alignment vertical="center" wrapText="1"/>
      <protection locked="0"/>
    </xf>
    <xf numFmtId="0" fontId="81" fillId="44" borderId="134" xfId="8" applyFont="1" applyFill="1" applyBorder="1" applyAlignment="1" applyProtection="1">
      <alignment horizontal="center" vertical="center" wrapText="1"/>
      <protection locked="0"/>
    </xf>
    <xf numFmtId="0" fontId="81" fillId="44" borderId="135" xfId="8" applyFont="1" applyFill="1" applyBorder="1" applyAlignment="1" applyProtection="1">
      <alignment horizontal="center" vertical="center" wrapText="1"/>
      <protection locked="0"/>
    </xf>
    <xf numFmtId="0" fontId="81" fillId="44" borderId="141" xfId="8" applyFont="1" applyFill="1" applyBorder="1" applyAlignment="1" applyProtection="1">
      <alignment horizontal="center" vertical="center" wrapText="1"/>
      <protection locked="0"/>
    </xf>
    <xf numFmtId="0" fontId="81" fillId="44" borderId="142" xfId="8" applyFont="1" applyFill="1" applyBorder="1" applyAlignment="1" applyProtection="1">
      <alignment horizontal="center" vertical="center" wrapText="1"/>
      <protection locked="0"/>
    </xf>
    <xf numFmtId="0" fontId="85" fillId="0" borderId="180" xfId="8" applyFont="1" applyFill="1" applyBorder="1" applyAlignment="1" applyProtection="1">
      <alignment horizontal="center" vertical="center" wrapText="1"/>
      <protection locked="0"/>
    </xf>
    <xf numFmtId="0" fontId="85" fillId="0" borderId="176" xfId="8" applyFont="1" applyFill="1" applyBorder="1" applyAlignment="1" applyProtection="1">
      <alignment horizontal="center" vertical="center" wrapText="1"/>
      <protection locked="0"/>
    </xf>
    <xf numFmtId="0" fontId="85" fillId="0" borderId="136" xfId="8" applyFont="1" applyFill="1" applyBorder="1" applyAlignment="1" applyProtection="1">
      <alignment horizontal="center" vertical="center" wrapText="1"/>
      <protection locked="0"/>
    </xf>
    <xf numFmtId="0" fontId="85" fillId="0" borderId="135" xfId="8" applyFont="1" applyFill="1" applyBorder="1" applyAlignment="1" applyProtection="1">
      <alignment horizontal="center" vertical="center" wrapText="1"/>
      <protection locked="0"/>
    </xf>
    <xf numFmtId="0" fontId="85" fillId="0" borderId="137" xfId="8" applyFont="1" applyFill="1" applyBorder="1" applyAlignment="1" applyProtection="1">
      <alignment horizontal="center" vertical="center" wrapText="1"/>
      <protection locked="0"/>
    </xf>
    <xf numFmtId="0" fontId="85" fillId="0" borderId="140" xfId="8" applyFont="1" applyFill="1" applyBorder="1" applyAlignment="1" applyProtection="1">
      <alignment horizontal="center" vertical="center" wrapText="1"/>
      <protection locked="0"/>
    </xf>
    <xf numFmtId="0" fontId="85" fillId="0" borderId="168" xfId="8" applyFont="1" applyFill="1" applyBorder="1" applyAlignment="1" applyProtection="1">
      <alignment horizontal="center" vertical="center" wrapText="1"/>
      <protection locked="0"/>
    </xf>
    <xf numFmtId="0" fontId="85" fillId="0" borderId="8" xfId="8" applyFont="1" applyFill="1" applyBorder="1" applyAlignment="1" applyProtection="1">
      <alignment horizontal="center" vertical="center" wrapText="1"/>
      <protection locked="0"/>
    </xf>
    <xf numFmtId="0" fontId="85" fillId="0" borderId="154" xfId="8" applyFont="1" applyFill="1" applyBorder="1" applyAlignment="1" applyProtection="1">
      <alignment horizontal="center" vertical="center" wrapText="1"/>
      <protection locked="0"/>
    </xf>
    <xf numFmtId="0" fontId="2" fillId="0" borderId="150" xfId="8" applyFont="1" applyFill="1" applyBorder="1" applyAlignment="1" applyProtection="1">
      <alignment horizontal="center" vertical="center" wrapText="1"/>
      <protection locked="0"/>
    </xf>
    <xf numFmtId="0" fontId="2" fillId="0" borderId="180" xfId="8" applyFont="1" applyFill="1" applyBorder="1" applyAlignment="1" applyProtection="1">
      <alignment horizontal="center" vertical="center" wrapText="1"/>
      <protection locked="0"/>
    </xf>
    <xf numFmtId="0" fontId="2" fillId="0" borderId="176" xfId="8" applyFont="1" applyFill="1" applyBorder="1" applyAlignment="1" applyProtection="1">
      <alignment horizontal="center" vertical="center" wrapText="1"/>
      <protection locked="0"/>
    </xf>
    <xf numFmtId="0" fontId="2" fillId="0" borderId="136" xfId="8" applyFont="1" applyFill="1" applyBorder="1" applyAlignment="1" applyProtection="1">
      <alignment horizontal="center" vertical="center" wrapText="1"/>
      <protection locked="0"/>
    </xf>
    <xf numFmtId="0" fontId="2" fillId="0" borderId="135" xfId="8" applyFont="1" applyFill="1" applyBorder="1" applyAlignment="1" applyProtection="1">
      <alignment horizontal="center" vertical="center" wrapText="1"/>
      <protection locked="0"/>
    </xf>
    <xf numFmtId="0" fontId="2" fillId="0" borderId="137" xfId="8" applyFont="1" applyFill="1" applyBorder="1" applyAlignment="1" applyProtection="1">
      <alignment horizontal="center" vertical="center" wrapText="1"/>
      <protection locked="0"/>
    </xf>
    <xf numFmtId="0" fontId="2" fillId="0" borderId="140" xfId="8" applyFont="1" applyFill="1" applyBorder="1" applyAlignment="1" applyProtection="1">
      <alignment horizontal="center" vertical="center" wrapText="1"/>
      <protection locked="0"/>
    </xf>
    <xf numFmtId="0" fontId="2" fillId="0" borderId="168" xfId="8" applyFont="1" applyFill="1" applyBorder="1" applyAlignment="1" applyProtection="1">
      <alignment horizontal="center" vertical="center" wrapText="1"/>
      <protection locked="0"/>
    </xf>
    <xf numFmtId="0" fontId="2" fillId="0" borderId="144" xfId="8" applyFont="1" applyFill="1" applyBorder="1" applyAlignment="1" applyProtection="1">
      <alignment horizontal="center" vertical="center" wrapText="1"/>
      <protection locked="0"/>
    </xf>
    <xf numFmtId="0" fontId="2" fillId="0" borderId="138" xfId="8" applyFont="1" applyFill="1" applyBorder="1" applyAlignment="1" applyProtection="1">
      <alignment horizontal="center" vertical="center" wrapText="1"/>
      <protection locked="0"/>
    </xf>
    <xf numFmtId="0" fontId="85" fillId="0" borderId="172" xfId="8" applyFont="1" applyFill="1" applyBorder="1" applyAlignment="1" applyProtection="1">
      <alignment horizontal="center" vertical="center" wrapText="1"/>
      <protection locked="0"/>
    </xf>
    <xf numFmtId="0" fontId="85" fillId="0" borderId="177" xfId="8" applyFont="1" applyFill="1" applyBorder="1" applyAlignment="1" applyProtection="1">
      <alignment horizontal="center" vertical="center" wrapText="1"/>
      <protection locked="0"/>
    </xf>
    <xf numFmtId="0" fontId="85" fillId="0" borderId="178" xfId="8" applyFont="1" applyFill="1" applyBorder="1" applyAlignment="1" applyProtection="1">
      <alignment horizontal="center" vertical="center" wrapText="1"/>
      <protection locked="0"/>
    </xf>
    <xf numFmtId="0" fontId="81" fillId="45" borderId="140" xfId="8" applyFont="1" applyFill="1" applyBorder="1" applyAlignment="1" applyProtection="1">
      <alignment horizontal="center" vertical="center" wrapText="1"/>
      <protection locked="0"/>
    </xf>
    <xf numFmtId="0" fontId="81" fillId="45" borderId="136" xfId="8" applyFont="1" applyFill="1" applyBorder="1" applyAlignment="1" applyProtection="1">
      <alignment horizontal="center" vertical="center" wrapText="1"/>
      <protection locked="0"/>
    </xf>
    <xf numFmtId="0" fontId="81" fillId="46" borderId="222" xfId="8" applyFont="1" applyFill="1" applyBorder="1" applyAlignment="1" applyProtection="1">
      <alignment horizontal="center" vertical="center" wrapText="1"/>
      <protection locked="0"/>
    </xf>
    <xf numFmtId="0" fontId="81" fillId="46" borderId="223" xfId="8" applyFont="1" applyFill="1" applyBorder="1" applyAlignment="1" applyProtection="1">
      <alignment horizontal="center" vertical="center" wrapText="1"/>
      <protection locked="0"/>
    </xf>
    <xf numFmtId="0" fontId="81" fillId="46" borderId="224" xfId="8" applyFont="1" applyFill="1" applyBorder="1" applyAlignment="1" applyProtection="1">
      <alignment horizontal="center" vertical="center" wrapText="1"/>
      <protection locked="0"/>
    </xf>
    <xf numFmtId="0" fontId="81" fillId="46" borderId="225" xfId="8" applyFont="1" applyFill="1" applyBorder="1" applyAlignment="1" applyProtection="1">
      <alignment horizontal="center" vertical="center" wrapText="1"/>
      <protection locked="0"/>
    </xf>
    <xf numFmtId="0" fontId="81" fillId="46" borderId="152" xfId="8" applyFont="1" applyFill="1" applyBorder="1" applyAlignment="1" applyProtection="1">
      <alignment horizontal="center" vertical="center" wrapText="1"/>
      <protection locked="0"/>
    </xf>
    <xf numFmtId="0" fontId="81" fillId="46" borderId="226" xfId="8" applyFont="1" applyFill="1" applyBorder="1" applyAlignment="1" applyProtection="1">
      <alignment horizontal="center" vertical="center" wrapText="1"/>
      <protection locked="0"/>
    </xf>
    <xf numFmtId="0" fontId="81" fillId="46" borderId="227" xfId="8" applyFont="1" applyFill="1" applyBorder="1" applyAlignment="1" applyProtection="1">
      <alignment horizontal="center" vertical="center" wrapText="1"/>
      <protection locked="0"/>
    </xf>
    <xf numFmtId="0" fontId="85" fillId="46" borderId="227" xfId="8" applyFont="1" applyFill="1" applyBorder="1" applyAlignment="1" applyProtection="1">
      <alignment horizontal="center" vertical="center" wrapText="1"/>
      <protection locked="0"/>
    </xf>
    <xf numFmtId="0" fontId="85" fillId="46" borderId="225" xfId="8" applyFont="1" applyFill="1" applyBorder="1" applyAlignment="1" applyProtection="1">
      <alignment horizontal="center" vertical="center" wrapText="1"/>
      <protection locked="0"/>
    </xf>
    <xf numFmtId="0" fontId="81" fillId="47" borderId="142" xfId="8" applyFont="1" applyFill="1" applyBorder="1" applyAlignment="1" applyProtection="1">
      <alignment horizontal="center" vertical="center" wrapText="1"/>
      <protection locked="0"/>
    </xf>
    <xf numFmtId="0" fontId="81" fillId="47" borderId="143" xfId="8" applyFont="1" applyFill="1" applyBorder="1" applyAlignment="1" applyProtection="1">
      <alignment horizontal="center" vertical="center" wrapText="1"/>
      <protection locked="0"/>
    </xf>
    <xf numFmtId="0" fontId="81" fillId="47" borderId="154" xfId="8" applyFont="1" applyFill="1" applyBorder="1" applyAlignment="1" applyProtection="1">
      <alignment horizontal="center" vertical="center" wrapText="1"/>
      <protection locked="0"/>
    </xf>
    <xf numFmtId="0" fontId="81" fillId="47" borderId="135" xfId="8" applyFont="1" applyFill="1" applyBorder="1" applyAlignment="1" applyProtection="1">
      <alignment horizontal="center" vertical="center" wrapText="1"/>
      <protection locked="0"/>
    </xf>
    <xf numFmtId="0" fontId="81" fillId="47" borderId="136" xfId="8" applyFont="1" applyFill="1" applyBorder="1" applyAlignment="1" applyProtection="1">
      <alignment horizontal="center" vertical="center" wrapText="1"/>
      <protection locked="0"/>
    </xf>
    <xf numFmtId="0" fontId="3" fillId="48" borderId="111" xfId="0" applyFont="1" applyFill="1" applyBorder="1" applyAlignment="1" applyProtection="1">
      <alignment horizontal="center" vertical="center" wrapText="1"/>
      <protection locked="0"/>
    </xf>
    <xf numFmtId="0" fontId="7" fillId="0" borderId="228" xfId="6" applyFont="1" applyFill="1" applyBorder="1" applyAlignment="1" applyProtection="1">
      <alignment horizontal="center" vertical="center"/>
      <protection locked="0"/>
    </xf>
    <xf numFmtId="0" fontId="81" fillId="46" borderId="234" xfId="8" applyFont="1" applyFill="1" applyBorder="1" applyAlignment="1" applyProtection="1">
      <alignment horizontal="center" vertical="center" wrapText="1"/>
      <protection locked="0"/>
    </xf>
    <xf numFmtId="0" fontId="81" fillId="46" borderId="235" xfId="8" applyFont="1" applyFill="1" applyBorder="1" applyAlignment="1" applyProtection="1">
      <alignment horizontal="center" vertical="center" wrapText="1"/>
      <protection locked="0"/>
    </xf>
    <xf numFmtId="0" fontId="4" fillId="43" borderId="113" xfId="8" applyFont="1" applyFill="1" applyBorder="1" applyAlignment="1" applyProtection="1">
      <alignment horizontal="center" vertical="center" wrapText="1"/>
      <protection locked="0"/>
    </xf>
    <xf numFmtId="0" fontId="7" fillId="0" borderId="175" xfId="6" applyFont="1" applyFill="1" applyBorder="1" applyAlignment="1" applyProtection="1">
      <alignment horizontal="center" vertical="center"/>
      <protection locked="0"/>
    </xf>
    <xf numFmtId="0" fontId="81" fillId="46" borderId="150" xfId="8" applyFont="1" applyFill="1" applyBorder="1" applyAlignment="1" applyProtection="1">
      <alignment horizontal="center" vertical="center" wrapText="1"/>
      <protection locked="0"/>
    </xf>
    <xf numFmtId="0" fontId="81" fillId="46" borderId="236" xfId="8" applyFont="1" applyFill="1" applyBorder="1" applyAlignment="1" applyProtection="1">
      <alignment horizontal="center" vertical="center" wrapText="1"/>
      <protection locked="0"/>
    </xf>
    <xf numFmtId="0" fontId="81" fillId="46" borderId="115" xfId="8" applyFont="1" applyFill="1" applyBorder="1" applyAlignment="1" applyProtection="1">
      <alignment horizontal="center" vertical="center" wrapText="1"/>
      <protection locked="0"/>
    </xf>
    <xf numFmtId="0" fontId="81" fillId="46" borderId="116" xfId="8" applyFont="1" applyFill="1" applyBorder="1" applyAlignment="1" applyProtection="1">
      <alignment horizontal="center" vertical="center" wrapText="1"/>
      <protection locked="0"/>
    </xf>
    <xf numFmtId="0" fontId="71" fillId="46" borderId="62" xfId="8" applyFont="1" applyFill="1" applyBorder="1" applyAlignment="1" applyProtection="1">
      <alignment vertical="center" wrapText="1"/>
      <protection locked="0"/>
    </xf>
    <xf numFmtId="0" fontId="81" fillId="46" borderId="237" xfId="8" applyFont="1" applyFill="1" applyBorder="1" applyAlignment="1" applyProtection="1">
      <alignment horizontal="center" vertical="center" wrapText="1"/>
      <protection locked="0"/>
    </xf>
    <xf numFmtId="0" fontId="81" fillId="46" borderId="61" xfId="8" applyFont="1" applyFill="1" applyBorder="1" applyAlignment="1" applyProtection="1">
      <alignment vertical="center" wrapText="1"/>
      <protection locked="0"/>
    </xf>
    <xf numFmtId="0" fontId="2" fillId="46" borderId="227" xfId="8" applyFont="1" applyFill="1" applyBorder="1" applyAlignment="1" applyProtection="1">
      <alignment horizontal="center" vertical="center" wrapText="1"/>
      <protection locked="0"/>
    </xf>
    <xf numFmtId="0" fontId="2" fillId="46" borderId="225" xfId="8" applyFont="1" applyFill="1" applyBorder="1" applyAlignment="1" applyProtection="1">
      <alignment horizontal="center" vertical="center" wrapText="1"/>
      <protection locked="0"/>
    </xf>
    <xf numFmtId="0" fontId="71" fillId="27" borderId="62" xfId="8" applyFont="1" applyFill="1" applyBorder="1" applyAlignment="1" applyProtection="1">
      <alignment vertical="center" wrapText="1"/>
      <protection locked="0"/>
    </xf>
    <xf numFmtId="0" fontId="81" fillId="27" borderId="62" xfId="8" applyFont="1" applyFill="1" applyBorder="1" applyAlignment="1" applyProtection="1">
      <alignment vertical="center" wrapText="1"/>
      <protection locked="0"/>
    </xf>
    <xf numFmtId="0" fontId="81" fillId="47" borderId="146" xfId="8" applyFont="1" applyFill="1" applyBorder="1" applyAlignment="1" applyProtection="1">
      <alignment horizontal="center" vertical="center" wrapText="1"/>
      <protection locked="0"/>
    </xf>
    <xf numFmtId="0" fontId="85" fillId="0" borderId="195" xfId="8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85" fillId="46" borderId="150" xfId="8" applyFont="1" applyFill="1" applyBorder="1" applyAlignment="1" applyProtection="1">
      <alignment horizontal="center" vertical="center" wrapText="1"/>
      <protection locked="0"/>
    </xf>
    <xf numFmtId="0" fontId="85" fillId="0" borderId="144" xfId="8" applyFont="1" applyFill="1" applyBorder="1" applyAlignment="1" applyProtection="1">
      <alignment horizontal="center" vertical="center" wrapText="1"/>
      <protection locked="0"/>
    </xf>
    <xf numFmtId="0" fontId="85" fillId="0" borderId="138" xfId="8" applyFont="1" applyFill="1" applyBorder="1" applyAlignment="1" applyProtection="1">
      <alignment horizontal="center" vertical="center" wrapText="1"/>
      <protection locked="0"/>
    </xf>
    <xf numFmtId="0" fontId="85" fillId="0" borderId="72" xfId="8" applyFont="1" applyFill="1" applyBorder="1" applyAlignment="1" applyProtection="1">
      <alignment horizontal="center" vertical="center" wrapText="1"/>
      <protection locked="0"/>
    </xf>
    <xf numFmtId="0" fontId="81" fillId="0" borderId="240" xfId="8" applyFont="1" applyFill="1" applyBorder="1" applyAlignment="1" applyProtection="1">
      <alignment horizontal="center" vertical="center" wrapText="1"/>
      <protection locked="0"/>
    </xf>
    <xf numFmtId="0" fontId="4" fillId="0" borderId="64" xfId="8" applyFill="1" applyBorder="1" applyAlignment="1" applyProtection="1">
      <alignment horizontal="left" vertical="center" wrapText="1"/>
      <protection locked="0"/>
    </xf>
    <xf numFmtId="0" fontId="81" fillId="0" borderId="241" xfId="8" applyFont="1" applyFill="1" applyBorder="1" applyAlignment="1" applyProtection="1">
      <alignment horizontal="center" vertical="center" wrapText="1"/>
      <protection locked="0"/>
    </xf>
    <xf numFmtId="0" fontId="4" fillId="29" borderId="64" xfId="8" applyFont="1" applyFill="1" applyBorder="1" applyAlignment="1" applyProtection="1">
      <alignment horizontal="center" vertical="center" wrapText="1"/>
      <protection locked="0"/>
    </xf>
    <xf numFmtId="0" fontId="4" fillId="0" borderId="38" xfId="8" applyFont="1" applyFill="1" applyBorder="1" applyAlignment="1" applyProtection="1">
      <alignment horizontal="center" vertical="center" wrapText="1"/>
      <protection locked="0"/>
    </xf>
    <xf numFmtId="0" fontId="4" fillId="0" borderId="38" xfId="8" applyFont="1" applyFill="1" applyBorder="1" applyAlignment="1" applyProtection="1">
      <alignment horizontal="left" vertical="center" wrapText="1"/>
      <protection locked="0"/>
    </xf>
    <xf numFmtId="0" fontId="7" fillId="0" borderId="7" xfId="6" applyFont="1" applyFill="1" applyBorder="1" applyAlignment="1" applyProtection="1">
      <alignment horizontal="center" vertical="center"/>
      <protection locked="0"/>
    </xf>
    <xf numFmtId="0" fontId="34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166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1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32" borderId="61" xfId="0" applyFill="1" applyBorder="1" applyAlignment="1" applyProtection="1">
      <alignment horizontal="center" vertical="center"/>
    </xf>
    <xf numFmtId="0" fontId="0" fillId="32" borderId="62" xfId="0" applyFill="1" applyBorder="1" applyAlignment="1" applyProtection="1">
      <alignment horizontal="center" vertical="center"/>
    </xf>
    <xf numFmtId="0" fontId="25" fillId="32" borderId="62" xfId="0" applyFont="1" applyFill="1" applyBorder="1" applyAlignment="1" applyProtection="1">
      <alignment horizontal="center" vertical="center"/>
    </xf>
    <xf numFmtId="0" fontId="39" fillId="32" borderId="62" xfId="0" applyFont="1" applyFill="1" applyBorder="1" applyAlignment="1" applyProtection="1">
      <alignment horizontal="left" vertical="center"/>
    </xf>
    <xf numFmtId="0" fontId="0" fillId="32" borderId="113" xfId="0" applyFill="1" applyBorder="1" applyAlignment="1" applyProtection="1">
      <alignment horizontal="center" vertical="center"/>
    </xf>
    <xf numFmtId="167" fontId="89" fillId="32" borderId="62" xfId="0" applyNumberFormat="1" applyFont="1" applyFill="1" applyBorder="1" applyAlignment="1" applyProtection="1">
      <alignment horizontal="center" vertical="center"/>
    </xf>
    <xf numFmtId="0" fontId="90" fillId="0" borderId="10" xfId="0" applyFont="1" applyFill="1" applyBorder="1" applyAlignment="1" applyProtection="1">
      <alignment vertical="center"/>
      <protection locked="0"/>
    </xf>
    <xf numFmtId="0" fontId="8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4" xfId="6" applyFont="1" applyFill="1" applyBorder="1" applyAlignment="1" applyProtection="1">
      <alignment horizontal="center" vertical="center"/>
      <protection locked="0"/>
    </xf>
    <xf numFmtId="0" fontId="75" fillId="52" borderId="286" xfId="0" applyFont="1" applyFill="1" applyBorder="1" applyAlignment="1" applyProtection="1">
      <alignment horizontal="center" vertical="center" textRotation="90" wrapText="1"/>
    </xf>
    <xf numFmtId="0" fontId="75" fillId="52" borderId="288" xfId="0" applyFont="1" applyFill="1" applyBorder="1" applyAlignment="1" applyProtection="1">
      <alignment horizontal="center" vertical="center" textRotation="90" wrapText="1"/>
    </xf>
    <xf numFmtId="0" fontId="75" fillId="50" borderId="286" xfId="0" applyFont="1" applyFill="1" applyBorder="1" applyAlignment="1" applyProtection="1">
      <alignment horizontal="center" vertical="center" textRotation="90" wrapText="1"/>
    </xf>
    <xf numFmtId="0" fontId="75" fillId="50" borderId="287" xfId="0" applyFont="1" applyFill="1" applyBorder="1" applyAlignment="1" applyProtection="1">
      <alignment horizontal="center" vertical="center" textRotation="90" wrapText="1"/>
    </xf>
    <xf numFmtId="0" fontId="75" fillId="50" borderId="289" xfId="0" applyFont="1" applyFill="1" applyBorder="1" applyAlignment="1" applyProtection="1">
      <alignment horizontal="center" vertical="center" textRotation="90" wrapText="1"/>
    </xf>
    <xf numFmtId="0" fontId="75" fillId="53" borderId="290" xfId="0" applyFont="1" applyFill="1" applyBorder="1" applyAlignment="1" applyProtection="1">
      <alignment horizontal="center" vertical="center" textRotation="90" wrapText="1"/>
    </xf>
    <xf numFmtId="0" fontId="75" fillId="53" borderId="287" xfId="0" applyFont="1" applyFill="1" applyBorder="1" applyAlignment="1" applyProtection="1">
      <alignment horizontal="center" vertical="center" textRotation="90" wrapText="1"/>
    </xf>
    <xf numFmtId="0" fontId="75" fillId="53" borderId="289" xfId="0" applyFont="1" applyFill="1" applyBorder="1" applyAlignment="1" applyProtection="1">
      <alignment horizontal="center" vertical="center" textRotation="90" wrapText="1"/>
    </xf>
    <xf numFmtId="0" fontId="75" fillId="50" borderId="290" xfId="0" applyFont="1" applyFill="1" applyBorder="1" applyAlignment="1" applyProtection="1">
      <alignment horizontal="center" vertical="center" textRotation="90" wrapText="1"/>
    </xf>
    <xf numFmtId="0" fontId="75" fillId="0" borderId="287" xfId="0" applyFont="1" applyFill="1" applyBorder="1" applyAlignment="1" applyProtection="1">
      <alignment horizontal="center" vertical="center" textRotation="90" wrapText="1"/>
    </xf>
    <xf numFmtId="0" fontId="75" fillId="0" borderId="290" xfId="0" applyFont="1" applyFill="1" applyBorder="1" applyAlignment="1" applyProtection="1">
      <alignment horizontal="center" vertical="center" textRotation="90" wrapText="1"/>
    </xf>
    <xf numFmtId="0" fontId="75" fillId="0" borderId="288" xfId="0" applyFont="1" applyFill="1" applyBorder="1" applyAlignment="1" applyProtection="1">
      <alignment horizontal="center" vertical="center" textRotation="90" wrapText="1"/>
    </xf>
    <xf numFmtId="0" fontId="75" fillId="0" borderId="286" xfId="0" applyFont="1" applyFill="1" applyBorder="1" applyAlignment="1" applyProtection="1">
      <alignment horizontal="center" vertical="center" textRotation="90" wrapText="1"/>
    </xf>
    <xf numFmtId="0" fontId="75" fillId="0" borderId="287" xfId="6" applyFont="1" applyFill="1" applyBorder="1" applyAlignment="1" applyProtection="1">
      <alignment horizontal="center" textRotation="90"/>
    </xf>
    <xf numFmtId="0" fontId="75" fillId="0" borderId="289" xfId="6" applyFont="1" applyFill="1" applyBorder="1" applyAlignment="1" applyProtection="1">
      <alignment horizontal="center" textRotation="90"/>
    </xf>
    <xf numFmtId="0" fontId="75" fillId="0" borderId="292" xfId="6" applyFont="1" applyFill="1" applyBorder="1" applyAlignment="1" applyProtection="1">
      <alignment horizontal="center" textRotation="90"/>
    </xf>
    <xf numFmtId="0" fontId="75" fillId="56" borderId="291" xfId="0" applyFont="1" applyFill="1" applyBorder="1" applyAlignment="1" applyProtection="1">
      <alignment horizontal="center" vertical="center" textRotation="90" wrapText="1"/>
    </xf>
    <xf numFmtId="0" fontId="75" fillId="56" borderId="287" xfId="0" applyFont="1" applyFill="1" applyBorder="1" applyAlignment="1" applyProtection="1">
      <alignment horizontal="center" vertical="center" textRotation="90" wrapText="1"/>
    </xf>
    <xf numFmtId="0" fontId="75" fillId="0" borderId="289" xfId="0" applyFont="1" applyFill="1" applyBorder="1" applyAlignment="1" applyProtection="1">
      <alignment horizontal="center" vertical="center" textRotation="90" wrapText="1"/>
    </xf>
    <xf numFmtId="0" fontId="75" fillId="56" borderId="289" xfId="0" applyFont="1" applyFill="1" applyBorder="1" applyAlignment="1" applyProtection="1">
      <alignment horizontal="center" vertical="center" textRotation="90" wrapText="1"/>
    </xf>
    <xf numFmtId="0" fontId="75" fillId="50" borderId="290" xfId="6" applyFont="1" applyFill="1" applyBorder="1" applyAlignment="1" applyProtection="1">
      <alignment horizontal="center" vertical="center" textRotation="90"/>
    </xf>
    <xf numFmtId="0" fontId="75" fillId="50" borderId="287" xfId="6" applyFont="1" applyFill="1" applyBorder="1" applyAlignment="1" applyProtection="1">
      <alignment horizontal="center" vertical="center" textRotation="90"/>
    </xf>
    <xf numFmtId="0" fontId="75" fillId="4" borderId="287" xfId="6" applyFont="1" applyFill="1" applyBorder="1" applyAlignment="1" applyProtection="1">
      <alignment horizontal="center" textRotation="90"/>
    </xf>
    <xf numFmtId="0" fontId="75" fillId="0" borderId="288" xfId="6" applyFont="1" applyFill="1" applyBorder="1" applyAlignment="1" applyProtection="1">
      <alignment horizontal="center" textRotation="90"/>
    </xf>
    <xf numFmtId="0" fontId="75" fillId="54" borderId="286" xfId="0" applyFont="1" applyFill="1" applyBorder="1" applyAlignment="1" applyProtection="1">
      <alignment horizontal="center" vertical="center" textRotation="90" wrapText="1"/>
    </xf>
    <xf numFmtId="0" fontId="75" fillId="54" borderId="287" xfId="0" applyFont="1" applyFill="1" applyBorder="1" applyAlignment="1" applyProtection="1">
      <alignment horizontal="center" vertical="center" textRotation="90" wrapText="1"/>
    </xf>
    <xf numFmtId="0" fontId="75" fillId="54" borderId="289" xfId="0" applyFont="1" applyFill="1" applyBorder="1" applyAlignment="1" applyProtection="1">
      <alignment horizontal="center" vertical="center" textRotation="90" wrapText="1"/>
    </xf>
    <xf numFmtId="0" fontId="75" fillId="54" borderId="290" xfId="0" applyFont="1" applyFill="1" applyBorder="1" applyAlignment="1" applyProtection="1">
      <alignment horizontal="center" vertical="center" textRotation="90" wrapText="1"/>
    </xf>
    <xf numFmtId="0" fontId="75" fillId="54" borderId="292" xfId="0" applyFont="1" applyFill="1" applyBorder="1" applyAlignment="1" applyProtection="1">
      <alignment horizontal="center" vertical="center" textRotation="90" wrapText="1"/>
    </xf>
    <xf numFmtId="0" fontId="75" fillId="0" borderId="290" xfId="6" applyFont="1" applyFill="1" applyBorder="1" applyAlignment="1" applyProtection="1">
      <alignment horizontal="center" textRotation="90"/>
    </xf>
    <xf numFmtId="0" fontId="75" fillId="0" borderId="2" xfId="6" applyFont="1" applyFill="1" applyBorder="1" applyAlignment="1" applyProtection="1">
      <alignment horizontal="center" textRotation="90"/>
    </xf>
    <xf numFmtId="0" fontId="75" fillId="54" borderId="288" xfId="0" applyFont="1" applyFill="1" applyBorder="1" applyAlignment="1" applyProtection="1">
      <alignment horizontal="center" vertical="center" textRotation="90" wrapText="1"/>
    </xf>
    <xf numFmtId="0" fontId="2" fillId="4" borderId="65" xfId="6" applyFont="1" applyFill="1" applyBorder="1" applyAlignment="1" applyProtection="1">
      <alignment horizontal="center" vertical="center" textRotation="90" wrapText="1"/>
    </xf>
    <xf numFmtId="0" fontId="2" fillId="50" borderId="66" xfId="6" applyFont="1" applyFill="1" applyBorder="1" applyAlignment="1" applyProtection="1">
      <alignment horizontal="center" vertical="center" textRotation="90" wrapText="1"/>
    </xf>
    <xf numFmtId="0" fontId="0" fillId="0" borderId="0" xfId="0" applyFill="1" applyProtection="1"/>
    <xf numFmtId="0" fontId="2" fillId="54" borderId="66" xfId="6" applyFont="1" applyFill="1" applyBorder="1" applyAlignment="1" applyProtection="1">
      <alignment horizontal="center" vertical="center" textRotation="90" wrapText="1"/>
    </xf>
    <xf numFmtId="0" fontId="2" fillId="53" borderId="66" xfId="6" applyFont="1" applyFill="1" applyBorder="1" applyAlignment="1" applyProtection="1">
      <alignment horizontal="center" vertical="center" textRotation="90" wrapText="1"/>
    </xf>
    <xf numFmtId="0" fontId="75" fillId="59" borderId="28" xfId="0" applyFont="1" applyFill="1" applyBorder="1" applyAlignment="1" applyProtection="1">
      <alignment horizontal="center" vertical="center" textRotation="90" wrapText="1"/>
    </xf>
    <xf numFmtId="0" fontId="75" fillId="51" borderId="29" xfId="0" applyFont="1" applyFill="1" applyBorder="1" applyAlignment="1" applyProtection="1">
      <alignment horizontal="center" vertical="center" textRotation="90" wrapText="1"/>
    </xf>
    <xf numFmtId="0" fontId="75" fillId="32" borderId="28" xfId="0" applyFont="1" applyFill="1" applyBorder="1" applyAlignment="1" applyProtection="1">
      <alignment horizontal="center" vertical="center" textRotation="90" wrapText="1"/>
    </xf>
    <xf numFmtId="0" fontId="75" fillId="47" borderId="109" xfId="0" applyFont="1" applyFill="1" applyBorder="1" applyAlignment="1" applyProtection="1">
      <alignment horizontal="center" vertical="center" textRotation="90" wrapText="1"/>
    </xf>
    <xf numFmtId="0" fontId="75" fillId="53" borderId="109" xfId="0" applyFont="1" applyFill="1" applyBorder="1" applyAlignment="1" applyProtection="1">
      <alignment horizontal="center" vertical="center" textRotation="90" wrapText="1"/>
    </xf>
    <xf numFmtId="0" fontId="75" fillId="53" borderId="283" xfId="0" applyFont="1" applyFill="1" applyBorder="1" applyAlignment="1" applyProtection="1">
      <alignment horizontal="center" vertical="center" textRotation="90" wrapText="1"/>
    </xf>
    <xf numFmtId="0" fontId="75" fillId="45" borderId="282" xfId="0" applyFont="1" applyFill="1" applyBorder="1" applyAlignment="1" applyProtection="1">
      <alignment horizontal="center" vertical="center" textRotation="90" wrapText="1"/>
    </xf>
    <xf numFmtId="0" fontId="75" fillId="45" borderId="109" xfId="0" applyFont="1" applyFill="1" applyBorder="1" applyAlignment="1" applyProtection="1">
      <alignment horizontal="center" vertical="center" textRotation="90" wrapText="1"/>
    </xf>
    <xf numFmtId="0" fontId="75" fillId="32" borderId="109" xfId="0" applyFont="1" applyFill="1" applyBorder="1" applyAlignment="1" applyProtection="1">
      <alignment horizontal="center" vertical="center" textRotation="90" wrapText="1"/>
    </xf>
    <xf numFmtId="0" fontId="75" fillId="32" borderId="283" xfId="0" applyFont="1" applyFill="1" applyBorder="1" applyAlignment="1" applyProtection="1">
      <alignment horizontal="center" vertical="center" textRotation="90" wrapText="1"/>
    </xf>
    <xf numFmtId="0" fontId="75" fillId="47" borderId="282" xfId="0" applyFont="1" applyFill="1" applyBorder="1" applyAlignment="1" applyProtection="1">
      <alignment horizontal="center" vertical="center" textRotation="90" wrapText="1"/>
    </xf>
    <xf numFmtId="0" fontId="75" fillId="47" borderId="283" xfId="0" applyFont="1" applyFill="1" applyBorder="1" applyAlignment="1" applyProtection="1">
      <alignment horizontal="center" vertical="center" textRotation="90" wrapText="1"/>
    </xf>
    <xf numFmtId="0" fontId="75" fillId="53" borderId="282" xfId="0" applyFont="1" applyFill="1" applyBorder="1" applyAlignment="1" applyProtection="1">
      <alignment horizontal="center" vertical="center" textRotation="90" wrapText="1"/>
    </xf>
    <xf numFmtId="0" fontId="75" fillId="32" borderId="282" xfId="0" applyFont="1" applyFill="1" applyBorder="1" applyAlignment="1" applyProtection="1">
      <alignment horizontal="center" vertical="center" textRotation="90" wrapText="1"/>
    </xf>
    <xf numFmtId="0" fontId="75" fillId="32" borderId="29" xfId="0" applyFont="1" applyFill="1" applyBorder="1" applyAlignment="1" applyProtection="1">
      <alignment horizontal="center" vertical="center" textRotation="90" wrapText="1"/>
    </xf>
    <xf numFmtId="0" fontId="75" fillId="45" borderId="28" xfId="0" applyFont="1" applyFill="1" applyBorder="1" applyAlignment="1" applyProtection="1">
      <alignment horizontal="center" vertical="center" textRotation="90" wrapText="1"/>
    </xf>
    <xf numFmtId="0" fontId="75" fillId="45" borderId="283" xfId="0" applyFont="1" applyFill="1" applyBorder="1" applyAlignment="1" applyProtection="1">
      <alignment horizontal="center" vertical="center" textRotation="90" wrapText="1"/>
    </xf>
    <xf numFmtId="0" fontId="75" fillId="45" borderId="293" xfId="0" applyFont="1" applyFill="1" applyBorder="1" applyAlignment="1" applyProtection="1">
      <alignment horizontal="center" vertical="center" textRotation="90" wrapText="1"/>
    </xf>
    <xf numFmtId="0" fontId="75" fillId="55" borderId="282" xfId="0" applyFont="1" applyFill="1" applyBorder="1" applyAlignment="1" applyProtection="1">
      <alignment horizontal="center" vertical="center" textRotation="90" wrapText="1"/>
    </xf>
    <xf numFmtId="0" fontId="75" fillId="55" borderId="109" xfId="0" applyFont="1" applyFill="1" applyBorder="1" applyAlignment="1" applyProtection="1">
      <alignment horizontal="center" vertical="center" textRotation="90" wrapText="1"/>
    </xf>
    <xf numFmtId="0" fontId="75" fillId="55" borderId="283" xfId="0" applyFont="1" applyFill="1" applyBorder="1" applyAlignment="1" applyProtection="1">
      <alignment horizontal="center" vertical="center" textRotation="90" wrapText="1"/>
    </xf>
    <xf numFmtId="0" fontId="75" fillId="56" borderId="282" xfId="0" applyFont="1" applyFill="1" applyBorder="1" applyAlignment="1" applyProtection="1">
      <alignment horizontal="center" vertical="center" textRotation="90" wrapText="1"/>
    </xf>
    <xf numFmtId="0" fontId="75" fillId="56" borderId="109" xfId="0" applyFont="1" applyFill="1" applyBorder="1" applyAlignment="1" applyProtection="1">
      <alignment horizontal="center" vertical="center" textRotation="90" wrapText="1"/>
    </xf>
    <xf numFmtId="0" fontId="75" fillId="56" borderId="283" xfId="0" applyFont="1" applyFill="1" applyBorder="1" applyAlignment="1" applyProtection="1">
      <alignment horizontal="center" vertical="center" textRotation="90" wrapText="1"/>
    </xf>
    <xf numFmtId="0" fontId="75" fillId="40" borderId="282" xfId="0" applyFont="1" applyFill="1" applyBorder="1" applyAlignment="1" applyProtection="1">
      <alignment horizontal="center" vertical="center" textRotation="90" wrapText="1"/>
    </xf>
    <xf numFmtId="0" fontId="75" fillId="40" borderId="109" xfId="0" applyFont="1" applyFill="1" applyBorder="1" applyAlignment="1" applyProtection="1">
      <alignment horizontal="center" vertical="center" textRotation="90" wrapText="1"/>
    </xf>
    <xf numFmtId="0" fontId="75" fillId="40" borderId="29" xfId="0" applyFont="1" applyFill="1" applyBorder="1" applyAlignment="1" applyProtection="1">
      <alignment horizontal="center" vertical="center" textRotation="90" wrapText="1"/>
    </xf>
    <xf numFmtId="0" fontId="75" fillId="54" borderId="28" xfId="0" applyFont="1" applyFill="1" applyBorder="1" applyAlignment="1" applyProtection="1">
      <alignment horizontal="center" vertical="center" textRotation="90" wrapText="1"/>
    </xf>
    <xf numFmtId="0" fontId="75" fillId="54" borderId="109" xfId="0" applyFont="1" applyFill="1" applyBorder="1" applyAlignment="1" applyProtection="1">
      <alignment horizontal="center" vertical="center" textRotation="90" wrapText="1"/>
    </xf>
    <xf numFmtId="0" fontId="75" fillId="54" borderId="283" xfId="0" applyFont="1" applyFill="1" applyBorder="1" applyAlignment="1" applyProtection="1">
      <alignment horizontal="center" vertical="center" textRotation="90" wrapText="1"/>
    </xf>
    <xf numFmtId="0" fontId="75" fillId="53" borderId="293" xfId="0" applyFont="1" applyFill="1" applyBorder="1" applyAlignment="1" applyProtection="1">
      <alignment horizontal="center" vertical="center" textRotation="90" wrapText="1"/>
    </xf>
    <xf numFmtId="0" fontId="75" fillId="53" borderId="232" xfId="0" applyFont="1" applyFill="1" applyBorder="1" applyAlignment="1" applyProtection="1">
      <alignment horizontal="center" vertical="center" textRotation="90" wrapText="1"/>
    </xf>
    <xf numFmtId="0" fontId="75" fillId="54" borderId="282" xfId="0" applyFont="1" applyFill="1" applyBorder="1" applyAlignment="1" applyProtection="1">
      <alignment horizontal="center" vertical="center" textRotation="90" wrapText="1"/>
    </xf>
    <xf numFmtId="0" fontId="75" fillId="54" borderId="29" xfId="0" applyFont="1" applyFill="1" applyBorder="1" applyAlignment="1" applyProtection="1">
      <alignment horizontal="center" vertical="center" textRotation="90" wrapText="1"/>
    </xf>
    <xf numFmtId="0" fontId="75" fillId="54" borderId="284" xfId="0" applyFont="1" applyFill="1" applyBorder="1" applyAlignment="1" applyProtection="1">
      <alignment horizontal="center" vertical="center" textRotation="90" wrapText="1"/>
    </xf>
    <xf numFmtId="0" fontId="75" fillId="53" borderId="285" xfId="0" applyFont="1" applyFill="1" applyBorder="1" applyAlignment="1" applyProtection="1">
      <alignment horizontal="center" vertical="center" textRotation="90" wrapText="1"/>
    </xf>
    <xf numFmtId="0" fontId="2" fillId="10" borderId="30" xfId="6" applyFont="1" applyFill="1" applyBorder="1" applyAlignment="1" applyProtection="1">
      <alignment horizontal="center" vertical="center" textRotation="90" wrapText="1"/>
    </xf>
    <xf numFmtId="0" fontId="2" fillId="47" borderId="85" xfId="6" applyFont="1" applyFill="1" applyBorder="1" applyAlignment="1" applyProtection="1">
      <alignment horizontal="center" vertical="center" textRotation="90" wrapText="1"/>
    </xf>
    <xf numFmtId="0" fontId="2" fillId="45" borderId="85" xfId="6" applyFont="1" applyFill="1" applyBorder="1" applyAlignment="1" applyProtection="1">
      <alignment horizontal="center" vertical="center" textRotation="90" wrapText="1"/>
    </xf>
    <xf numFmtId="0" fontId="2" fillId="54" borderId="83" xfId="6" applyFont="1" applyFill="1" applyBorder="1" applyAlignment="1" applyProtection="1">
      <alignment horizontal="center" vertical="center" textRotation="90" wrapText="1"/>
    </xf>
    <xf numFmtId="0" fontId="2" fillId="53" borderId="31" xfId="6" applyFont="1" applyFill="1" applyBorder="1" applyAlignment="1" applyProtection="1">
      <alignment horizontal="center" vertical="center" textRotation="90" wrapText="1"/>
    </xf>
    <xf numFmtId="0" fontId="7" fillId="0" borderId="294" xfId="6" applyFont="1" applyFill="1" applyBorder="1" applyAlignment="1" applyProtection="1">
      <alignment horizontal="center" vertical="center"/>
    </xf>
    <xf numFmtId="0" fontId="7" fillId="0" borderId="295" xfId="6" applyFont="1" applyFill="1" applyBorder="1" applyAlignment="1" applyProtection="1">
      <alignment horizontal="center" vertical="center"/>
    </xf>
    <xf numFmtId="0" fontId="7" fillId="0" borderId="88" xfId="6" applyFont="1" applyFill="1" applyBorder="1" applyAlignment="1" applyProtection="1">
      <alignment horizontal="center" vertical="center"/>
    </xf>
    <xf numFmtId="0" fontId="7" fillId="0" borderId="89" xfId="6" applyFont="1" applyFill="1" applyBorder="1" applyAlignment="1" applyProtection="1">
      <alignment horizontal="center" vertical="center"/>
    </xf>
    <xf numFmtId="0" fontId="7" fillId="0" borderId="60" xfId="6" applyFont="1" applyFill="1" applyBorder="1" applyAlignment="1" applyProtection="1">
      <alignment horizontal="center" vertical="center"/>
    </xf>
    <xf numFmtId="0" fontId="75" fillId="51" borderId="283" xfId="0" applyFont="1" applyFill="1" applyBorder="1" applyAlignment="1" applyProtection="1">
      <alignment horizontal="center" vertical="center" textRotation="90" wrapText="1"/>
    </xf>
    <xf numFmtId="0" fontId="75" fillId="32" borderId="298" xfId="0" applyFont="1" applyFill="1" applyBorder="1" applyAlignment="1" applyProtection="1">
      <alignment horizontal="center" vertical="center" textRotation="90" wrapText="1"/>
    </xf>
    <xf numFmtId="0" fontId="75" fillId="45" borderId="284" xfId="0" applyFont="1" applyFill="1" applyBorder="1" applyAlignment="1" applyProtection="1">
      <alignment horizontal="center" vertical="center" textRotation="90" wrapText="1"/>
    </xf>
    <xf numFmtId="0" fontId="75" fillId="45" borderId="298" xfId="0" applyFont="1" applyFill="1" applyBorder="1" applyAlignment="1" applyProtection="1">
      <alignment horizontal="center" vertical="center" textRotation="90" wrapText="1"/>
    </xf>
    <xf numFmtId="0" fontId="75" fillId="40" borderId="283" xfId="0" applyFont="1" applyFill="1" applyBorder="1" applyAlignment="1" applyProtection="1">
      <alignment horizontal="center" vertical="center" textRotation="90" wrapText="1"/>
    </xf>
    <xf numFmtId="0" fontId="75" fillId="54" borderId="298" xfId="0" applyFont="1" applyFill="1" applyBorder="1" applyAlignment="1" applyProtection="1">
      <alignment horizontal="center" vertical="center" textRotation="90" wrapText="1"/>
    </xf>
    <xf numFmtId="0" fontId="75" fillId="54" borderId="293" xfId="0" applyFont="1" applyFill="1" applyBorder="1" applyAlignment="1" applyProtection="1">
      <alignment horizontal="center" vertical="center" textRotation="90" wrapText="1"/>
    </xf>
    <xf numFmtId="0" fontId="86" fillId="0" borderId="69" xfId="8" applyFont="1" applyFill="1" applyBorder="1" applyAlignment="1" applyProtection="1">
      <alignment horizontal="center" vertical="center" wrapText="1"/>
      <protection locked="0"/>
    </xf>
    <xf numFmtId="0" fontId="86" fillId="0" borderId="139" xfId="8" applyFont="1" applyFill="1" applyBorder="1" applyAlignment="1" applyProtection="1">
      <alignment horizontal="center" vertical="center" wrapText="1"/>
      <protection locked="0"/>
    </xf>
    <xf numFmtId="0" fontId="81" fillId="62" borderId="135" xfId="8" applyFont="1" applyFill="1" applyBorder="1" applyAlignment="1" applyProtection="1">
      <alignment horizontal="center" vertical="center" wrapText="1"/>
      <protection locked="0"/>
    </xf>
    <xf numFmtId="0" fontId="81" fillId="62" borderId="138" xfId="8" applyFont="1" applyFill="1" applyBorder="1" applyAlignment="1" applyProtection="1">
      <alignment horizontal="center" vertical="center" wrapText="1"/>
      <protection locked="0"/>
    </xf>
    <xf numFmtId="0" fontId="81" fillId="62" borderId="140" xfId="8" applyFont="1" applyFill="1" applyBorder="1" applyAlignment="1" applyProtection="1">
      <alignment horizontal="center" vertical="center" wrapText="1"/>
      <protection locked="0"/>
    </xf>
    <xf numFmtId="0" fontId="81" fillId="62" borderId="69" xfId="8" applyFont="1" applyFill="1" applyBorder="1" applyAlignment="1" applyProtection="1">
      <alignment horizontal="center" vertical="center" wrapText="1"/>
      <protection locked="0"/>
    </xf>
    <xf numFmtId="0" fontId="81" fillId="62" borderId="171" xfId="8" applyFont="1" applyFill="1" applyBorder="1" applyAlignment="1" applyProtection="1">
      <alignment horizontal="center" vertical="center" wrapText="1"/>
      <protection locked="0"/>
    </xf>
    <xf numFmtId="0" fontId="87" fillId="29" borderId="135" xfId="8" applyFont="1" applyFill="1" applyBorder="1" applyAlignment="1" applyProtection="1">
      <alignment horizontal="center" vertical="center" wrapText="1"/>
      <protection locked="0"/>
    </xf>
    <xf numFmtId="0" fontId="87" fillId="29" borderId="137" xfId="8" applyFont="1" applyFill="1" applyBorder="1" applyAlignment="1" applyProtection="1">
      <alignment horizontal="center" vertical="center" wrapText="1"/>
      <protection locked="0"/>
    </xf>
    <xf numFmtId="0" fontId="87" fillId="29" borderId="136" xfId="8" applyFont="1" applyFill="1" applyBorder="1" applyAlignment="1" applyProtection="1">
      <alignment horizontal="center" vertical="center" wrapText="1"/>
      <protection locked="0"/>
    </xf>
    <xf numFmtId="0" fontId="81" fillId="46" borderId="135" xfId="8" applyFont="1" applyFill="1" applyBorder="1" applyAlignment="1" applyProtection="1">
      <alignment horizontal="center" vertical="center" wrapText="1"/>
      <protection locked="0"/>
    </xf>
    <xf numFmtId="0" fontId="81" fillId="46" borderId="142" xfId="8" applyFont="1" applyFill="1" applyBorder="1" applyAlignment="1" applyProtection="1">
      <alignment horizontal="center" vertical="center" wrapText="1"/>
      <protection locked="0"/>
    </xf>
    <xf numFmtId="0" fontId="81" fillId="39" borderId="175" xfId="8" applyFont="1" applyFill="1" applyBorder="1" applyAlignment="1" applyProtection="1">
      <alignment horizontal="center" vertical="center" wrapText="1"/>
      <protection locked="0"/>
    </xf>
    <xf numFmtId="0" fontId="81" fillId="39" borderId="69" xfId="8" applyFont="1" applyFill="1" applyBorder="1" applyAlignment="1" applyProtection="1">
      <alignment horizontal="center" vertical="center" wrapText="1"/>
      <protection locked="0"/>
    </xf>
    <xf numFmtId="0" fontId="81" fillId="39" borderId="146" xfId="8" applyFont="1" applyFill="1" applyBorder="1" applyAlignment="1" applyProtection="1">
      <alignment horizontal="center" vertical="center" wrapText="1"/>
      <protection locked="0"/>
    </xf>
    <xf numFmtId="0" fontId="81" fillId="63" borderId="135" xfId="8" applyFont="1" applyFill="1" applyBorder="1" applyAlignment="1" applyProtection="1">
      <alignment horizontal="center" vertical="center" wrapText="1"/>
      <protection locked="0"/>
    </xf>
    <xf numFmtId="0" fontId="81" fillId="63" borderId="142" xfId="8" applyFont="1" applyFill="1" applyBorder="1" applyAlignment="1" applyProtection="1">
      <alignment horizontal="center" vertical="center" wrapText="1"/>
      <protection locked="0"/>
    </xf>
    <xf numFmtId="0" fontId="81" fillId="63" borderId="137" xfId="8" applyFont="1" applyFill="1" applyBorder="1" applyAlignment="1" applyProtection="1">
      <alignment horizontal="center" vertical="center" wrapText="1"/>
      <protection locked="0"/>
    </xf>
    <xf numFmtId="0" fontId="81" fillId="63" borderId="146" xfId="8" applyFont="1" applyFill="1" applyBorder="1" applyAlignment="1" applyProtection="1">
      <alignment horizontal="center" vertical="center" wrapText="1"/>
      <protection locked="0"/>
    </xf>
    <xf numFmtId="0" fontId="4" fillId="31" borderId="108" xfId="8" applyFont="1" applyFill="1" applyBorder="1" applyAlignment="1" applyProtection="1">
      <alignment vertical="center" wrapText="1"/>
      <protection locked="0"/>
    </xf>
    <xf numFmtId="0" fontId="4" fillId="63" borderId="0" xfId="8" applyFill="1" applyAlignment="1" applyProtection="1">
      <alignment vertical="center" wrapText="1"/>
      <protection locked="0"/>
    </xf>
    <xf numFmtId="0" fontId="81" fillId="64" borderId="142" xfId="8" applyFont="1" applyFill="1" applyBorder="1" applyAlignment="1" applyProtection="1">
      <alignment horizontal="center" vertical="center" wrapText="1"/>
      <protection locked="0"/>
    </xf>
    <xf numFmtId="0" fontId="81" fillId="64" borderId="143" xfId="8" applyFont="1" applyFill="1" applyBorder="1" applyAlignment="1" applyProtection="1">
      <alignment horizontal="center" vertical="center" wrapText="1"/>
      <protection locked="0"/>
    </xf>
    <xf numFmtId="0" fontId="81" fillId="64" borderId="135" xfId="8" applyFont="1" applyFill="1" applyBorder="1" applyAlignment="1" applyProtection="1">
      <alignment horizontal="center" vertical="center" wrapText="1"/>
      <protection locked="0"/>
    </xf>
    <xf numFmtId="0" fontId="81" fillId="64" borderId="136" xfId="8" applyFont="1" applyFill="1" applyBorder="1" applyAlignment="1" applyProtection="1">
      <alignment horizontal="center" vertical="center" wrapText="1"/>
      <protection locked="0"/>
    </xf>
    <xf numFmtId="0" fontId="81" fillId="63" borderId="136" xfId="8" applyFont="1" applyFill="1" applyBorder="1" applyAlignment="1" applyProtection="1">
      <alignment horizontal="center" vertical="center" wrapText="1"/>
      <protection locked="0"/>
    </xf>
    <xf numFmtId="0" fontId="88" fillId="29" borderId="8" xfId="8" applyFont="1" applyFill="1" applyBorder="1" applyAlignment="1" applyProtection="1">
      <alignment horizontal="center" vertical="center" wrapText="1"/>
      <protection locked="0"/>
    </xf>
    <xf numFmtId="0" fontId="88" fillId="29" borderId="140" xfId="8" applyFont="1" applyFill="1" applyBorder="1" applyAlignment="1" applyProtection="1">
      <alignment horizontal="center" vertical="center" wrapText="1"/>
      <protection locked="0"/>
    </xf>
    <xf numFmtId="0" fontId="4" fillId="58" borderId="64" xfId="8" applyFill="1" applyBorder="1" applyAlignment="1" applyProtection="1">
      <alignment horizontal="center" vertical="center" wrapText="1"/>
      <protection locked="0"/>
    </xf>
    <xf numFmtId="0" fontId="81" fillId="62" borderId="8" xfId="8" applyFont="1" applyFill="1" applyBorder="1" applyAlignment="1" applyProtection="1">
      <alignment horizontal="center" vertical="center" wrapText="1"/>
      <protection locked="0"/>
    </xf>
    <xf numFmtId="0" fontId="81" fillId="62" borderId="136" xfId="8" applyFont="1" applyFill="1" applyBorder="1" applyAlignment="1" applyProtection="1">
      <alignment horizontal="center" vertical="center" wrapText="1"/>
      <protection locked="0"/>
    </xf>
    <xf numFmtId="0" fontId="88" fillId="0" borderId="136" xfId="8" applyFont="1" applyFill="1" applyBorder="1" applyAlignment="1" applyProtection="1">
      <alignment horizontal="center" vertical="center" wrapText="1"/>
      <protection locked="0"/>
    </xf>
    <xf numFmtId="0" fontId="81" fillId="58" borderId="8" xfId="8" applyFont="1" applyFill="1" applyBorder="1" applyAlignment="1" applyProtection="1">
      <alignment horizontal="center" vertical="center" wrapText="1"/>
      <protection locked="0"/>
    </xf>
    <xf numFmtId="0" fontId="81" fillId="58" borderId="140" xfId="8" applyFont="1" applyFill="1" applyBorder="1" applyAlignment="1" applyProtection="1">
      <alignment horizontal="center" vertical="center" wrapText="1"/>
      <protection locked="0"/>
    </xf>
    <xf numFmtId="0" fontId="81" fillId="58" borderId="136" xfId="8" applyFont="1" applyFill="1" applyBorder="1" applyAlignment="1" applyProtection="1">
      <alignment horizontal="center" vertical="center" wrapText="1"/>
      <protection locked="0"/>
    </xf>
    <xf numFmtId="0" fontId="81" fillId="46" borderId="8" xfId="8" applyFont="1" applyFill="1" applyBorder="1" applyAlignment="1" applyProtection="1">
      <alignment horizontal="center" vertical="center" wrapText="1"/>
      <protection locked="0"/>
    </xf>
    <xf numFmtId="0" fontId="81" fillId="46" borderId="140" xfId="8" applyFont="1" applyFill="1" applyBorder="1" applyAlignment="1" applyProtection="1">
      <alignment horizontal="center" vertical="center" wrapText="1"/>
      <protection locked="0"/>
    </xf>
    <xf numFmtId="0" fontId="81" fillId="46" borderId="154" xfId="8" applyFont="1" applyFill="1" applyBorder="1" applyAlignment="1" applyProtection="1">
      <alignment horizontal="center" vertical="center" wrapText="1"/>
      <protection locked="0"/>
    </xf>
    <xf numFmtId="0" fontId="81" fillId="46" borderId="69" xfId="8" applyFont="1" applyFill="1" applyBorder="1" applyAlignment="1" applyProtection="1">
      <alignment horizontal="center" vertical="center" wrapText="1"/>
      <protection locked="0"/>
    </xf>
    <xf numFmtId="0" fontId="85" fillId="29" borderId="135" xfId="8" applyFont="1" applyFill="1" applyBorder="1" applyAlignment="1" applyProtection="1">
      <alignment horizontal="center" vertical="center" wrapText="1"/>
      <protection locked="0"/>
    </xf>
    <xf numFmtId="0" fontId="85" fillId="29" borderId="137" xfId="8" applyFont="1" applyFill="1" applyBorder="1" applyAlignment="1" applyProtection="1">
      <alignment horizontal="center" vertical="center" wrapText="1"/>
      <protection locked="0"/>
    </xf>
    <xf numFmtId="0" fontId="85" fillId="29" borderId="136" xfId="8" applyFont="1" applyFill="1" applyBorder="1" applyAlignment="1" applyProtection="1">
      <alignment horizontal="center" vertical="center" wrapText="1"/>
      <protection locked="0"/>
    </xf>
    <xf numFmtId="0" fontId="85" fillId="29" borderId="150" xfId="8" applyFont="1" applyFill="1" applyBorder="1" applyAlignment="1" applyProtection="1">
      <alignment horizontal="center" vertical="center" wrapText="1"/>
      <protection locked="0"/>
    </xf>
    <xf numFmtId="0" fontId="85" fillId="29" borderId="180" xfId="8" applyFont="1" applyFill="1" applyBorder="1" applyAlignment="1" applyProtection="1">
      <alignment horizontal="center" vertical="center" wrapText="1"/>
      <protection locked="0"/>
    </xf>
    <xf numFmtId="0" fontId="85" fillId="29" borderId="176" xfId="8" applyFont="1" applyFill="1" applyBorder="1" applyAlignment="1" applyProtection="1">
      <alignment horizontal="center" vertical="center" wrapText="1"/>
      <protection locked="0"/>
    </xf>
    <xf numFmtId="0" fontId="85" fillId="29" borderId="140" xfId="8" applyFont="1" applyFill="1" applyBorder="1" applyAlignment="1" applyProtection="1">
      <alignment horizontal="center" vertical="center" wrapText="1"/>
      <protection locked="0"/>
    </xf>
    <xf numFmtId="0" fontId="85" fillId="29" borderId="168" xfId="8" applyFont="1" applyFill="1" applyBorder="1" applyAlignment="1" applyProtection="1">
      <alignment horizontal="center" vertical="center" wrapText="1"/>
      <protection locked="0"/>
    </xf>
    <xf numFmtId="0" fontId="81" fillId="65" borderId="136" xfId="8" applyFont="1" applyFill="1" applyBorder="1" applyAlignment="1" applyProtection="1">
      <alignment horizontal="center" vertical="center" wrapText="1"/>
      <protection locked="0"/>
    </xf>
    <xf numFmtId="0" fontId="81" fillId="65" borderId="8" xfId="8" applyFont="1" applyFill="1" applyBorder="1" applyAlignment="1" applyProtection="1">
      <alignment horizontal="center" vertical="center" wrapText="1"/>
      <protection locked="0"/>
    </xf>
    <xf numFmtId="0" fontId="81" fillId="36" borderId="180" xfId="8" applyFont="1" applyFill="1" applyBorder="1" applyAlignment="1" applyProtection="1">
      <alignment horizontal="center" vertical="center" wrapText="1"/>
      <protection locked="0"/>
    </xf>
    <xf numFmtId="0" fontId="81" fillId="36" borderId="176" xfId="8" applyFont="1" applyFill="1" applyBorder="1" applyAlignment="1" applyProtection="1">
      <alignment horizontal="center" vertical="center" wrapText="1"/>
      <protection locked="0"/>
    </xf>
    <xf numFmtId="0" fontId="81" fillId="36" borderId="136" xfId="8" applyFont="1" applyFill="1" applyBorder="1" applyAlignment="1" applyProtection="1">
      <alignment horizontal="center" vertical="center" wrapText="1"/>
      <protection locked="0"/>
    </xf>
    <xf numFmtId="0" fontId="86" fillId="29" borderId="150" xfId="8" applyFont="1" applyFill="1" applyBorder="1" applyAlignment="1" applyProtection="1">
      <alignment horizontal="center" vertical="center" wrapText="1"/>
      <protection locked="0"/>
    </xf>
    <xf numFmtId="0" fontId="81" fillId="29" borderId="238" xfId="8" applyFont="1" applyFill="1" applyBorder="1" applyAlignment="1" applyProtection="1">
      <alignment horizontal="center" vertical="center" wrapText="1"/>
      <protection locked="0"/>
    </xf>
    <xf numFmtId="0" fontId="81" fillId="29" borderId="192" xfId="8" applyFont="1" applyFill="1" applyBorder="1" applyAlignment="1" applyProtection="1">
      <alignment horizontal="center" vertical="center" wrapText="1"/>
      <protection locked="0"/>
    </xf>
    <xf numFmtId="0" fontId="81" fillId="29" borderId="171" xfId="8" applyFont="1" applyFill="1" applyBorder="1" applyAlignment="1" applyProtection="1">
      <alignment horizontal="center" vertical="center" wrapText="1"/>
      <protection locked="0"/>
    </xf>
    <xf numFmtId="0" fontId="81" fillId="29" borderId="173" xfId="8" applyFont="1" applyFill="1" applyBorder="1" applyAlignment="1" applyProtection="1">
      <alignment horizontal="center" vertical="center" wrapText="1"/>
      <protection locked="0"/>
    </xf>
    <xf numFmtId="0" fontId="81" fillId="29" borderId="178" xfId="8" applyFont="1" applyFill="1" applyBorder="1" applyAlignment="1" applyProtection="1">
      <alignment horizontal="center" vertical="center" wrapText="1"/>
      <protection locked="0"/>
    </xf>
    <xf numFmtId="0" fontId="81" fillId="29" borderId="213" xfId="8" applyFont="1" applyFill="1" applyBorder="1" applyAlignment="1" applyProtection="1">
      <alignment horizontal="center" vertical="center" wrapText="1"/>
      <protection locked="0"/>
    </xf>
    <xf numFmtId="0" fontId="81" fillId="29" borderId="179" xfId="8" applyFont="1" applyFill="1" applyBorder="1" applyAlignment="1" applyProtection="1">
      <alignment horizontal="center" vertical="center" wrapText="1"/>
      <protection locked="0"/>
    </xf>
    <xf numFmtId="0" fontId="81" fillId="29" borderId="172" xfId="8" applyFont="1" applyFill="1" applyBorder="1" applyAlignment="1" applyProtection="1">
      <alignment horizontal="center" vertical="center" wrapText="1"/>
      <protection locked="0"/>
    </xf>
    <xf numFmtId="0" fontId="85" fillId="29" borderId="172" xfId="8" applyFont="1" applyFill="1" applyBorder="1" applyAlignment="1" applyProtection="1">
      <alignment horizontal="center" vertical="center" wrapText="1"/>
      <protection locked="0"/>
    </xf>
    <xf numFmtId="0" fontId="85" fillId="29" borderId="177" xfId="8" applyFont="1" applyFill="1" applyBorder="1" applyAlignment="1" applyProtection="1">
      <alignment horizontal="center" vertical="center" wrapText="1"/>
      <protection locked="0"/>
    </xf>
    <xf numFmtId="0" fontId="85" fillId="29" borderId="178" xfId="8" applyFont="1" applyFill="1" applyBorder="1" applyAlignment="1" applyProtection="1">
      <alignment horizontal="center" vertical="center" wrapText="1"/>
      <protection locked="0"/>
    </xf>
    <xf numFmtId="0" fontId="81" fillId="29" borderId="239" xfId="8" applyFont="1" applyFill="1" applyBorder="1" applyAlignment="1" applyProtection="1">
      <alignment horizontal="center" vertical="center" wrapText="1"/>
      <protection locked="0"/>
    </xf>
    <xf numFmtId="0" fontId="2" fillId="29" borderId="180" xfId="8" applyFont="1" applyFill="1" applyBorder="1" applyAlignment="1" applyProtection="1">
      <alignment horizontal="center" vertical="center" wrapText="1"/>
      <protection locked="0"/>
    </xf>
    <xf numFmtId="0" fontId="81" fillId="66" borderId="148" xfId="8" applyFont="1" applyFill="1" applyBorder="1" applyAlignment="1" applyProtection="1">
      <alignment horizontal="center" vertical="center" wrapText="1"/>
      <protection locked="0"/>
    </xf>
    <xf numFmtId="0" fontId="81" fillId="66" borderId="149" xfId="8" applyFont="1" applyFill="1" applyBorder="1" applyAlignment="1" applyProtection="1">
      <alignment horizontal="center" vertical="center" wrapText="1"/>
      <protection locked="0"/>
    </xf>
    <xf numFmtId="0" fontId="81" fillId="66" borderId="143" xfId="8" applyFont="1" applyFill="1" applyBorder="1" applyAlignment="1" applyProtection="1">
      <alignment horizontal="center" vertical="center" wrapText="1"/>
      <protection locked="0"/>
    </xf>
    <xf numFmtId="0" fontId="81" fillId="66" borderId="8" xfId="8" applyFont="1" applyFill="1" applyBorder="1" applyAlignment="1" applyProtection="1">
      <alignment horizontal="center" vertical="center" wrapText="1"/>
      <protection locked="0"/>
    </xf>
    <xf numFmtId="0" fontId="81" fillId="66" borderId="140" xfId="8" applyFont="1" applyFill="1" applyBorder="1" applyAlignment="1" applyProtection="1">
      <alignment horizontal="center" vertical="center" wrapText="1"/>
      <protection locked="0"/>
    </xf>
    <xf numFmtId="0" fontId="81" fillId="66" borderId="136" xfId="8" applyFont="1" applyFill="1" applyBorder="1" applyAlignment="1" applyProtection="1">
      <alignment horizontal="center" vertical="center" wrapText="1"/>
      <protection locked="0"/>
    </xf>
    <xf numFmtId="0" fontId="81" fillId="46" borderId="168" xfId="8" applyFont="1" applyFill="1" applyBorder="1" applyAlignment="1" applyProtection="1">
      <alignment horizontal="center" vertical="center" wrapText="1"/>
      <protection locked="0"/>
    </xf>
    <xf numFmtId="0" fontId="81" fillId="67" borderId="135" xfId="8" applyFont="1" applyFill="1" applyBorder="1" applyAlignment="1" applyProtection="1">
      <alignment horizontal="center" vertical="center" wrapText="1"/>
      <protection locked="0"/>
    </xf>
    <xf numFmtId="0" fontId="81" fillId="67" borderId="137" xfId="8" applyFont="1" applyFill="1" applyBorder="1" applyAlignment="1" applyProtection="1">
      <alignment horizontal="center" vertical="center" wrapText="1"/>
      <protection locked="0"/>
    </xf>
    <xf numFmtId="0" fontId="81" fillId="67" borderId="136" xfId="8" applyFont="1" applyFill="1" applyBorder="1" applyAlignment="1" applyProtection="1">
      <alignment horizontal="center" vertical="center" wrapText="1"/>
      <protection locked="0"/>
    </xf>
    <xf numFmtId="0" fontId="81" fillId="29" borderId="72" xfId="8" applyFont="1" applyFill="1" applyBorder="1" applyAlignment="1" applyProtection="1">
      <alignment horizontal="center" vertical="center" wrapText="1"/>
      <protection locked="0"/>
    </xf>
    <xf numFmtId="0" fontId="81" fillId="29" borderId="71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center" wrapText="1"/>
      <protection locked="0"/>
    </xf>
    <xf numFmtId="0" fontId="4" fillId="29" borderId="38" xfId="8" applyFill="1" applyBorder="1" applyAlignment="1" applyProtection="1">
      <alignment vertical="center" wrapText="1"/>
      <protection locked="0"/>
    </xf>
    <xf numFmtId="0" fontId="4" fillId="29" borderId="64" xfId="8" applyFill="1" applyBorder="1" applyAlignment="1" applyProtection="1">
      <alignment vertical="center" wrapText="1"/>
      <protection locked="0"/>
    </xf>
    <xf numFmtId="0" fontId="81" fillId="69" borderId="8" xfId="8" applyFont="1" applyFill="1" applyBorder="1" applyAlignment="1" applyProtection="1">
      <alignment horizontal="center" vertical="center" wrapText="1"/>
      <protection locked="0"/>
    </xf>
    <xf numFmtId="0" fontId="81" fillId="69" borderId="136" xfId="8" applyFont="1" applyFill="1" applyBorder="1" applyAlignment="1" applyProtection="1">
      <alignment horizontal="center" vertical="center" wrapText="1"/>
      <protection locked="0"/>
    </xf>
    <xf numFmtId="0" fontId="85" fillId="69" borderId="8" xfId="8" applyFont="1" applyFill="1" applyBorder="1" applyAlignment="1" applyProtection="1">
      <alignment horizontal="center" vertical="center" wrapText="1"/>
      <protection locked="0"/>
    </xf>
    <xf numFmtId="0" fontId="85" fillId="69" borderId="136" xfId="8" applyFont="1" applyFill="1" applyBorder="1" applyAlignment="1" applyProtection="1">
      <alignment horizontal="center" vertical="center" wrapText="1"/>
      <protection locked="0"/>
    </xf>
    <xf numFmtId="0" fontId="4" fillId="42" borderId="64" xfId="8" applyFill="1" applyBorder="1" applyAlignment="1" applyProtection="1">
      <alignment horizontal="left" vertical="center" wrapText="1"/>
      <protection locked="0"/>
    </xf>
    <xf numFmtId="0" fontId="81" fillId="46" borderId="127" xfId="8" applyFont="1" applyFill="1" applyBorder="1" applyAlignment="1" applyProtection="1">
      <alignment horizontal="center" vertical="center" wrapText="1"/>
      <protection locked="0"/>
    </xf>
    <xf numFmtId="0" fontId="81" fillId="46" borderId="219" xfId="8" applyFont="1" applyFill="1" applyBorder="1" applyAlignment="1" applyProtection="1">
      <alignment horizontal="center" vertical="center" wrapText="1"/>
      <protection locked="0"/>
    </xf>
    <xf numFmtId="0" fontId="81" fillId="46" borderId="220" xfId="8" applyFont="1" applyFill="1" applyBorder="1" applyAlignment="1" applyProtection="1">
      <alignment horizontal="center" vertical="center" wrapText="1"/>
      <protection locked="0"/>
    </xf>
    <xf numFmtId="0" fontId="81" fillId="70" borderId="135" xfId="8" applyFont="1" applyFill="1" applyBorder="1" applyAlignment="1" applyProtection="1">
      <alignment horizontal="center" vertical="center" wrapText="1"/>
      <protection locked="0"/>
    </xf>
    <xf numFmtId="0" fontId="81" fillId="70" borderId="140" xfId="8" applyFont="1" applyFill="1" applyBorder="1" applyAlignment="1" applyProtection="1">
      <alignment horizontal="center" vertical="center" wrapText="1"/>
      <protection locked="0"/>
    </xf>
    <xf numFmtId="0" fontId="81" fillId="70" borderId="168" xfId="8" applyFont="1" applyFill="1" applyBorder="1" applyAlignment="1" applyProtection="1">
      <alignment horizontal="center" vertical="center" wrapText="1"/>
      <protection locked="0"/>
    </xf>
    <xf numFmtId="0" fontId="81" fillId="70" borderId="171" xfId="8" applyFont="1" applyFill="1" applyBorder="1" applyAlignment="1" applyProtection="1">
      <alignment horizontal="center" vertical="center" wrapText="1"/>
      <protection locked="0"/>
    </xf>
    <xf numFmtId="0" fontId="81" fillId="70" borderId="177" xfId="8" applyFont="1" applyFill="1" applyBorder="1" applyAlignment="1" applyProtection="1">
      <alignment horizontal="center" vertical="center" wrapText="1"/>
      <protection locked="0"/>
    </xf>
    <xf numFmtId="0" fontId="81" fillId="70" borderId="192" xfId="8" applyFont="1" applyFill="1" applyBorder="1" applyAlignment="1" applyProtection="1">
      <alignment horizontal="center" vertical="center" wrapText="1"/>
      <protection locked="0"/>
    </xf>
    <xf numFmtId="0" fontId="85" fillId="29" borderId="8" xfId="8" applyFont="1" applyFill="1" applyBorder="1" applyAlignment="1" applyProtection="1">
      <alignment horizontal="center" vertical="center" wrapText="1"/>
      <protection locked="0"/>
    </xf>
    <xf numFmtId="0" fontId="85" fillId="29" borderId="154" xfId="8" applyFont="1" applyFill="1" applyBorder="1" applyAlignment="1" applyProtection="1">
      <alignment horizontal="center" vertical="center" wrapText="1"/>
      <protection locked="0"/>
    </xf>
    <xf numFmtId="0" fontId="7" fillId="0" borderId="301" xfId="6" applyFont="1" applyFill="1" applyBorder="1" applyAlignment="1" applyProtection="1">
      <alignment horizontal="center" vertical="center"/>
    </xf>
    <xf numFmtId="0" fontId="7" fillId="29" borderId="303" xfId="6" applyFont="1" applyFill="1" applyBorder="1" applyAlignment="1" applyProtection="1">
      <alignment vertical="center"/>
      <protection locked="0"/>
    </xf>
    <xf numFmtId="0" fontId="7" fillId="29" borderId="300" xfId="6" applyFont="1" applyFill="1" applyBorder="1" applyAlignment="1" applyProtection="1">
      <alignment vertical="center"/>
      <protection locked="0"/>
    </xf>
    <xf numFmtId="0" fontId="7" fillId="0" borderId="300" xfId="6" applyFont="1" applyFill="1" applyBorder="1" applyAlignment="1" applyProtection="1">
      <alignment vertical="center"/>
      <protection locked="0"/>
    </xf>
    <xf numFmtId="0" fontId="81" fillId="29" borderId="304" xfId="6" applyFont="1" applyFill="1" applyBorder="1" applyAlignment="1" applyProtection="1">
      <alignment vertical="center"/>
      <protection locked="0"/>
    </xf>
    <xf numFmtId="0" fontId="7" fillId="29" borderId="305" xfId="6" applyFont="1" applyFill="1" applyBorder="1" applyAlignment="1" applyProtection="1">
      <alignment vertical="center"/>
      <protection locked="0"/>
    </xf>
    <xf numFmtId="0" fontId="7" fillId="0" borderId="304" xfId="6" applyFont="1" applyFill="1" applyBorder="1" applyAlignment="1" applyProtection="1">
      <alignment vertical="center"/>
      <protection locked="0"/>
    </xf>
    <xf numFmtId="0" fontId="7" fillId="0" borderId="303" xfId="6" applyFont="1" applyFill="1" applyBorder="1" applyAlignment="1" applyProtection="1">
      <alignment vertical="center"/>
      <protection locked="0"/>
    </xf>
    <xf numFmtId="0" fontId="7" fillId="0" borderId="305" xfId="6" applyFont="1" applyFill="1" applyBorder="1" applyAlignment="1" applyProtection="1">
      <alignment vertical="center"/>
      <protection locked="0"/>
    </xf>
    <xf numFmtId="0" fontId="7" fillId="0" borderId="302" xfId="6" applyFont="1" applyFill="1" applyBorder="1" applyAlignment="1" applyProtection="1">
      <alignment vertical="center"/>
      <protection locked="0"/>
    </xf>
    <xf numFmtId="0" fontId="7" fillId="0" borderId="306" xfId="6" applyFont="1" applyFill="1" applyBorder="1" applyAlignment="1" applyProtection="1">
      <alignment vertical="center"/>
      <protection locked="0"/>
    </xf>
    <xf numFmtId="0" fontId="7" fillId="29" borderId="302" xfId="6" applyFont="1" applyFill="1" applyBorder="1" applyAlignment="1" applyProtection="1">
      <alignment vertical="center"/>
      <protection locked="0"/>
    </xf>
    <xf numFmtId="0" fontId="7" fillId="29" borderId="306" xfId="6" applyFont="1" applyFill="1" applyBorder="1" applyAlignment="1" applyProtection="1">
      <alignment vertical="center"/>
      <protection locked="0"/>
    </xf>
    <xf numFmtId="0" fontId="7" fillId="29" borderId="7" xfId="6" applyFont="1" applyFill="1" applyBorder="1" applyAlignment="1" applyProtection="1">
      <alignment horizontal="center" vertical="center"/>
      <protection locked="0"/>
    </xf>
    <xf numFmtId="0" fontId="7" fillId="29" borderId="72" xfId="6" applyFont="1" applyFill="1" applyBorder="1" applyAlignment="1" applyProtection="1">
      <alignment horizontal="center" vertical="center"/>
      <protection locked="0"/>
    </xf>
    <xf numFmtId="0" fontId="7" fillId="29" borderId="69" xfId="6" applyFont="1" applyFill="1" applyBorder="1" applyAlignment="1" applyProtection="1">
      <alignment horizontal="center" vertical="center"/>
      <protection locked="0"/>
    </xf>
    <xf numFmtId="0" fontId="7" fillId="29" borderId="73" xfId="6" applyFont="1" applyFill="1" applyBorder="1" applyAlignment="1" applyProtection="1">
      <alignment horizontal="center" vertical="center"/>
      <protection locked="0"/>
    </xf>
    <xf numFmtId="0" fontId="7" fillId="29" borderId="70" xfId="6" applyFont="1" applyFill="1" applyBorder="1" applyAlignment="1" applyProtection="1">
      <alignment horizontal="center" vertical="center"/>
      <protection locked="0"/>
    </xf>
    <xf numFmtId="0" fontId="7" fillId="29" borderId="71" xfId="6" applyFont="1" applyFill="1" applyBorder="1" applyAlignment="1" applyProtection="1">
      <alignment horizontal="center" vertical="center"/>
      <protection locked="0"/>
    </xf>
    <xf numFmtId="0" fontId="7" fillId="29" borderId="67" xfId="6" applyFont="1" applyFill="1" applyBorder="1" applyAlignment="1" applyProtection="1">
      <alignment horizontal="center" vertical="center"/>
      <protection locked="0"/>
    </xf>
    <xf numFmtId="0" fontId="7" fillId="29" borderId="68" xfId="6" applyFont="1" applyFill="1" applyBorder="1" applyAlignment="1" applyProtection="1">
      <alignment horizontal="center" vertical="center"/>
      <protection locked="0"/>
    </xf>
    <xf numFmtId="0" fontId="7" fillId="29" borderId="307" xfId="6" applyFont="1" applyFill="1" applyBorder="1" applyAlignment="1" applyProtection="1">
      <alignment vertical="center"/>
      <protection locked="0"/>
    </xf>
    <xf numFmtId="0" fontId="7" fillId="0" borderId="307" xfId="6" applyFont="1" applyFill="1" applyBorder="1" applyAlignment="1" applyProtection="1">
      <alignment vertical="center"/>
      <protection locked="0"/>
    </xf>
    <xf numFmtId="0" fontId="81" fillId="71" borderId="8" xfId="8" applyFont="1" applyFill="1" applyBorder="1" applyAlignment="1" applyProtection="1">
      <alignment horizontal="center" vertical="center" wrapText="1"/>
      <protection locked="0"/>
    </xf>
    <xf numFmtId="0" fontId="81" fillId="71" borderId="140" xfId="8" applyFont="1" applyFill="1" applyBorder="1" applyAlignment="1" applyProtection="1">
      <alignment horizontal="center" vertical="center" wrapText="1"/>
      <protection locked="0"/>
    </xf>
    <xf numFmtId="0" fontId="81" fillId="71" borderId="136" xfId="8" applyFont="1" applyFill="1" applyBorder="1" applyAlignment="1" applyProtection="1">
      <alignment horizontal="center" vertical="center" wrapText="1"/>
      <protection locked="0"/>
    </xf>
    <xf numFmtId="0" fontId="81" fillId="71" borderId="148" xfId="8" applyFont="1" applyFill="1" applyBorder="1" applyAlignment="1" applyProtection="1">
      <alignment horizontal="center" vertical="center" wrapText="1"/>
      <protection locked="0"/>
    </xf>
    <xf numFmtId="0" fontId="81" fillId="71" borderId="149" xfId="8" applyFont="1" applyFill="1" applyBorder="1" applyAlignment="1" applyProtection="1">
      <alignment horizontal="center" vertical="center" wrapText="1"/>
      <protection locked="0"/>
    </xf>
    <xf numFmtId="0" fontId="81" fillId="71" borderId="143" xfId="8" applyFont="1" applyFill="1" applyBorder="1" applyAlignment="1" applyProtection="1">
      <alignment horizontal="center" vertical="center" wrapText="1"/>
      <protection locked="0"/>
    </xf>
    <xf numFmtId="0" fontId="81" fillId="32" borderId="137" xfId="8" applyFont="1" applyFill="1" applyBorder="1" applyAlignment="1" applyProtection="1">
      <alignment horizontal="center" vertical="center" wrapText="1"/>
      <protection locked="0"/>
    </xf>
    <xf numFmtId="0" fontId="81" fillId="32" borderId="136" xfId="8" applyFont="1" applyFill="1" applyBorder="1" applyAlignment="1" applyProtection="1">
      <alignment horizontal="center" vertical="center" wrapText="1"/>
      <protection locked="0"/>
    </xf>
    <xf numFmtId="0" fontId="81" fillId="57" borderId="147" xfId="8" applyFont="1" applyFill="1" applyBorder="1" applyAlignment="1" applyProtection="1">
      <alignment horizontal="center" vertical="center" wrapText="1"/>
      <protection locked="0"/>
    </xf>
    <xf numFmtId="0" fontId="81" fillId="57" borderId="138" xfId="8" applyFont="1" applyFill="1" applyBorder="1" applyAlignment="1" applyProtection="1">
      <alignment horizontal="center" vertical="center" wrapText="1"/>
      <protection locked="0"/>
    </xf>
    <xf numFmtId="0" fontId="81" fillId="63" borderId="139" xfId="8" applyFont="1" applyFill="1" applyBorder="1" applyAlignment="1" applyProtection="1">
      <alignment horizontal="center" vertical="center" wrapText="1"/>
      <protection locked="0"/>
    </xf>
    <xf numFmtId="0" fontId="81" fillId="37" borderId="140" xfId="8" applyFont="1" applyFill="1" applyBorder="1" applyAlignment="1" applyProtection="1">
      <alignment horizontal="center" vertical="center" wrapText="1"/>
      <protection locked="0"/>
    </xf>
    <xf numFmtId="0" fontId="81" fillId="37" borderId="136" xfId="8" applyFont="1" applyFill="1" applyBorder="1" applyAlignment="1" applyProtection="1">
      <alignment horizontal="center" vertical="center" wrapText="1"/>
      <protection locked="0"/>
    </xf>
    <xf numFmtId="0" fontId="81" fillId="39" borderId="139" xfId="8" applyFont="1" applyFill="1" applyBorder="1" applyAlignment="1" applyProtection="1">
      <alignment horizontal="center" vertical="center" wrapText="1"/>
      <protection locked="0"/>
    </xf>
    <xf numFmtId="0" fontId="81" fillId="39" borderId="143" xfId="8" applyFont="1" applyFill="1" applyBorder="1" applyAlignment="1" applyProtection="1">
      <alignment horizontal="center" vertical="center" wrapText="1"/>
      <protection locked="0"/>
    </xf>
    <xf numFmtId="0" fontId="8" fillId="0" borderId="114" xfId="0" applyFont="1" applyFill="1" applyBorder="1" applyAlignment="1" applyProtection="1">
      <alignment horizontal="center" vertical="center" wrapText="1"/>
      <protection locked="0"/>
    </xf>
    <xf numFmtId="0" fontId="0" fillId="72" borderId="0" xfId="0" applyFill="1" applyBorder="1"/>
    <xf numFmtId="0" fontId="0" fillId="72" borderId="0" xfId="0" applyFill="1"/>
    <xf numFmtId="167" fontId="3" fillId="0" borderId="10" xfId="0" applyNumberFormat="1" applyFont="1" applyFill="1" applyBorder="1" applyAlignment="1" applyProtection="1">
      <alignment horizontal="center" vertical="center"/>
    </xf>
    <xf numFmtId="0" fontId="4" fillId="36" borderId="76" xfId="0" applyFont="1" applyFill="1" applyBorder="1" applyAlignment="1" applyProtection="1">
      <alignment horizontal="center" vertical="center"/>
      <protection locked="0"/>
    </xf>
    <xf numFmtId="0" fontId="41" fillId="20" borderId="76" xfId="0" applyFont="1" applyFill="1" applyBorder="1" applyAlignment="1" applyProtection="1">
      <alignment horizontal="center" vertical="center"/>
      <protection locked="0"/>
    </xf>
    <xf numFmtId="0" fontId="41" fillId="20" borderId="67" xfId="0" applyFont="1" applyFill="1" applyBorder="1" applyAlignment="1" applyProtection="1">
      <alignment horizontal="center" vertical="center"/>
      <protection locked="0"/>
    </xf>
    <xf numFmtId="0" fontId="4" fillId="11" borderId="76" xfId="0" applyFont="1" applyFill="1" applyBorder="1" applyAlignment="1" applyProtection="1">
      <alignment horizontal="center" vertical="center"/>
      <protection locked="0"/>
    </xf>
    <xf numFmtId="0" fontId="4" fillId="35" borderId="76" xfId="0" applyFont="1" applyFill="1" applyBorder="1" applyAlignment="1" applyProtection="1">
      <alignment horizontal="center" vertical="center"/>
      <protection locked="0"/>
    </xf>
    <xf numFmtId="0" fontId="41" fillId="11" borderId="67" xfId="0" applyFont="1" applyFill="1" applyBorder="1" applyAlignment="1" applyProtection="1">
      <alignment horizontal="center" vertical="center"/>
      <protection locked="0"/>
    </xf>
    <xf numFmtId="0" fontId="41" fillId="20" borderId="73" xfId="0" applyFont="1" applyFill="1" applyBorder="1" applyAlignment="1" applyProtection="1">
      <alignment horizontal="center" vertical="center"/>
      <protection locked="0"/>
    </xf>
    <xf numFmtId="0" fontId="4" fillId="36" borderId="73" xfId="0" applyFont="1" applyFill="1" applyBorder="1" applyAlignment="1" applyProtection="1">
      <alignment horizontal="center" vertical="center"/>
      <protection locked="0"/>
    </xf>
    <xf numFmtId="0" fontId="41" fillId="11" borderId="73" xfId="0" applyFont="1" applyFill="1" applyBorder="1" applyAlignment="1" applyProtection="1">
      <alignment horizontal="center" vertical="center"/>
      <protection locked="0"/>
    </xf>
    <xf numFmtId="0" fontId="4" fillId="35" borderId="73" xfId="0" applyFont="1" applyFill="1" applyBorder="1" applyAlignment="1" applyProtection="1">
      <alignment horizontal="center" vertical="center"/>
      <protection locked="0"/>
    </xf>
    <xf numFmtId="0" fontId="4" fillId="58" borderId="73" xfId="0" applyFont="1" applyFill="1" applyBorder="1" applyAlignment="1" applyProtection="1">
      <alignment horizontal="center" vertical="center"/>
      <protection locked="0"/>
    </xf>
    <xf numFmtId="0" fontId="4" fillId="58" borderId="67" xfId="0" applyFont="1" applyFill="1" applyBorder="1" applyAlignment="1" applyProtection="1">
      <alignment horizontal="center" vertical="center"/>
      <protection locked="0"/>
    </xf>
    <xf numFmtId="0" fontId="4" fillId="70" borderId="228" xfId="0" applyFont="1" applyFill="1" applyBorder="1" applyAlignment="1" applyProtection="1">
      <alignment horizontal="center" vertical="center"/>
      <protection locked="0"/>
    </xf>
    <xf numFmtId="0" fontId="4" fillId="70" borderId="309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4" fillId="70" borderId="59" xfId="0" applyFont="1" applyFill="1" applyBorder="1" applyAlignment="1" applyProtection="1">
      <alignment horizontal="center" vertical="center"/>
      <protection locked="0"/>
    </xf>
    <xf numFmtId="0" fontId="4" fillId="58" borderId="76" xfId="0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vertical="center"/>
    </xf>
    <xf numFmtId="1" fontId="7" fillId="4" borderId="32" xfId="0" applyNumberFormat="1" applyFont="1" applyFill="1" applyBorder="1" applyAlignment="1" applyProtection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65" xfId="0" applyFill="1" applyBorder="1" applyAlignment="1">
      <alignment horizontal="left" vertical="center"/>
    </xf>
    <xf numFmtId="0" fontId="0" fillId="4" borderId="199" xfId="0" applyFill="1" applyBorder="1" applyAlignment="1">
      <alignment horizontal="left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7" fillId="0" borderId="0" xfId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5" fillId="26" borderId="112" xfId="1" applyFont="1" applyFill="1" applyBorder="1" applyAlignment="1" applyProtection="1">
      <alignment horizontal="center" vertical="center" wrapText="1"/>
      <protection locked="0"/>
    </xf>
    <xf numFmtId="173" fontId="96" fillId="26" borderId="34" xfId="8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97" fillId="0" borderId="2" xfId="0" applyFont="1" applyBorder="1" applyAlignment="1">
      <alignment horizontal="right" vertical="center"/>
    </xf>
    <xf numFmtId="0" fontId="97" fillId="0" borderId="2" xfId="0" applyFont="1" applyBorder="1" applyAlignment="1">
      <alignment vertical="center"/>
    </xf>
    <xf numFmtId="0" fontId="0" fillId="0" borderId="114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4" fillId="66" borderId="76" xfId="0" applyFont="1" applyFill="1" applyBorder="1" applyAlignment="1" applyProtection="1">
      <alignment horizontal="center" vertical="center"/>
      <protection locked="0"/>
    </xf>
    <xf numFmtId="0" fontId="4" fillId="66" borderId="73" xfId="0" applyFont="1" applyFill="1" applyBorder="1" applyAlignment="1" applyProtection="1">
      <alignment horizontal="center" vertical="center"/>
      <protection locked="0"/>
    </xf>
    <xf numFmtId="0" fontId="4" fillId="66" borderId="67" xfId="0" applyFont="1" applyFill="1" applyBorder="1" applyAlignment="1" applyProtection="1">
      <alignment horizontal="center" vertical="center"/>
      <protection locked="0"/>
    </xf>
    <xf numFmtId="0" fontId="4" fillId="32" borderId="59" xfId="0" applyFont="1" applyFill="1" applyBorder="1" applyAlignment="1" applyProtection="1">
      <alignment horizontal="center" vertical="center"/>
      <protection locked="0"/>
    </xf>
    <xf numFmtId="0" fontId="41" fillId="32" borderId="228" xfId="0" applyFont="1" applyFill="1" applyBorder="1" applyAlignment="1" applyProtection="1">
      <alignment horizontal="center" vertical="center"/>
      <protection locked="0"/>
    </xf>
    <xf numFmtId="0" fontId="41" fillId="32" borderId="309" xfId="0" applyFont="1" applyFill="1" applyBorder="1" applyAlignment="1" applyProtection="1">
      <alignment horizontal="center" vertical="center"/>
      <protection locked="0"/>
    </xf>
    <xf numFmtId="0" fontId="4" fillId="32" borderId="107" xfId="0" applyFont="1" applyFill="1" applyBorder="1" applyAlignment="1" applyProtection="1">
      <alignment horizontal="center" vertical="center"/>
      <protection locked="0"/>
    </xf>
    <xf numFmtId="0" fontId="41" fillId="32" borderId="310" xfId="0" applyFont="1" applyFill="1" applyBorder="1" applyAlignment="1" applyProtection="1">
      <alignment horizontal="center" vertical="center"/>
      <protection locked="0"/>
    </xf>
    <xf numFmtId="0" fontId="41" fillId="32" borderId="108" xfId="0" applyFont="1" applyFill="1" applyBorder="1" applyAlignment="1" applyProtection="1">
      <alignment horizontal="center" vertical="center"/>
      <protection locked="0"/>
    </xf>
    <xf numFmtId="0" fontId="4" fillId="68" borderId="76" xfId="0" applyFont="1" applyFill="1" applyBorder="1" applyAlignment="1" applyProtection="1">
      <alignment horizontal="center" vertical="center"/>
      <protection locked="0"/>
    </xf>
    <xf numFmtId="0" fontId="4" fillId="68" borderId="73" xfId="0" applyFont="1" applyFill="1" applyBorder="1" applyAlignment="1" applyProtection="1">
      <alignment horizontal="center" vertical="center"/>
      <protection locked="0"/>
    </xf>
    <xf numFmtId="0" fontId="4" fillId="68" borderId="67" xfId="0" applyFont="1" applyFill="1" applyBorder="1" applyAlignment="1" applyProtection="1">
      <alignment horizontal="center" vertical="center"/>
      <protection locked="0"/>
    </xf>
    <xf numFmtId="0" fontId="4" fillId="73" borderId="76" xfId="0" applyFont="1" applyFill="1" applyBorder="1" applyAlignment="1" applyProtection="1">
      <alignment horizontal="center" vertical="center"/>
      <protection locked="0"/>
    </xf>
    <xf numFmtId="0" fontId="4" fillId="73" borderId="73" xfId="0" applyFont="1" applyFill="1" applyBorder="1" applyAlignment="1" applyProtection="1">
      <alignment horizontal="center" vertical="center"/>
      <protection locked="0"/>
    </xf>
    <xf numFmtId="0" fontId="4" fillId="73" borderId="67" xfId="0" applyFont="1" applyFill="1" applyBorder="1" applyAlignment="1" applyProtection="1">
      <alignment horizontal="center" vertical="center"/>
      <protection locked="0"/>
    </xf>
    <xf numFmtId="0" fontId="4" fillId="26" borderId="60" xfId="0" applyFont="1" applyFill="1" applyBorder="1" applyAlignment="1" applyProtection="1">
      <alignment horizontal="center" vertical="center"/>
      <protection locked="0"/>
    </xf>
    <xf numFmtId="0" fontId="41" fillId="26" borderId="87" xfId="0" applyFont="1" applyFill="1" applyBorder="1" applyAlignment="1" applyProtection="1">
      <alignment horizontal="center" vertical="center"/>
      <protection locked="0"/>
    </xf>
    <xf numFmtId="0" fontId="41" fillId="26" borderId="3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4" fillId="0" borderId="125" xfId="8" applyFont="1" applyFill="1" applyBorder="1" applyAlignment="1" applyProtection="1">
      <alignment horizontal="center" vertical="center" wrapText="1"/>
      <protection locked="0"/>
    </xf>
    <xf numFmtId="0" fontId="4" fillId="0" borderId="38" xfId="8" applyFont="1" applyFill="1" applyBorder="1" applyAlignment="1" applyProtection="1">
      <alignment horizontal="center" vertical="center" wrapText="1"/>
      <protection locked="0"/>
    </xf>
    <xf numFmtId="0" fontId="4" fillId="0" borderId="38" xfId="8" applyFont="1" applyFill="1" applyBorder="1" applyAlignment="1" applyProtection="1">
      <alignment vertical="center" wrapText="1"/>
      <protection locked="0"/>
    </xf>
    <xf numFmtId="0" fontId="4" fillId="46" borderId="76" xfId="0" applyFont="1" applyFill="1" applyBorder="1" applyAlignment="1" applyProtection="1">
      <alignment horizontal="center" vertical="center"/>
      <protection locked="0"/>
    </xf>
    <xf numFmtId="0" fontId="4" fillId="46" borderId="73" xfId="0" applyFont="1" applyFill="1" applyBorder="1" applyAlignment="1" applyProtection="1">
      <alignment horizontal="center" vertical="center"/>
      <protection locked="0"/>
    </xf>
    <xf numFmtId="0" fontId="4" fillId="46" borderId="67" xfId="0" applyFont="1" applyFill="1" applyBorder="1" applyAlignment="1" applyProtection="1">
      <alignment horizontal="center" vertical="center"/>
      <protection locked="0"/>
    </xf>
    <xf numFmtId="0" fontId="2" fillId="68" borderId="282" xfId="0" applyFont="1" applyFill="1" applyBorder="1" applyAlignment="1" applyProtection="1">
      <alignment horizontal="center" vertical="center"/>
    </xf>
    <xf numFmtId="0" fontId="2" fillId="68" borderId="29" xfId="0" applyFont="1" applyFill="1" applyBorder="1" applyAlignment="1" applyProtection="1">
      <alignment horizontal="center" vertical="center"/>
    </xf>
    <xf numFmtId="0" fontId="2" fillId="68" borderId="200" xfId="0" applyFont="1" applyFill="1" applyBorder="1" applyAlignment="1" applyProtection="1">
      <alignment horizontal="center" vertical="center"/>
    </xf>
    <xf numFmtId="0" fontId="2" fillId="68" borderId="201" xfId="0" applyFont="1" applyFill="1" applyBorder="1" applyAlignment="1" applyProtection="1">
      <alignment horizontal="center" vertical="center"/>
    </xf>
    <xf numFmtId="0" fontId="2" fillId="68" borderId="202" xfId="0" applyFont="1" applyFill="1" applyBorder="1" applyAlignment="1" applyProtection="1">
      <alignment horizontal="center" vertical="center"/>
    </xf>
    <xf numFmtId="169" fontId="2" fillId="48" borderId="251" xfId="0" applyNumberFormat="1" applyFont="1" applyFill="1" applyBorder="1" applyAlignment="1" applyProtection="1">
      <alignment horizontal="center" vertical="center"/>
    </xf>
    <xf numFmtId="169" fontId="2" fillId="48" borderId="252" xfId="0" applyNumberFormat="1" applyFont="1" applyFill="1" applyBorder="1" applyAlignment="1" applyProtection="1">
      <alignment vertical="center"/>
    </xf>
    <xf numFmtId="0" fontId="3" fillId="68" borderId="48" xfId="0" applyFont="1" applyFill="1" applyBorder="1" applyAlignment="1" applyProtection="1">
      <alignment horizontal="center" vertical="center" wrapText="1"/>
    </xf>
    <xf numFmtId="0" fontId="3" fillId="68" borderId="49" xfId="0" applyFont="1" applyFill="1" applyBorder="1" applyAlignment="1" applyProtection="1">
      <alignment horizontal="center" vertical="center" wrapText="1"/>
    </xf>
    <xf numFmtId="0" fontId="3" fillId="68" borderId="50" xfId="0" applyFont="1" applyFill="1" applyBorder="1" applyAlignment="1" applyProtection="1">
      <alignment horizontal="center" vertical="center" wrapText="1"/>
    </xf>
    <xf numFmtId="0" fontId="7" fillId="77" borderId="13" xfId="0" applyFont="1" applyFill="1" applyBorder="1" applyAlignment="1" applyProtection="1">
      <alignment horizontal="center" vertical="center"/>
      <protection locked="0"/>
    </xf>
    <xf numFmtId="0" fontId="7" fillId="77" borderId="14" xfId="0" applyFont="1" applyFill="1" applyBorder="1" applyAlignment="1" applyProtection="1">
      <alignment horizontal="center" vertical="center"/>
      <protection locked="0"/>
    </xf>
    <xf numFmtId="0" fontId="7" fillId="77" borderId="16" xfId="0" applyFont="1" applyFill="1" applyBorder="1" applyAlignment="1" applyProtection="1">
      <alignment horizontal="center" vertical="center"/>
      <protection locked="0"/>
    </xf>
    <xf numFmtId="1" fontId="7" fillId="77" borderId="13" xfId="0" applyNumberFormat="1" applyFont="1" applyFill="1" applyBorder="1" applyAlignment="1" applyProtection="1">
      <alignment horizontal="center" vertical="center"/>
      <protection locked="0"/>
    </xf>
    <xf numFmtId="1" fontId="7" fillId="77" borderId="14" xfId="0" applyNumberFormat="1" applyFont="1" applyFill="1" applyBorder="1" applyAlignment="1" applyProtection="1">
      <alignment horizontal="center" vertical="center"/>
      <protection locked="0"/>
    </xf>
    <xf numFmtId="1" fontId="7" fillId="77" borderId="16" xfId="0" applyNumberFormat="1" applyFont="1" applyFill="1" applyBorder="1" applyAlignment="1" applyProtection="1">
      <alignment horizontal="center" vertical="center"/>
      <protection locked="0"/>
    </xf>
    <xf numFmtId="1" fontId="47" fillId="68" borderId="42" xfId="3" applyNumberFormat="1" applyFont="1" applyFill="1" applyBorder="1" applyAlignment="1" applyProtection="1">
      <alignment horizontal="center" vertical="center"/>
    </xf>
    <xf numFmtId="1" fontId="47" fillId="68" borderId="43" xfId="3" applyNumberFormat="1" applyFont="1" applyFill="1" applyBorder="1" applyAlignment="1" applyProtection="1">
      <alignment horizontal="center" vertical="center"/>
    </xf>
    <xf numFmtId="1" fontId="47" fillId="68" borderId="44" xfId="3" applyNumberFormat="1" applyFont="1" applyFill="1" applyBorder="1" applyAlignment="1" applyProtection="1">
      <alignment horizontal="center" vertical="center"/>
    </xf>
    <xf numFmtId="1" fontId="47" fillId="68" borderId="45" xfId="3" applyNumberFormat="1" applyFont="1" applyFill="1" applyBorder="1" applyAlignment="1" applyProtection="1">
      <alignment horizontal="center" vertical="center"/>
    </xf>
    <xf numFmtId="1" fontId="47" fillId="68" borderId="46" xfId="3" applyNumberFormat="1" applyFont="1" applyFill="1" applyBorder="1" applyAlignment="1" applyProtection="1">
      <alignment horizontal="center" vertical="center"/>
    </xf>
    <xf numFmtId="1" fontId="47" fillId="68" borderId="47" xfId="3" applyNumberFormat="1" applyFont="1" applyFill="1" applyBorder="1" applyAlignment="1" applyProtection="1">
      <alignment horizontal="center" vertical="center"/>
    </xf>
    <xf numFmtId="0" fontId="7" fillId="78" borderId="13" xfId="0" applyFont="1" applyFill="1" applyBorder="1" applyAlignment="1" applyProtection="1">
      <alignment horizontal="center" vertical="center"/>
      <protection locked="0"/>
    </xf>
    <xf numFmtId="0" fontId="7" fillId="78" borderId="14" xfId="0" applyFont="1" applyFill="1" applyBorder="1" applyAlignment="1" applyProtection="1">
      <alignment horizontal="center" vertical="center"/>
      <protection locked="0"/>
    </xf>
    <xf numFmtId="0" fontId="7" fillId="78" borderId="16" xfId="0" applyFont="1" applyFill="1" applyBorder="1" applyAlignment="1" applyProtection="1">
      <alignment horizontal="center" vertical="center"/>
      <protection locked="0"/>
    </xf>
    <xf numFmtId="1" fontId="7" fillId="78" borderId="13" xfId="0" applyNumberFormat="1" applyFont="1" applyFill="1" applyBorder="1" applyAlignment="1" applyProtection="1">
      <alignment horizontal="center" vertical="center"/>
      <protection locked="0"/>
    </xf>
    <xf numFmtId="1" fontId="7" fillId="78" borderId="14" xfId="0" applyNumberFormat="1" applyFont="1" applyFill="1" applyBorder="1" applyAlignment="1" applyProtection="1">
      <alignment horizontal="center" vertical="center"/>
      <protection locked="0"/>
    </xf>
    <xf numFmtId="1" fontId="7" fillId="78" borderId="16" xfId="0" applyNumberFormat="1" applyFont="1" applyFill="1" applyBorder="1" applyAlignment="1" applyProtection="1">
      <alignment horizontal="center" vertical="center"/>
      <protection locked="0"/>
    </xf>
    <xf numFmtId="1" fontId="47" fillId="81" borderId="42" xfId="3" applyNumberFormat="1" applyFont="1" applyFill="1" applyBorder="1" applyAlignment="1" applyProtection="1">
      <alignment horizontal="center" vertical="center"/>
    </xf>
    <xf numFmtId="1" fontId="47" fillId="81" borderId="43" xfId="3" applyNumberFormat="1" applyFont="1" applyFill="1" applyBorder="1" applyAlignment="1" applyProtection="1">
      <alignment horizontal="center" vertical="center"/>
    </xf>
    <xf numFmtId="1" fontId="47" fillId="81" borderId="44" xfId="3" applyNumberFormat="1" applyFont="1" applyFill="1" applyBorder="1" applyAlignment="1" applyProtection="1">
      <alignment horizontal="center" vertical="center"/>
    </xf>
    <xf numFmtId="1" fontId="47" fillId="81" borderId="45" xfId="3" applyNumberFormat="1" applyFont="1" applyFill="1" applyBorder="1" applyAlignment="1" applyProtection="1">
      <alignment horizontal="center" vertical="center"/>
    </xf>
    <xf numFmtId="1" fontId="47" fillId="81" borderId="46" xfId="3" applyNumberFormat="1" applyFont="1" applyFill="1" applyBorder="1" applyAlignment="1" applyProtection="1">
      <alignment horizontal="center" vertical="center"/>
    </xf>
    <xf numFmtId="1" fontId="47" fillId="81" borderId="47" xfId="3" applyNumberFormat="1" applyFont="1" applyFill="1" applyBorder="1" applyAlignment="1" applyProtection="1">
      <alignment horizontal="center" vertical="center"/>
    </xf>
    <xf numFmtId="14" fontId="7" fillId="76" borderId="13" xfId="3" applyNumberFormat="1" applyFont="1" applyFill="1" applyBorder="1" applyAlignment="1" applyProtection="1">
      <alignment horizontal="center" vertical="center"/>
      <protection locked="0"/>
    </xf>
    <xf numFmtId="0" fontId="7" fillId="76" borderId="14" xfId="3" applyNumberFormat="1" applyFont="1" applyFill="1" applyBorder="1" applyAlignment="1" applyProtection="1">
      <alignment horizontal="center" vertical="center"/>
      <protection locked="0"/>
    </xf>
    <xf numFmtId="0" fontId="7" fillId="76" borderId="16" xfId="3" applyNumberFormat="1" applyFont="1" applyFill="1" applyBorder="1" applyAlignment="1" applyProtection="1">
      <alignment horizontal="center" vertical="center"/>
      <protection locked="0"/>
    </xf>
    <xf numFmtId="1" fontId="7" fillId="76" borderId="13" xfId="3" applyNumberFormat="1" applyFont="1" applyFill="1" applyBorder="1" applyAlignment="1" applyProtection="1">
      <alignment horizontal="center" vertical="center"/>
      <protection locked="0"/>
    </xf>
    <xf numFmtId="1" fontId="7" fillId="76" borderId="14" xfId="3" applyNumberFormat="1" applyFont="1" applyFill="1" applyBorder="1" applyAlignment="1" applyProtection="1">
      <alignment horizontal="center" vertical="center"/>
      <protection locked="0"/>
    </xf>
    <xf numFmtId="1" fontId="7" fillId="76" borderId="16" xfId="3" applyNumberFormat="1" applyFont="1" applyFill="1" applyBorder="1" applyAlignment="1" applyProtection="1">
      <alignment horizontal="center" vertical="center"/>
      <protection locked="0"/>
    </xf>
    <xf numFmtId="170" fontId="3" fillId="80" borderId="48" xfId="3" applyNumberFormat="1" applyFont="1" applyFill="1" applyBorder="1" applyAlignment="1" applyProtection="1">
      <alignment horizontal="center" vertical="center" wrapText="1"/>
    </xf>
    <xf numFmtId="170" fontId="3" fillId="80" borderId="49" xfId="3" applyNumberFormat="1" applyFont="1" applyFill="1" applyBorder="1" applyAlignment="1" applyProtection="1">
      <alignment horizontal="center" vertical="center" wrapText="1"/>
    </xf>
    <xf numFmtId="170" fontId="3" fillId="80" borderId="50" xfId="3" applyNumberFormat="1" applyFont="1" applyFill="1" applyBorder="1" applyAlignment="1" applyProtection="1">
      <alignment horizontal="center" vertical="center" wrapText="1"/>
    </xf>
    <xf numFmtId="1" fontId="47" fillId="80" borderId="42" xfId="3" applyNumberFormat="1" applyFont="1" applyFill="1" applyBorder="1" applyAlignment="1" applyProtection="1">
      <alignment horizontal="center" vertical="center"/>
    </xf>
    <xf numFmtId="1" fontId="47" fillId="80" borderId="43" xfId="3" applyNumberFormat="1" applyFont="1" applyFill="1" applyBorder="1" applyAlignment="1" applyProtection="1">
      <alignment horizontal="center" vertical="center"/>
    </xf>
    <xf numFmtId="1" fontId="47" fillId="80" borderId="44" xfId="3" applyNumberFormat="1" applyFont="1" applyFill="1" applyBorder="1" applyAlignment="1" applyProtection="1">
      <alignment horizontal="center" vertical="center"/>
    </xf>
    <xf numFmtId="1" fontId="47" fillId="80" borderId="45" xfId="3" applyNumberFormat="1" applyFont="1" applyFill="1" applyBorder="1" applyAlignment="1" applyProtection="1">
      <alignment horizontal="center" vertical="center"/>
    </xf>
    <xf numFmtId="1" fontId="47" fillId="80" borderId="46" xfId="3" applyNumberFormat="1" applyFont="1" applyFill="1" applyBorder="1" applyAlignment="1" applyProtection="1">
      <alignment horizontal="center" vertical="center"/>
    </xf>
    <xf numFmtId="1" fontId="47" fillId="80" borderId="47" xfId="3" applyNumberFormat="1" applyFont="1" applyFill="1" applyBorder="1" applyAlignment="1" applyProtection="1">
      <alignment horizontal="center" vertical="center"/>
    </xf>
    <xf numFmtId="0" fontId="3" fillId="81" borderId="48" xfId="0" applyFont="1" applyFill="1" applyBorder="1" applyAlignment="1" applyProtection="1">
      <alignment horizontal="center" vertical="center" wrapText="1"/>
    </xf>
    <xf numFmtId="0" fontId="3" fillId="81" borderId="49" xfId="0" applyFont="1" applyFill="1" applyBorder="1" applyAlignment="1" applyProtection="1">
      <alignment horizontal="center" vertical="center" wrapText="1"/>
    </xf>
    <xf numFmtId="0" fontId="3" fillId="81" borderId="50" xfId="0" applyFont="1" applyFill="1" applyBorder="1" applyAlignment="1" applyProtection="1">
      <alignment horizontal="center" vertical="center" wrapText="1"/>
    </xf>
    <xf numFmtId="0" fontId="2" fillId="81" borderId="200" xfId="0" applyFont="1" applyFill="1" applyBorder="1" applyAlignment="1" applyProtection="1">
      <alignment horizontal="center" vertical="center"/>
    </xf>
    <xf numFmtId="0" fontId="2" fillId="81" borderId="201" xfId="0" applyFont="1" applyFill="1" applyBorder="1" applyAlignment="1" applyProtection="1">
      <alignment horizontal="center" vertical="center"/>
    </xf>
    <xf numFmtId="0" fontId="2" fillId="81" borderId="202" xfId="0" applyFont="1" applyFill="1" applyBorder="1" applyAlignment="1" applyProtection="1">
      <alignment horizontal="center" vertical="center"/>
    </xf>
    <xf numFmtId="0" fontId="0" fillId="0" borderId="229" xfId="0" applyBorder="1" applyAlignment="1" applyProtection="1">
      <alignment vertical="center"/>
      <protection locked="0"/>
    </xf>
    <xf numFmtId="0" fontId="0" fillId="0" borderId="94" xfId="0" applyBorder="1" applyAlignment="1" applyProtection="1">
      <alignment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100" fillId="4" borderId="0" xfId="0" applyFont="1" applyFill="1" applyAlignment="1">
      <alignment horizontal="center" vertical="center"/>
    </xf>
    <xf numFmtId="0" fontId="100" fillId="4" borderId="0" xfId="0" applyFont="1" applyFill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4" borderId="0" xfId="0" applyFont="1" applyFill="1" applyAlignment="1">
      <alignment vertical="center"/>
    </xf>
    <xf numFmtId="0" fontId="100" fillId="4" borderId="0" xfId="0" applyFont="1" applyFill="1" applyBorder="1" applyAlignment="1">
      <alignment vertical="center"/>
    </xf>
    <xf numFmtId="0" fontId="100" fillId="72" borderId="0" xfId="0" applyFont="1" applyFill="1" applyBorder="1" applyAlignment="1">
      <alignment vertical="center"/>
    </xf>
    <xf numFmtId="0" fontId="100" fillId="72" borderId="0" xfId="0" applyFont="1" applyFill="1" applyAlignment="1">
      <alignment vertical="center"/>
    </xf>
    <xf numFmtId="0" fontId="100" fillId="0" borderId="0" xfId="0" applyFont="1" applyBorder="1" applyAlignment="1">
      <alignment vertical="center"/>
    </xf>
    <xf numFmtId="0" fontId="101" fillId="0" borderId="0" xfId="1" applyFont="1" applyAlignment="1" applyProtection="1">
      <alignment vertical="center"/>
    </xf>
    <xf numFmtId="167" fontId="3" fillId="0" borderId="14" xfId="0" applyNumberFormat="1" applyFont="1" applyFill="1" applyBorder="1" applyAlignment="1" applyProtection="1">
      <alignment horizontal="center" vertical="center"/>
    </xf>
    <xf numFmtId="167" fontId="3" fillId="0" borderId="21" xfId="0" applyNumberFormat="1" applyFont="1" applyFill="1" applyBorder="1" applyAlignment="1" applyProtection="1">
      <alignment horizontal="center" vertical="center"/>
    </xf>
    <xf numFmtId="167" fontId="3" fillId="0" borderId="25" xfId="0" applyNumberFormat="1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left" vertical="center"/>
      <protection locked="0"/>
    </xf>
    <xf numFmtId="0" fontId="8" fillId="0" borderId="19" xfId="0" applyFont="1" applyFill="1" applyBorder="1" applyAlignment="1" applyProtection="1">
      <alignment horizontal="left" vertical="center"/>
      <protection locked="0"/>
    </xf>
    <xf numFmtId="0" fontId="8" fillId="0" borderId="19" xfId="0" applyNumberFormat="1" applyFont="1" applyFill="1" applyBorder="1" applyAlignment="1" applyProtection="1">
      <alignment horizontal="left" vertical="center"/>
      <protection locked="0"/>
    </xf>
    <xf numFmtId="0" fontId="8" fillId="0" borderId="22" xfId="0" applyFont="1" applyFill="1" applyBorder="1" applyAlignment="1" applyProtection="1">
      <alignment horizontal="left" vertical="center"/>
      <protection locked="0"/>
    </xf>
    <xf numFmtId="0" fontId="8" fillId="0" borderId="26" xfId="0" applyFont="1" applyFill="1" applyBorder="1" applyAlignment="1" applyProtection="1">
      <alignment horizontal="left" vertical="center"/>
      <protection locked="0"/>
    </xf>
    <xf numFmtId="0" fontId="34" fillId="0" borderId="18" xfId="0" applyFont="1" applyFill="1" applyBorder="1" applyAlignment="1" applyProtection="1">
      <alignment horizontal="center" vertical="center"/>
      <protection locked="0"/>
    </xf>
    <xf numFmtId="0" fontId="34" fillId="0" borderId="20" xfId="0" applyFont="1" applyFill="1" applyBorder="1" applyAlignment="1" applyProtection="1">
      <alignment horizontal="center" vertical="center"/>
      <protection locked="0"/>
    </xf>
    <xf numFmtId="0" fontId="34" fillId="0" borderId="24" xfId="0" applyFont="1" applyFill="1" applyBorder="1" applyAlignment="1" applyProtection="1">
      <alignment horizontal="center" vertical="center"/>
      <protection locked="0"/>
    </xf>
    <xf numFmtId="0" fontId="2" fillId="80" borderId="200" xfId="0" applyFont="1" applyFill="1" applyBorder="1" applyAlignment="1" applyProtection="1">
      <alignment horizontal="center" vertical="center"/>
    </xf>
    <xf numFmtId="0" fontId="2" fillId="80" borderId="201" xfId="0" applyFont="1" applyFill="1" applyBorder="1" applyAlignment="1" applyProtection="1">
      <alignment horizontal="center" vertical="center"/>
    </xf>
    <xf numFmtId="0" fontId="2" fillId="80" borderId="202" xfId="0" applyFont="1" applyFill="1" applyBorder="1" applyAlignment="1" applyProtection="1">
      <alignment horizontal="center" vertical="center"/>
    </xf>
    <xf numFmtId="0" fontId="2" fillId="80" borderId="282" xfId="0" applyFont="1" applyFill="1" applyBorder="1" applyAlignment="1" applyProtection="1">
      <alignment horizontal="center" vertical="center"/>
    </xf>
    <xf numFmtId="0" fontId="2" fillId="80" borderId="29" xfId="0" applyFont="1" applyFill="1" applyBorder="1" applyAlignment="1" applyProtection="1">
      <alignment horizontal="center" vertical="center"/>
    </xf>
    <xf numFmtId="0" fontId="2" fillId="81" borderId="282" xfId="0" applyFont="1" applyFill="1" applyBorder="1" applyAlignment="1" applyProtection="1">
      <alignment horizontal="center" vertical="center"/>
    </xf>
    <xf numFmtId="0" fontId="2" fillId="81" borderId="29" xfId="0" applyFont="1" applyFill="1" applyBorder="1" applyAlignment="1" applyProtection="1">
      <alignment horizontal="center" vertical="center"/>
    </xf>
    <xf numFmtId="0" fontId="0" fillId="75" borderId="0" xfId="0" applyFill="1" applyAlignment="1" applyProtection="1">
      <alignment horizontal="center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20" fillId="48" borderId="247" xfId="0" applyFont="1" applyFill="1" applyBorder="1" applyAlignment="1" applyProtection="1">
      <alignment vertical="center" wrapText="1"/>
    </xf>
    <xf numFmtId="0" fontId="20" fillId="48" borderId="41" xfId="0" applyFont="1" applyFill="1" applyBorder="1" applyAlignment="1" applyProtection="1">
      <alignment vertical="center" wrapText="1"/>
    </xf>
    <xf numFmtId="0" fontId="20" fillId="48" borderId="37" xfId="0" applyFont="1" applyFill="1" applyBorder="1" applyAlignment="1" applyProtection="1">
      <alignment vertical="center" wrapText="1"/>
    </xf>
    <xf numFmtId="0" fontId="20" fillId="48" borderId="0" xfId="0" applyFont="1" applyFill="1" applyAlignment="1" applyProtection="1">
      <alignment vertical="center" wrapText="1"/>
    </xf>
    <xf numFmtId="0" fontId="20" fillId="7" borderId="2" xfId="0" applyFont="1" applyFill="1" applyBorder="1" applyAlignment="1" applyProtection="1">
      <alignment wrapText="1"/>
    </xf>
    <xf numFmtId="0" fontId="20" fillId="7" borderId="0" xfId="0" applyFont="1" applyFill="1" applyAlignment="1" applyProtection="1">
      <alignment wrapText="1"/>
    </xf>
    <xf numFmtId="0" fontId="19" fillId="25" borderId="0" xfId="0" applyFont="1" applyFill="1" applyAlignment="1" applyProtection="1">
      <alignment vertical="center" wrapText="1"/>
    </xf>
    <xf numFmtId="0" fontId="20" fillId="25" borderId="0" xfId="0" applyFont="1" applyFill="1" applyAlignment="1" applyProtection="1">
      <alignment vertical="center" wrapText="1"/>
    </xf>
    <xf numFmtId="0" fontId="4" fillId="2" borderId="54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55" xfId="0" applyFont="1" applyFill="1" applyBorder="1" applyAlignment="1" applyProtection="1">
      <alignment horizontal="center" vertical="center" textRotation="90" wrapText="1"/>
    </xf>
    <xf numFmtId="0" fontId="2" fillId="3" borderId="54" xfId="0" applyFont="1" applyFill="1" applyBorder="1" applyAlignment="1" applyProtection="1">
      <alignment horizontal="center" vertical="center"/>
    </xf>
    <xf numFmtId="0" fontId="29" fillId="3" borderId="33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 wrapText="1"/>
    </xf>
    <xf numFmtId="0" fontId="4" fillId="3" borderId="55" xfId="0" applyFont="1" applyFill="1" applyBorder="1" applyAlignment="1" applyProtection="1">
      <alignment horizontal="center" vertical="center" wrapText="1"/>
    </xf>
    <xf numFmtId="0" fontId="75" fillId="8" borderId="54" xfId="0" applyFont="1" applyFill="1" applyBorder="1" applyAlignment="1" applyProtection="1">
      <alignment horizontal="center" vertical="center" wrapText="1"/>
    </xf>
    <xf numFmtId="0" fontId="75" fillId="8" borderId="33" xfId="0" applyFont="1" applyFill="1" applyBorder="1" applyAlignment="1" applyProtection="1">
      <alignment horizontal="center" vertical="center" wrapText="1"/>
    </xf>
    <xf numFmtId="0" fontId="75" fillId="8" borderId="55" xfId="0" applyFont="1" applyFill="1" applyBorder="1" applyAlignment="1" applyProtection="1">
      <alignment horizontal="center" vertical="center" wrapText="1"/>
    </xf>
    <xf numFmtId="0" fontId="4" fillId="11" borderId="54" xfId="0" applyFont="1" applyFill="1" applyBorder="1" applyAlignment="1" applyProtection="1">
      <alignment horizontal="center" vertical="center" wrapText="1"/>
    </xf>
    <xf numFmtId="0" fontId="4" fillId="11" borderId="55" xfId="0" applyFont="1" applyFill="1" applyBorder="1" applyAlignment="1" applyProtection="1">
      <alignment horizontal="center" vertical="center"/>
    </xf>
    <xf numFmtId="0" fontId="0" fillId="29" borderId="111" xfId="0" applyFill="1" applyBorder="1" applyAlignment="1" applyProtection="1">
      <alignment vertical="center"/>
    </xf>
    <xf numFmtId="0" fontId="0" fillId="29" borderId="0" xfId="0" applyFill="1" applyBorder="1" applyAlignment="1" applyProtection="1">
      <alignment vertical="center"/>
    </xf>
    <xf numFmtId="0" fontId="46" fillId="29" borderId="0" xfId="0" applyFont="1" applyFill="1" applyBorder="1" applyAlignment="1" applyProtection="1">
      <alignment horizontal="center" vertical="center"/>
    </xf>
    <xf numFmtId="0" fontId="46" fillId="29" borderId="0" xfId="0" applyFont="1" applyFill="1" applyBorder="1" applyAlignment="1" applyProtection="1">
      <alignment horizontal="center" vertical="center" wrapText="1"/>
    </xf>
    <xf numFmtId="0" fontId="46" fillId="29" borderId="41" xfId="0" applyFont="1" applyFill="1" applyBorder="1" applyAlignment="1" applyProtection="1">
      <alignment horizontal="center" vertical="center" wrapText="1"/>
    </xf>
    <xf numFmtId="0" fontId="0" fillId="29" borderId="111" xfId="0" applyFill="1" applyBorder="1" applyAlignment="1" applyProtection="1">
      <alignment horizontal="center" vertical="center"/>
    </xf>
    <xf numFmtId="0" fontId="0" fillId="29" borderId="0" xfId="0" applyFill="1" applyBorder="1" applyAlignment="1" applyProtection="1">
      <alignment horizontal="center" vertical="center"/>
    </xf>
    <xf numFmtId="0" fontId="4" fillId="29" borderId="0" xfId="0" applyFont="1" applyFill="1" applyBorder="1" applyAlignment="1" applyProtection="1">
      <alignment horizontal="center" vertical="center" wrapText="1"/>
    </xf>
    <xf numFmtId="0" fontId="4" fillId="29" borderId="41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166" fontId="7" fillId="76" borderId="18" xfId="3" applyNumberFormat="1" applyFont="1" applyFill="1" applyBorder="1" applyAlignment="1" applyProtection="1">
      <alignment horizontal="center" vertical="center"/>
      <protection locked="0"/>
    </xf>
    <xf numFmtId="166" fontId="7" fillId="76" borderId="10" xfId="3" applyNumberFormat="1" applyFont="1" applyFill="1" applyBorder="1" applyAlignment="1" applyProtection="1">
      <alignment horizontal="center" vertical="center"/>
      <protection locked="0"/>
    </xf>
    <xf numFmtId="166" fontId="7" fillId="76" borderId="19" xfId="3" applyNumberFormat="1" applyFont="1" applyFill="1" applyBorder="1" applyAlignment="1" applyProtection="1">
      <alignment horizontal="center" vertical="center"/>
      <protection locked="0"/>
    </xf>
    <xf numFmtId="0" fontId="105" fillId="29" borderId="0" xfId="0" applyFont="1" applyFill="1" applyBorder="1" applyAlignment="1" applyProtection="1">
      <alignment horizontal="center" vertical="center"/>
    </xf>
    <xf numFmtId="166" fontId="7" fillId="78" borderId="18" xfId="0" applyNumberFormat="1" applyFont="1" applyFill="1" applyBorder="1" applyAlignment="1" applyProtection="1">
      <alignment horizontal="center" vertical="center"/>
      <protection locked="0"/>
    </xf>
    <xf numFmtId="166" fontId="7" fillId="78" borderId="10" xfId="0" applyNumberFormat="1" applyFont="1" applyFill="1" applyBorder="1" applyAlignment="1" applyProtection="1">
      <alignment horizontal="center" vertical="center"/>
      <protection locked="0"/>
    </xf>
    <xf numFmtId="166" fontId="7" fillId="78" borderId="19" xfId="0" applyNumberFormat="1" applyFont="1" applyFill="1" applyBorder="1" applyAlignment="1" applyProtection="1">
      <alignment horizontal="center" vertical="center"/>
      <protection locked="0"/>
    </xf>
    <xf numFmtId="166" fontId="7" fillId="77" borderId="18" xfId="0" applyNumberFormat="1" applyFont="1" applyFill="1" applyBorder="1" applyAlignment="1" applyProtection="1">
      <alignment horizontal="center" vertical="center"/>
      <protection locked="0"/>
    </xf>
    <xf numFmtId="166" fontId="7" fillId="77" borderId="10" xfId="0" applyNumberFormat="1" applyFont="1" applyFill="1" applyBorder="1" applyAlignment="1" applyProtection="1">
      <alignment horizontal="center" vertical="center"/>
      <protection locked="0"/>
    </xf>
    <xf numFmtId="166" fontId="7" fillId="77" borderId="19" xfId="0" applyNumberFormat="1" applyFont="1" applyFill="1" applyBorder="1" applyAlignment="1" applyProtection="1">
      <alignment horizontal="center" vertical="center"/>
      <protection locked="0"/>
    </xf>
    <xf numFmtId="166" fontId="4" fillId="76" borderId="24" xfId="3" applyNumberFormat="1" applyFont="1" applyFill="1" applyBorder="1" applyAlignment="1" applyProtection="1">
      <alignment horizontal="center" vertical="center"/>
    </xf>
    <xf numFmtId="166" fontId="4" fillId="76" borderId="25" xfId="3" applyNumberFormat="1" applyFont="1" applyFill="1" applyBorder="1" applyAlignment="1" applyProtection="1">
      <alignment horizontal="center" vertical="center"/>
    </xf>
    <xf numFmtId="166" fontId="4" fillId="76" borderId="26" xfId="3" applyNumberFormat="1" applyFont="1" applyFill="1" applyBorder="1" applyAlignment="1" applyProtection="1">
      <alignment horizontal="center" vertical="center"/>
    </xf>
    <xf numFmtId="166" fontId="4" fillId="78" borderId="25" xfId="0" applyNumberFormat="1" applyFont="1" applyFill="1" applyBorder="1" applyAlignment="1" applyProtection="1">
      <alignment horizontal="center" vertical="center"/>
    </xf>
    <xf numFmtId="166" fontId="4" fillId="77" borderId="24" xfId="0" applyNumberFormat="1" applyFont="1" applyFill="1" applyBorder="1" applyAlignment="1" applyProtection="1">
      <alignment horizontal="center" vertical="center"/>
    </xf>
    <xf numFmtId="166" fontId="4" fillId="77" borderId="25" xfId="0" applyNumberFormat="1" applyFont="1" applyFill="1" applyBorder="1" applyAlignment="1" applyProtection="1">
      <alignment horizontal="center" vertical="center"/>
    </xf>
    <xf numFmtId="166" fontId="4" fillId="77" borderId="26" xfId="0" applyNumberFormat="1" applyFont="1" applyFill="1" applyBorder="1" applyAlignment="1" applyProtection="1">
      <alignment horizontal="center" vertical="center"/>
    </xf>
    <xf numFmtId="0" fontId="2" fillId="82" borderId="200" xfId="0" applyFont="1" applyFill="1" applyBorder="1" applyAlignment="1" applyProtection="1">
      <alignment horizontal="center" vertical="center"/>
      <protection locked="0"/>
    </xf>
    <xf numFmtId="0" fontId="2" fillId="82" borderId="201" xfId="0" applyFont="1" applyFill="1" applyBorder="1" applyAlignment="1" applyProtection="1">
      <alignment horizontal="center" vertical="center"/>
      <protection locked="0"/>
    </xf>
    <xf numFmtId="0" fontId="2" fillId="82" borderId="202" xfId="0" applyFont="1" applyFill="1" applyBorder="1" applyAlignment="1" applyProtection="1">
      <alignment horizontal="center" vertical="center"/>
      <protection locked="0"/>
    </xf>
    <xf numFmtId="0" fontId="2" fillId="29" borderId="36" xfId="0" applyFont="1" applyFill="1" applyBorder="1" applyAlignment="1" applyProtection="1">
      <alignment horizontal="right" vertical="center"/>
    </xf>
    <xf numFmtId="0" fontId="0" fillId="29" borderId="37" xfId="0" applyFill="1" applyBorder="1" applyAlignment="1" applyProtection="1">
      <alignment vertical="center" wrapText="1"/>
    </xf>
    <xf numFmtId="0" fontId="43" fillId="29" borderId="38" xfId="0" applyFont="1" applyFill="1" applyBorder="1" applyAlignment="1" applyProtection="1">
      <alignment horizontal="center" vertical="center"/>
    </xf>
    <xf numFmtId="0" fontId="35" fillId="29" borderId="35" xfId="0" applyFont="1" applyFill="1" applyBorder="1" applyAlignment="1" applyProtection="1">
      <alignment horizontal="center" vertical="center"/>
    </xf>
    <xf numFmtId="0" fontId="0" fillId="29" borderId="34" xfId="0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top" wrapText="1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2" fillId="39" borderId="0" xfId="0" applyFont="1" applyFill="1" applyAlignment="1">
      <alignment vertical="center"/>
    </xf>
    <xf numFmtId="0" fontId="75" fillId="26" borderId="0" xfId="0" applyFont="1" applyFill="1" applyAlignment="1">
      <alignment vertical="center"/>
    </xf>
    <xf numFmtId="0" fontId="106" fillId="0" borderId="12" xfId="0" applyFont="1" applyBorder="1" applyAlignment="1">
      <alignment horizontal="center"/>
    </xf>
    <xf numFmtId="0" fontId="106" fillId="78" borderId="12" xfId="0" applyFont="1" applyFill="1" applyBorder="1" applyAlignment="1">
      <alignment horizontal="center"/>
    </xf>
    <xf numFmtId="0" fontId="107" fillId="26" borderId="1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29" borderId="0" xfId="6" applyFill="1" applyAlignment="1">
      <alignment horizontal="center" vertical="center"/>
    </xf>
    <xf numFmtId="0" fontId="35" fillId="29" borderId="0" xfId="6" applyFont="1" applyFill="1" applyBorder="1" applyAlignment="1"/>
    <xf numFmtId="0" fontId="32" fillId="29" borderId="266" xfId="6" applyFont="1" applyFill="1" applyBorder="1" applyAlignment="1">
      <alignment vertical="center"/>
    </xf>
    <xf numFmtId="0" fontId="32" fillId="29" borderId="267" xfId="6" applyFont="1" applyFill="1" applyBorder="1" applyAlignment="1">
      <alignment vertical="center"/>
    </xf>
    <xf numFmtId="0" fontId="2" fillId="0" borderId="200" xfId="0" applyFont="1" applyBorder="1" applyAlignment="1" applyProtection="1">
      <alignment horizontal="center" vertical="center"/>
    </xf>
    <xf numFmtId="0" fontId="2" fillId="0" borderId="291" xfId="0" applyFont="1" applyBorder="1" applyAlignment="1" applyProtection="1">
      <alignment horizontal="center" vertical="center"/>
    </xf>
    <xf numFmtId="0" fontId="7" fillId="77" borderId="11" xfId="0" applyFont="1" applyFill="1" applyBorder="1" applyAlignment="1" applyProtection="1">
      <alignment horizontal="center" vertical="center"/>
    </xf>
    <xf numFmtId="0" fontId="7" fillId="77" borderId="103" xfId="0" applyFont="1" applyFill="1" applyBorder="1" applyAlignment="1" applyProtection="1">
      <alignment horizontal="left" vertical="center"/>
    </xf>
    <xf numFmtId="0" fontId="7" fillId="77" borderId="18" xfId="0" applyFont="1" applyFill="1" applyBorder="1" applyAlignment="1" applyProtection="1">
      <alignment horizontal="center" vertical="center"/>
    </xf>
    <xf numFmtId="0" fontId="7" fillId="77" borderId="73" xfId="0" applyFont="1" applyFill="1" applyBorder="1" applyAlignment="1" applyProtection="1">
      <alignment horizontal="left" vertical="center"/>
    </xf>
    <xf numFmtId="0" fontId="68" fillId="77" borderId="73" xfId="0" applyFont="1" applyFill="1" applyBorder="1" applyAlignment="1" applyProtection="1">
      <alignment horizontal="left" vertical="center"/>
    </xf>
    <xf numFmtId="0" fontId="7" fillId="77" borderId="24" xfId="0" applyFont="1" applyFill="1" applyBorder="1" applyAlignment="1" applyProtection="1">
      <alignment horizontal="center" vertical="center"/>
    </xf>
    <xf numFmtId="0" fontId="7" fillId="77" borderId="87" xfId="0" applyFont="1" applyFill="1" applyBorder="1" applyAlignment="1" applyProtection="1">
      <alignment horizontal="left" vertical="center"/>
    </xf>
    <xf numFmtId="0" fontId="63" fillId="48" borderId="209" xfId="6" applyFont="1" applyFill="1" applyBorder="1" applyAlignment="1" applyProtection="1">
      <alignment horizontal="center" vertical="center" wrapText="1"/>
    </xf>
    <xf numFmtId="0" fontId="63" fillId="48" borderId="197" xfId="6" applyFont="1" applyFill="1" applyBorder="1" applyAlignment="1" applyProtection="1">
      <alignment horizontal="center" vertical="center" wrapText="1"/>
    </xf>
    <xf numFmtId="0" fontId="2" fillId="32" borderId="62" xfId="0" applyFont="1" applyFill="1" applyBorder="1" applyAlignment="1" applyProtection="1">
      <alignment horizontal="center" vertical="center"/>
    </xf>
    <xf numFmtId="0" fontId="4" fillId="79" borderId="228" xfId="0" applyFont="1" applyFill="1" applyBorder="1" applyAlignment="1" applyProtection="1">
      <alignment horizontal="center" vertical="center"/>
      <protection locked="0"/>
    </xf>
    <xf numFmtId="0" fontId="4" fillId="79" borderId="309" xfId="0" applyFont="1" applyFill="1" applyBorder="1" applyAlignment="1" applyProtection="1">
      <alignment horizontal="center" vertical="center"/>
      <protection locked="0"/>
    </xf>
    <xf numFmtId="0" fontId="4" fillId="79" borderId="229" xfId="0" applyFont="1" applyFill="1" applyBorder="1" applyAlignment="1" applyProtection="1">
      <alignment horizontal="center" vertical="center"/>
      <protection locked="0"/>
    </xf>
    <xf numFmtId="0" fontId="4" fillId="79" borderId="94" xfId="0" applyFont="1" applyFill="1" applyBorder="1" applyAlignment="1" applyProtection="1">
      <alignment horizontal="center" vertical="center"/>
      <protection locked="0"/>
    </xf>
    <xf numFmtId="0" fontId="4" fillId="79" borderId="87" xfId="0" applyFont="1" applyFill="1" applyBorder="1" applyAlignment="1" applyProtection="1">
      <alignment horizontal="center" vertical="center"/>
      <protection locked="0"/>
    </xf>
    <xf numFmtId="0" fontId="4" fillId="79" borderId="31" xfId="0" applyFont="1" applyFill="1" applyBorder="1" applyAlignment="1" applyProtection="1">
      <alignment horizontal="center" vertical="center"/>
      <protection locked="0"/>
    </xf>
    <xf numFmtId="0" fontId="41" fillId="32" borderId="309" xfId="0" quotePrefix="1" applyFont="1" applyFill="1" applyBorder="1" applyAlignment="1" applyProtection="1">
      <alignment horizontal="center" vertical="center"/>
      <protection locked="0"/>
    </xf>
    <xf numFmtId="0" fontId="75" fillId="0" borderId="0" xfId="0" applyFont="1" applyFill="1" applyAlignment="1">
      <alignment vertical="center"/>
    </xf>
    <xf numFmtId="0" fontId="4" fillId="0" borderId="0" xfId="6"/>
    <xf numFmtId="0" fontId="62" fillId="0" borderId="0" xfId="6" applyFont="1" applyFill="1" applyAlignment="1">
      <alignment horizontal="center"/>
    </xf>
    <xf numFmtId="0" fontId="110" fillId="0" borderId="0" xfId="6" applyFont="1" applyAlignment="1"/>
    <xf numFmtId="0" fontId="3" fillId="0" borderId="0" xfId="6" applyFont="1" applyAlignment="1"/>
    <xf numFmtId="0" fontId="4" fillId="0" borderId="0" xfId="6" applyAlignment="1">
      <alignment horizontal="center" vertical="center"/>
    </xf>
    <xf numFmtId="0" fontId="4" fillId="0" borderId="0" xfId="6" applyAlignment="1">
      <alignment vertical="center"/>
    </xf>
    <xf numFmtId="0" fontId="4" fillId="8" borderId="334" xfId="6" applyFill="1" applyBorder="1" applyAlignment="1">
      <alignment vertical="center"/>
    </xf>
    <xf numFmtId="0" fontId="4" fillId="8" borderId="335" xfId="6" applyFill="1" applyBorder="1" applyAlignment="1">
      <alignment vertical="center"/>
    </xf>
    <xf numFmtId="0" fontId="112" fillId="8" borderId="335" xfId="6" applyFont="1" applyFill="1" applyBorder="1" applyAlignment="1">
      <alignment vertical="center"/>
    </xf>
    <xf numFmtId="0" fontId="112" fillId="8" borderId="336" xfId="6" applyFont="1" applyFill="1" applyBorder="1" applyAlignment="1">
      <alignment vertical="center"/>
    </xf>
    <xf numFmtId="0" fontId="112" fillId="8" borderId="337" xfId="6" applyFont="1" applyFill="1" applyBorder="1" applyAlignment="1">
      <alignment vertical="center"/>
    </xf>
    <xf numFmtId="0" fontId="112" fillId="8" borderId="196" xfId="6" applyFont="1" applyFill="1" applyBorder="1" applyAlignment="1">
      <alignment vertical="center"/>
    </xf>
    <xf numFmtId="0" fontId="112" fillId="8" borderId="338" xfId="6" applyFont="1" applyFill="1" applyBorder="1" applyAlignment="1">
      <alignment vertical="center"/>
    </xf>
    <xf numFmtId="0" fontId="4" fillId="8" borderId="340" xfId="6" applyFill="1" applyBorder="1" applyAlignment="1">
      <alignment vertical="center"/>
    </xf>
    <xf numFmtId="0" fontId="4" fillId="8" borderId="151" xfId="6" applyFill="1" applyBorder="1" applyAlignment="1">
      <alignment vertical="center"/>
    </xf>
    <xf numFmtId="0" fontId="4" fillId="8" borderId="341" xfId="6" applyFill="1" applyBorder="1" applyAlignment="1">
      <alignment vertical="center"/>
    </xf>
    <xf numFmtId="0" fontId="4" fillId="8" borderId="344" xfId="6" applyFill="1" applyBorder="1" applyAlignment="1">
      <alignment vertical="center"/>
    </xf>
    <xf numFmtId="0" fontId="4" fillId="8" borderId="345" xfId="6" applyFill="1" applyBorder="1" applyAlignment="1">
      <alignment vertical="center"/>
    </xf>
    <xf numFmtId="0" fontId="4" fillId="8" borderId="346" xfId="6" applyFill="1" applyBorder="1" applyAlignment="1">
      <alignment vertical="center"/>
    </xf>
    <xf numFmtId="0" fontId="4" fillId="8" borderId="347" xfId="6" applyFill="1" applyBorder="1" applyAlignment="1">
      <alignment vertical="center"/>
    </xf>
    <xf numFmtId="0" fontId="4" fillId="8" borderId="348" xfId="6" applyFill="1" applyBorder="1" applyAlignment="1">
      <alignment vertical="center"/>
    </xf>
    <xf numFmtId="0" fontId="4" fillId="8" borderId="349" xfId="6" applyFill="1" applyBorder="1" applyAlignment="1">
      <alignment vertical="center"/>
    </xf>
    <xf numFmtId="0" fontId="4" fillId="8" borderId="350" xfId="6" applyFill="1" applyBorder="1" applyAlignment="1">
      <alignment vertical="center"/>
    </xf>
    <xf numFmtId="0" fontId="4" fillId="8" borderId="216" xfId="6" applyFill="1" applyBorder="1" applyAlignment="1">
      <alignment vertical="center"/>
    </xf>
    <xf numFmtId="0" fontId="4" fillId="8" borderId="343" xfId="6" applyFill="1" applyBorder="1" applyAlignment="1">
      <alignment vertical="center"/>
    </xf>
    <xf numFmtId="0" fontId="4" fillId="8" borderId="353" xfId="6" applyFill="1" applyBorder="1" applyAlignment="1">
      <alignment vertical="center"/>
    </xf>
    <xf numFmtId="0" fontId="4" fillId="8" borderId="354" xfId="6" applyFill="1" applyBorder="1" applyAlignment="1">
      <alignment vertical="center"/>
    </xf>
    <xf numFmtId="0" fontId="4" fillId="8" borderId="355" xfId="6" applyFill="1" applyBorder="1" applyAlignment="1">
      <alignment vertical="center"/>
    </xf>
    <xf numFmtId="0" fontId="4" fillId="8" borderId="356" xfId="6" applyFill="1" applyBorder="1" applyAlignment="1">
      <alignment vertical="center"/>
    </xf>
    <xf numFmtId="0" fontId="4" fillId="8" borderId="357" xfId="6" applyFill="1" applyBorder="1" applyAlignment="1">
      <alignment vertical="center"/>
    </xf>
    <xf numFmtId="0" fontId="4" fillId="8" borderId="358" xfId="6" applyFill="1" applyBorder="1" applyAlignment="1">
      <alignment vertical="center"/>
    </xf>
    <xf numFmtId="0" fontId="4" fillId="8" borderId="359" xfId="6" applyFill="1" applyBorder="1" applyAlignment="1">
      <alignment vertical="center"/>
    </xf>
    <xf numFmtId="0" fontId="4" fillId="8" borderId="360" xfId="6" applyFill="1" applyBorder="1" applyAlignment="1">
      <alignment vertical="center"/>
    </xf>
    <xf numFmtId="0" fontId="4" fillId="8" borderId="361" xfId="6" applyFill="1" applyBorder="1" applyAlignment="1">
      <alignment vertical="center"/>
    </xf>
    <xf numFmtId="0" fontId="4" fillId="8" borderId="172" xfId="6" applyFill="1" applyBorder="1" applyAlignment="1">
      <alignment vertical="center"/>
    </xf>
    <xf numFmtId="0" fontId="4" fillId="8" borderId="240" xfId="6" applyFill="1" applyBorder="1" applyAlignment="1">
      <alignment vertical="center"/>
    </xf>
    <xf numFmtId="0" fontId="4" fillId="8" borderId="362" xfId="6" applyFill="1" applyBorder="1" applyAlignment="1">
      <alignment vertical="center"/>
    </xf>
    <xf numFmtId="0" fontId="4" fillId="8" borderId="363" xfId="6" applyFill="1" applyBorder="1" applyAlignment="1">
      <alignment vertical="center"/>
    </xf>
    <xf numFmtId="0" fontId="111" fillId="83" borderId="296" xfId="6" applyFont="1" applyFill="1" applyBorder="1" applyAlignment="1">
      <alignment horizontal="center" vertical="center"/>
    </xf>
    <xf numFmtId="0" fontId="111" fillId="83" borderId="330" xfId="6" applyFont="1" applyFill="1" applyBorder="1" applyAlignment="1">
      <alignment horizontal="center" vertical="center"/>
    </xf>
    <xf numFmtId="0" fontId="4" fillId="83" borderId="365" xfId="6" applyFill="1" applyBorder="1" applyAlignment="1">
      <alignment vertical="center"/>
    </xf>
    <xf numFmtId="0" fontId="4" fillId="83" borderId="366" xfId="6" applyFill="1" applyBorder="1" applyAlignment="1">
      <alignment vertical="center"/>
    </xf>
    <xf numFmtId="0" fontId="4" fillId="83" borderId="367" xfId="6" applyFill="1" applyBorder="1" applyAlignment="1">
      <alignment vertical="center"/>
    </xf>
    <xf numFmtId="0" fontId="4" fillId="83" borderId="368" xfId="6" applyFill="1" applyBorder="1" applyAlignment="1">
      <alignment vertical="center"/>
    </xf>
    <xf numFmtId="0" fontId="111" fillId="8" borderId="330" xfId="6" applyFont="1" applyFill="1" applyBorder="1" applyAlignment="1">
      <alignment horizontal="center" vertical="center"/>
    </xf>
    <xf numFmtId="0" fontId="4" fillId="8" borderId="369" xfId="6" applyFill="1" applyBorder="1" applyAlignment="1">
      <alignment vertical="center"/>
    </xf>
    <xf numFmtId="0" fontId="4" fillId="8" borderId="370" xfId="6" applyFill="1" applyBorder="1" applyAlignment="1">
      <alignment vertical="center"/>
    </xf>
    <xf numFmtId="0" fontId="4" fillId="8" borderId="371" xfId="6" applyFill="1" applyBorder="1" applyAlignment="1">
      <alignment vertical="center"/>
    </xf>
    <xf numFmtId="0" fontId="4" fillId="8" borderId="372" xfId="6" applyFill="1" applyBorder="1" applyAlignment="1">
      <alignment vertical="center"/>
    </xf>
    <xf numFmtId="0" fontId="4" fillId="8" borderId="373" xfId="6" applyFill="1" applyBorder="1" applyAlignment="1">
      <alignment vertical="center"/>
    </xf>
    <xf numFmtId="0" fontId="4" fillId="8" borderId="374" xfId="6" applyFill="1" applyBorder="1" applyAlignment="1">
      <alignment vertical="center"/>
    </xf>
    <xf numFmtId="0" fontId="4" fillId="8" borderId="0" xfId="6" applyFill="1" applyBorder="1" applyAlignment="1">
      <alignment vertical="center"/>
    </xf>
    <xf numFmtId="0" fontId="4" fillId="8" borderId="375" xfId="6" applyFill="1" applyBorder="1" applyAlignment="1">
      <alignment vertical="center"/>
    </xf>
    <xf numFmtId="0" fontId="4" fillId="8" borderId="376" xfId="6" applyFill="1" applyBorder="1" applyAlignment="1">
      <alignment vertical="center"/>
    </xf>
    <xf numFmtId="0" fontId="4" fillId="8" borderId="377" xfId="6" applyFill="1" applyBorder="1" applyAlignment="1">
      <alignment vertical="center"/>
    </xf>
    <xf numFmtId="0" fontId="4" fillId="8" borderId="332" xfId="6" applyFill="1" applyBorder="1" applyAlignment="1">
      <alignment vertical="center"/>
    </xf>
    <xf numFmtId="0" fontId="4" fillId="8" borderId="333" xfId="6" applyFill="1" applyBorder="1" applyAlignment="1">
      <alignment vertical="center"/>
    </xf>
    <xf numFmtId="0" fontId="4" fillId="8" borderId="378" xfId="6" applyFill="1" applyBorder="1" applyAlignment="1">
      <alignment vertical="center"/>
    </xf>
    <xf numFmtId="0" fontId="4" fillId="8" borderId="379" xfId="6" applyFill="1" applyBorder="1" applyAlignment="1">
      <alignment vertical="center"/>
    </xf>
    <xf numFmtId="0" fontId="4" fillId="8" borderId="380" xfId="6" applyFill="1" applyBorder="1" applyAlignment="1">
      <alignment vertical="center"/>
    </xf>
    <xf numFmtId="0" fontId="111" fillId="17" borderId="330" xfId="6" applyFont="1" applyFill="1" applyBorder="1" applyAlignment="1">
      <alignment horizontal="center" vertical="center"/>
    </xf>
    <xf numFmtId="0" fontId="4" fillId="17" borderId="334" xfId="6" applyFill="1" applyBorder="1" applyAlignment="1">
      <alignment vertical="center"/>
    </xf>
    <xf numFmtId="0" fontId="4" fillId="17" borderId="335" xfId="6" applyFill="1" applyBorder="1" applyAlignment="1">
      <alignment vertical="center"/>
    </xf>
    <xf numFmtId="0" fontId="4" fillId="17" borderId="336" xfId="6" applyFill="1" applyBorder="1" applyAlignment="1">
      <alignment vertical="center"/>
    </xf>
    <xf numFmtId="0" fontId="4" fillId="17" borderId="350" xfId="6" applyFill="1" applyBorder="1" applyAlignment="1">
      <alignment vertical="center"/>
    </xf>
    <xf numFmtId="0" fontId="4" fillId="17" borderId="216" xfId="6" applyFill="1" applyBorder="1" applyAlignment="1">
      <alignment vertical="center"/>
    </xf>
    <xf numFmtId="0" fontId="4" fillId="17" borderId="343" xfId="6" applyFill="1" applyBorder="1" applyAlignment="1">
      <alignment vertical="center"/>
    </xf>
    <xf numFmtId="0" fontId="4" fillId="17" borderId="344" xfId="6" applyFill="1" applyBorder="1" applyAlignment="1">
      <alignment vertical="center"/>
    </xf>
    <xf numFmtId="0" fontId="4" fillId="17" borderId="345" xfId="6" applyFill="1" applyBorder="1" applyAlignment="1">
      <alignment vertical="center"/>
    </xf>
    <xf numFmtId="0" fontId="4" fillId="17" borderId="346" xfId="6" applyFill="1" applyBorder="1" applyAlignment="1">
      <alignment vertical="center"/>
    </xf>
    <xf numFmtId="0" fontId="4" fillId="8" borderId="336" xfId="6" applyFill="1" applyBorder="1" applyAlignment="1">
      <alignment vertical="center"/>
    </xf>
    <xf numFmtId="0" fontId="4" fillId="83" borderId="381" xfId="6" applyFill="1" applyBorder="1" applyAlignment="1">
      <alignment vertical="center"/>
    </xf>
    <xf numFmtId="0" fontId="4" fillId="83" borderId="382" xfId="6" applyFill="1" applyBorder="1" applyAlignment="1">
      <alignment vertical="center"/>
    </xf>
    <xf numFmtId="0" fontId="4" fillId="83" borderId="383" xfId="6" applyFill="1" applyBorder="1" applyAlignment="1">
      <alignment vertical="center"/>
    </xf>
    <xf numFmtId="0" fontId="4" fillId="83" borderId="384" xfId="6" applyFill="1" applyBorder="1" applyAlignment="1">
      <alignment vertical="center"/>
    </xf>
    <xf numFmtId="0" fontId="4" fillId="83" borderId="385" xfId="6" applyFill="1" applyBorder="1" applyAlignment="1">
      <alignment vertical="center"/>
    </xf>
    <xf numFmtId="0" fontId="4" fillId="8" borderId="386" xfId="6" applyFill="1" applyBorder="1" applyAlignment="1">
      <alignment vertical="center"/>
    </xf>
    <xf numFmtId="0" fontId="4" fillId="8" borderId="387" xfId="6" applyFill="1" applyBorder="1" applyAlignment="1">
      <alignment vertical="center"/>
    </xf>
    <xf numFmtId="0" fontId="4" fillId="8" borderId="388" xfId="6" applyFill="1" applyBorder="1" applyAlignment="1">
      <alignment vertical="center"/>
    </xf>
    <xf numFmtId="0" fontId="4" fillId="17" borderId="347" xfId="6" applyFill="1" applyBorder="1" applyAlignment="1">
      <alignment vertical="center"/>
    </xf>
    <xf numFmtId="0" fontId="4" fillId="17" borderId="348" xfId="6" applyFill="1" applyBorder="1" applyAlignment="1">
      <alignment vertical="center"/>
    </xf>
    <xf numFmtId="0" fontId="4" fillId="17" borderId="349" xfId="6" applyFill="1" applyBorder="1" applyAlignment="1">
      <alignment vertical="center"/>
    </xf>
    <xf numFmtId="0" fontId="4" fillId="17" borderId="353" xfId="6" applyFill="1" applyBorder="1" applyAlignment="1">
      <alignment vertical="center"/>
    </xf>
    <xf numFmtId="0" fontId="4" fillId="17" borderId="354" xfId="6" applyFill="1" applyBorder="1" applyAlignment="1">
      <alignment vertical="center"/>
    </xf>
    <xf numFmtId="0" fontId="4" fillId="17" borderId="355" xfId="6" applyFill="1" applyBorder="1" applyAlignment="1">
      <alignment vertical="center"/>
    </xf>
    <xf numFmtId="0" fontId="4" fillId="17" borderId="337" xfId="6" applyFill="1" applyBorder="1" applyAlignment="1">
      <alignment vertical="center"/>
    </xf>
    <xf numFmtId="0" fontId="4" fillId="17" borderId="196" xfId="6" applyFill="1" applyBorder="1" applyAlignment="1">
      <alignment vertical="center"/>
    </xf>
    <xf numFmtId="0" fontId="4" fillId="17" borderId="338" xfId="6" applyFill="1" applyBorder="1" applyAlignment="1">
      <alignment vertical="center"/>
    </xf>
    <xf numFmtId="0" fontId="111" fillId="83" borderId="296" xfId="6" applyFont="1" applyFill="1" applyBorder="1" applyAlignment="1">
      <alignment vertical="center"/>
    </xf>
    <xf numFmtId="0" fontId="4" fillId="83" borderId="389" xfId="6" applyFill="1" applyBorder="1" applyAlignment="1">
      <alignment vertical="center"/>
    </xf>
    <xf numFmtId="0" fontId="4" fillId="83" borderId="390" xfId="6" applyFill="1" applyBorder="1" applyAlignment="1">
      <alignment vertical="center"/>
    </xf>
    <xf numFmtId="0" fontId="4" fillId="83" borderId="391" xfId="6" applyFill="1" applyBorder="1" applyAlignment="1">
      <alignment vertical="center"/>
    </xf>
    <xf numFmtId="0" fontId="68" fillId="0" borderId="33" xfId="6" applyFont="1" applyFill="1" applyBorder="1" applyAlignment="1">
      <alignment horizontal="center" vertical="center" textRotation="90"/>
    </xf>
    <xf numFmtId="0" fontId="111" fillId="0" borderId="292" xfId="6" applyFont="1" applyFill="1" applyBorder="1" applyAlignment="1">
      <alignment vertical="center" textRotation="90"/>
    </xf>
    <xf numFmtId="0" fontId="113" fillId="0" borderId="0" xfId="6" applyFont="1" applyAlignment="1">
      <alignment horizontal="center" vertical="center"/>
    </xf>
    <xf numFmtId="0" fontId="3" fillId="0" borderId="386" xfId="6" applyFont="1" applyBorder="1" applyAlignment="1">
      <alignment vertical="center" textRotation="45"/>
    </xf>
    <xf numFmtId="0" fontId="3" fillId="0" borderId="387" xfId="6" applyFont="1" applyBorder="1" applyAlignment="1">
      <alignment vertical="center" textRotation="45"/>
    </xf>
    <xf numFmtId="0" fontId="3" fillId="0" borderId="388" xfId="6" applyFont="1" applyBorder="1" applyAlignment="1">
      <alignment vertical="center" textRotation="45"/>
    </xf>
    <xf numFmtId="0" fontId="4" fillId="62" borderId="364" xfId="6" applyFill="1" applyBorder="1" applyAlignment="1">
      <alignment vertical="center"/>
    </xf>
    <xf numFmtId="0" fontId="111" fillId="62" borderId="330" xfId="6" applyFont="1" applyFill="1" applyBorder="1" applyAlignment="1">
      <alignment horizontal="center" vertical="center"/>
    </xf>
    <xf numFmtId="0" fontId="111" fillId="62" borderId="296" xfId="6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16" fillId="72" borderId="315" xfId="0" applyFont="1" applyFill="1" applyBorder="1" applyAlignment="1">
      <alignment horizontal="center" vertical="center" shrinkToFit="1"/>
    </xf>
    <xf numFmtId="0" fontId="16" fillId="72" borderId="316" xfId="0" applyFont="1" applyFill="1" applyBorder="1" applyAlignment="1">
      <alignment horizontal="center" vertical="center" shrinkToFit="1"/>
    </xf>
    <xf numFmtId="0" fontId="30" fillId="2" borderId="110" xfId="0" applyFont="1" applyFill="1" applyBorder="1" applyAlignment="1">
      <alignment horizontal="center" vertical="center" wrapText="1"/>
    </xf>
    <xf numFmtId="0" fontId="30" fillId="2" borderId="112" xfId="0" applyFont="1" applyFill="1" applyBorder="1" applyAlignment="1">
      <alignment horizontal="center" vertical="center" wrapText="1"/>
    </xf>
    <xf numFmtId="0" fontId="30" fillId="2" borderId="247" xfId="0" applyFont="1" applyFill="1" applyBorder="1" applyAlignment="1">
      <alignment horizontal="center" vertical="center" wrapText="1"/>
    </xf>
    <xf numFmtId="0" fontId="30" fillId="2" borderId="37" xfId="0" applyFont="1" applyFill="1" applyBorder="1" applyAlignment="1">
      <alignment horizontal="center" vertical="center" wrapText="1"/>
    </xf>
    <xf numFmtId="0" fontId="103" fillId="4" borderId="317" xfId="0" applyFont="1" applyFill="1" applyBorder="1" applyAlignment="1">
      <alignment horizontal="center" vertical="center" wrapText="1"/>
    </xf>
    <xf numFmtId="0" fontId="103" fillId="4" borderId="318" xfId="0" applyFont="1" applyFill="1" applyBorder="1" applyAlignment="1">
      <alignment horizontal="center" vertical="center" wrapText="1"/>
    </xf>
    <xf numFmtId="0" fontId="103" fillId="4" borderId="321" xfId="0" applyFont="1" applyFill="1" applyBorder="1" applyAlignment="1">
      <alignment horizontal="center" vertical="center" wrapText="1"/>
    </xf>
    <xf numFmtId="0" fontId="103" fillId="4" borderId="322" xfId="0" applyFont="1" applyFill="1" applyBorder="1" applyAlignment="1">
      <alignment horizontal="center" vertical="center" wrapText="1"/>
    </xf>
    <xf numFmtId="0" fontId="104" fillId="4" borderId="319" xfId="0" applyFont="1" applyFill="1" applyBorder="1" applyAlignment="1">
      <alignment horizontal="center" vertical="center"/>
    </xf>
    <xf numFmtId="0" fontId="104" fillId="4" borderId="320" xfId="0" applyFont="1" applyFill="1" applyBorder="1" applyAlignment="1">
      <alignment horizontal="center" vertical="center"/>
    </xf>
    <xf numFmtId="0" fontId="109" fillId="5" borderId="247" xfId="0" applyFont="1" applyFill="1" applyBorder="1" applyAlignment="1">
      <alignment horizontal="center" vertical="center"/>
    </xf>
    <xf numFmtId="0" fontId="109" fillId="5" borderId="41" xfId="0" applyFont="1" applyFill="1" applyBorder="1" applyAlignment="1">
      <alignment horizontal="center" vertical="center"/>
    </xf>
    <xf numFmtId="0" fontId="109" fillId="5" borderId="37" xfId="0" applyFont="1" applyFill="1" applyBorder="1" applyAlignment="1">
      <alignment horizontal="center" vertical="center"/>
    </xf>
    <xf numFmtId="0" fontId="2" fillId="2" borderId="247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102" fillId="5" borderId="110" xfId="0" applyFont="1" applyFill="1" applyBorder="1" applyAlignment="1">
      <alignment horizontal="center" vertical="center"/>
    </xf>
    <xf numFmtId="0" fontId="102" fillId="5" borderId="111" xfId="0" applyFont="1" applyFill="1" applyBorder="1" applyAlignment="1">
      <alignment horizontal="center" vertical="center"/>
    </xf>
    <xf numFmtId="0" fontId="102" fillId="5" borderId="112" xfId="0" applyFont="1" applyFill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 wrapText="1"/>
    </xf>
    <xf numFmtId="0" fontId="4" fillId="2" borderId="112" xfId="0" applyFont="1" applyFill="1" applyBorder="1" applyAlignment="1">
      <alignment horizontal="center" vertical="center" wrapText="1"/>
    </xf>
    <xf numFmtId="0" fontId="100" fillId="81" borderId="314" xfId="0" applyFont="1" applyFill="1" applyBorder="1" applyAlignment="1">
      <alignment horizontal="center" vertical="center"/>
    </xf>
    <xf numFmtId="0" fontId="100" fillId="81" borderId="285" xfId="0" applyFont="1" applyFill="1" applyBorder="1" applyAlignment="1">
      <alignment horizontal="center" vertical="center"/>
    </xf>
    <xf numFmtId="0" fontId="100" fillId="32" borderId="314" xfId="0" applyFont="1" applyFill="1" applyBorder="1" applyAlignment="1">
      <alignment horizontal="center" vertical="center"/>
    </xf>
    <xf numFmtId="0" fontId="100" fillId="32" borderId="285" xfId="0" applyFont="1" applyFill="1" applyBorder="1" applyAlignment="1">
      <alignment horizontal="center" vertical="center"/>
    </xf>
    <xf numFmtId="0" fontId="100" fillId="74" borderId="314" xfId="0" applyFont="1" applyFill="1" applyBorder="1" applyAlignment="1">
      <alignment horizontal="center" vertical="center"/>
    </xf>
    <xf numFmtId="0" fontId="100" fillId="74" borderId="232" xfId="0" applyFont="1" applyFill="1" applyBorder="1" applyAlignment="1">
      <alignment horizontal="center" vertical="center"/>
    </xf>
    <xf numFmtId="0" fontId="100" fillId="74" borderId="285" xfId="0" applyFont="1" applyFill="1" applyBorder="1" applyAlignment="1">
      <alignment horizontal="center" vertical="center"/>
    </xf>
    <xf numFmtId="0" fontId="100" fillId="39" borderId="314" xfId="0" applyFont="1" applyFill="1" applyBorder="1" applyAlignment="1">
      <alignment horizontal="center" vertical="center"/>
    </xf>
    <xf numFmtId="0" fontId="100" fillId="39" borderId="232" xfId="0" applyFont="1" applyFill="1" applyBorder="1" applyAlignment="1">
      <alignment horizontal="center" vertical="center"/>
    </xf>
    <xf numFmtId="0" fontId="100" fillId="39" borderId="285" xfId="0" applyFont="1" applyFill="1" applyBorder="1" applyAlignment="1">
      <alignment horizontal="center" vertical="center"/>
    </xf>
    <xf numFmtId="0" fontId="100" fillId="66" borderId="314" xfId="0" applyFont="1" applyFill="1" applyBorder="1" applyAlignment="1">
      <alignment horizontal="center" vertical="center"/>
    </xf>
    <xf numFmtId="0" fontId="100" fillId="66" borderId="232" xfId="0" applyFont="1" applyFill="1" applyBorder="1" applyAlignment="1">
      <alignment horizontal="center" vertical="center"/>
    </xf>
    <xf numFmtId="0" fontId="100" fillId="66" borderId="285" xfId="0" applyFont="1" applyFill="1" applyBorder="1" applyAlignment="1">
      <alignment horizontal="center" vertical="center"/>
    </xf>
    <xf numFmtId="0" fontId="100" fillId="4" borderId="0" xfId="0" applyFont="1" applyFill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/>
    </xf>
    <xf numFmtId="0" fontId="30" fillId="0" borderId="148" xfId="0" applyFont="1" applyBorder="1" applyAlignment="1" applyProtection="1">
      <alignment horizontal="center" vertical="center"/>
    </xf>
    <xf numFmtId="0" fontId="21" fillId="3" borderId="242" xfId="0" applyFont="1" applyFill="1" applyBorder="1" applyAlignment="1" applyProtection="1">
      <alignment horizontal="center" vertical="center"/>
    </xf>
    <xf numFmtId="0" fontId="21" fillId="3" borderId="243" xfId="0" applyFont="1" applyFill="1" applyBorder="1" applyAlignment="1" applyProtection="1">
      <alignment horizontal="center" vertical="center"/>
    </xf>
    <xf numFmtId="0" fontId="21" fillId="3" borderId="244" xfId="0" applyFont="1" applyFill="1" applyBorder="1" applyAlignment="1" applyProtection="1">
      <alignment horizontal="center" vertical="center"/>
    </xf>
    <xf numFmtId="0" fontId="76" fillId="2" borderId="0" xfId="0" applyFont="1" applyFill="1" applyAlignment="1" applyProtection="1">
      <alignment horizontal="center" vertical="center" wrapText="1"/>
    </xf>
    <xf numFmtId="0" fontId="76" fillId="2" borderId="2" xfId="0" applyFont="1" applyFill="1" applyBorder="1" applyAlignment="1" applyProtection="1">
      <alignment horizontal="center" vertical="center" wrapText="1"/>
    </xf>
    <xf numFmtId="0" fontId="22" fillId="14" borderId="242" xfId="0" applyFont="1" applyFill="1" applyBorder="1" applyAlignment="1" applyProtection="1">
      <alignment horizontal="center" vertical="center" wrapText="1"/>
    </xf>
    <xf numFmtId="0" fontId="22" fillId="14" borderId="244" xfId="0" applyFont="1" applyFill="1" applyBorder="1" applyAlignment="1" applyProtection="1">
      <alignment horizontal="center" vertical="center" wrapText="1"/>
    </xf>
    <xf numFmtId="0" fontId="23" fillId="12" borderId="242" xfId="0" applyFont="1" applyFill="1" applyBorder="1" applyAlignment="1" applyProtection="1">
      <alignment horizontal="center" vertical="center" wrapText="1"/>
    </xf>
    <xf numFmtId="0" fontId="23" fillId="12" borderId="244" xfId="0" applyFont="1" applyFill="1" applyBorder="1" applyAlignment="1" applyProtection="1">
      <alignment horizontal="center" vertical="center" wrapText="1"/>
    </xf>
    <xf numFmtId="0" fontId="23" fillId="23" borderId="242" xfId="0" applyFont="1" applyFill="1" applyBorder="1" applyAlignment="1" applyProtection="1">
      <alignment horizontal="center" vertical="center" wrapText="1"/>
    </xf>
    <xf numFmtId="0" fontId="23" fillId="23" borderId="244" xfId="0" applyFont="1" applyFill="1" applyBorder="1" applyAlignment="1" applyProtection="1">
      <alignment horizontal="center" vertical="center" wrapText="1"/>
    </xf>
    <xf numFmtId="0" fontId="22" fillId="18" borderId="242" xfId="0" applyFont="1" applyFill="1" applyBorder="1" applyAlignment="1" applyProtection="1">
      <alignment horizontal="center" vertical="center"/>
    </xf>
    <xf numFmtId="0" fontId="22" fillId="18" borderId="243" xfId="0" applyFont="1" applyFill="1" applyBorder="1" applyAlignment="1" applyProtection="1">
      <alignment horizontal="center" vertical="center"/>
    </xf>
    <xf numFmtId="0" fontId="22" fillId="18" borderId="244" xfId="0" applyFont="1" applyFill="1" applyBorder="1" applyAlignment="1" applyProtection="1">
      <alignment horizontal="center" vertical="center"/>
    </xf>
    <xf numFmtId="0" fontId="21" fillId="18" borderId="242" xfId="0" applyFont="1" applyFill="1" applyBorder="1" applyAlignment="1" applyProtection="1">
      <alignment horizontal="center" vertical="center" wrapText="1"/>
    </xf>
    <xf numFmtId="0" fontId="21" fillId="18" borderId="243" xfId="0" applyFont="1" applyFill="1" applyBorder="1" applyAlignment="1" applyProtection="1">
      <alignment horizontal="center" vertical="center" wrapText="1"/>
    </xf>
    <xf numFmtId="0" fontId="21" fillId="18" borderId="244" xfId="0" applyFont="1" applyFill="1" applyBorder="1" applyAlignment="1" applyProtection="1">
      <alignment horizontal="center" vertical="center" wrapText="1"/>
    </xf>
    <xf numFmtId="0" fontId="24" fillId="0" borderId="101" xfId="0" applyFont="1" applyBorder="1" applyAlignment="1" applyProtection="1">
      <alignment horizontal="center" vertical="center" textRotation="90" wrapText="1"/>
    </xf>
    <xf numFmtId="0" fontId="24" fillId="0" borderId="132" xfId="0" applyFont="1" applyBorder="1" applyAlignment="1" applyProtection="1">
      <alignment horizontal="center" vertical="center" textRotation="90" wrapText="1"/>
    </xf>
    <xf numFmtId="0" fontId="24" fillId="0" borderId="245" xfId="0" applyFont="1" applyBorder="1" applyAlignment="1" applyProtection="1">
      <alignment horizontal="center" vertical="center" textRotation="90" wrapText="1"/>
    </xf>
    <xf numFmtId="0" fontId="27" fillId="4" borderId="4" xfId="0" applyFont="1" applyFill="1" applyBorder="1" applyAlignment="1" applyProtection="1">
      <alignment horizontal="center" vertical="center"/>
    </xf>
    <xf numFmtId="0" fontId="27" fillId="4" borderId="5" xfId="0" applyFont="1" applyFill="1" applyBorder="1" applyAlignment="1" applyProtection="1">
      <alignment horizontal="center" vertical="center"/>
    </xf>
    <xf numFmtId="0" fontId="27" fillId="4" borderId="6" xfId="0" applyFont="1" applyFill="1" applyBorder="1" applyAlignment="1" applyProtection="1">
      <alignment horizontal="center" vertical="center"/>
    </xf>
    <xf numFmtId="0" fontId="19" fillId="7" borderId="0" xfId="0" applyFont="1" applyFill="1" applyAlignment="1" applyProtection="1">
      <alignment horizontal="center" wrapText="1"/>
    </xf>
    <xf numFmtId="0" fontId="20" fillId="7" borderId="2" xfId="0" applyFont="1" applyFill="1" applyBorder="1" applyAlignment="1" applyProtection="1">
      <alignment horizontal="right" wrapText="1"/>
    </xf>
    <xf numFmtId="0" fontId="91" fillId="7" borderId="2" xfId="0" applyFont="1" applyFill="1" applyBorder="1" applyAlignment="1" applyProtection="1">
      <alignment horizontal="center" wrapText="1"/>
    </xf>
    <xf numFmtId="0" fontId="37" fillId="0" borderId="27" xfId="0" applyFont="1" applyFill="1" applyBorder="1" applyAlignment="1" applyProtection="1">
      <alignment horizontal="center" vertical="center"/>
      <protection locked="0"/>
    </xf>
    <xf numFmtId="0" fontId="37" fillId="0" borderId="230" xfId="0" applyFont="1" applyFill="1" applyBorder="1" applyAlignment="1" applyProtection="1">
      <alignment horizontal="center" vertical="center"/>
      <protection locked="0"/>
    </xf>
    <xf numFmtId="0" fontId="2" fillId="19" borderId="110" xfId="0" applyFont="1" applyFill="1" applyBorder="1" applyAlignment="1" applyProtection="1">
      <alignment horizontal="center" vertical="center"/>
    </xf>
    <xf numFmtId="0" fontId="2" fillId="19" borderId="112" xfId="0" applyFont="1" applyFill="1" applyBorder="1" applyAlignment="1" applyProtection="1">
      <alignment horizontal="center" vertical="center"/>
    </xf>
    <xf numFmtId="0" fontId="32" fillId="7" borderId="0" xfId="0" applyFont="1" applyFill="1" applyAlignment="1" applyProtection="1">
      <alignment horizontal="center" vertical="center" wrapText="1"/>
    </xf>
    <xf numFmtId="0" fontId="20" fillId="7" borderId="41" xfId="0" applyFont="1" applyFill="1" applyBorder="1" applyAlignment="1" applyProtection="1">
      <alignment horizontal="right" vertical="center" wrapText="1"/>
    </xf>
    <xf numFmtId="0" fontId="20" fillId="7" borderId="41" xfId="0" applyFont="1" applyFill="1" applyBorder="1" applyAlignment="1" applyProtection="1">
      <alignment horizontal="center" vertical="center" wrapText="1"/>
    </xf>
    <xf numFmtId="0" fontId="2" fillId="10" borderId="110" xfId="0" applyFont="1" applyFill="1" applyBorder="1" applyAlignment="1" applyProtection="1">
      <alignment horizontal="center" vertical="center"/>
    </xf>
    <xf numFmtId="0" fontId="2" fillId="10" borderId="111" xfId="0" applyFont="1" applyFill="1" applyBorder="1" applyAlignment="1" applyProtection="1">
      <alignment horizontal="center" vertical="center"/>
    </xf>
    <xf numFmtId="0" fontId="2" fillId="10" borderId="112" xfId="0" applyFont="1" applyFill="1" applyBorder="1" applyAlignment="1" applyProtection="1">
      <alignment horizontal="center" vertical="center"/>
    </xf>
    <xf numFmtId="0" fontId="2" fillId="12" borderId="110" xfId="0" applyFont="1" applyFill="1" applyBorder="1" applyAlignment="1" applyProtection="1">
      <alignment horizontal="center" vertical="center"/>
    </xf>
    <xf numFmtId="0" fontId="2" fillId="12" borderId="111" xfId="0" applyFont="1" applyFill="1" applyBorder="1" applyAlignment="1" applyProtection="1">
      <alignment horizontal="center" vertical="center"/>
    </xf>
    <xf numFmtId="0" fontId="2" fillId="12" borderId="112" xfId="0" applyFont="1" applyFill="1" applyBorder="1" applyAlignment="1" applyProtection="1">
      <alignment horizontal="center" vertical="center"/>
    </xf>
    <xf numFmtId="0" fontId="2" fillId="24" borderId="110" xfId="0" applyFont="1" applyFill="1" applyBorder="1" applyAlignment="1" applyProtection="1">
      <alignment horizontal="center" vertical="center" wrapText="1"/>
    </xf>
    <xf numFmtId="0" fontId="2" fillId="24" borderId="111" xfId="0" applyFont="1" applyFill="1" applyBorder="1" applyAlignment="1" applyProtection="1">
      <alignment horizontal="center" vertical="center" wrapText="1"/>
    </xf>
    <xf numFmtId="0" fontId="2" fillId="24" borderId="112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4" fillId="32" borderId="62" xfId="0" applyFont="1" applyFill="1" applyBorder="1" applyAlignment="1" applyProtection="1">
      <alignment horizontal="center" vertical="center"/>
    </xf>
    <xf numFmtId="0" fontId="32" fillId="48" borderId="0" xfId="0" applyFont="1" applyFill="1" applyAlignment="1" applyProtection="1">
      <alignment horizontal="center" vertical="center" wrapText="1"/>
    </xf>
    <xf numFmtId="0" fontId="20" fillId="48" borderId="41" xfId="0" applyFont="1" applyFill="1" applyBorder="1" applyAlignment="1" applyProtection="1">
      <alignment horizontal="right" vertical="center" wrapText="1"/>
    </xf>
    <xf numFmtId="0" fontId="20" fillId="48" borderId="41" xfId="0" applyFont="1" applyFill="1" applyBorder="1" applyAlignment="1" applyProtection="1">
      <alignment horizontal="center" vertical="center" wrapText="1"/>
    </xf>
    <xf numFmtId="0" fontId="2" fillId="24" borderId="57" xfId="0" applyFont="1" applyFill="1" applyBorder="1" applyAlignment="1" applyProtection="1">
      <alignment horizontal="center" vertical="center" wrapText="1"/>
    </xf>
    <xf numFmtId="0" fontId="2" fillId="24" borderId="58" xfId="0" applyFont="1" applyFill="1" applyBorder="1" applyAlignment="1" applyProtection="1">
      <alignment horizontal="center" vertical="center" wrapText="1"/>
    </xf>
    <xf numFmtId="0" fontId="2" fillId="24" borderId="308" xfId="0" applyFont="1" applyFill="1" applyBorder="1" applyAlignment="1" applyProtection="1">
      <alignment horizontal="center" vertical="center" wrapText="1"/>
    </xf>
    <xf numFmtId="0" fontId="94" fillId="2" borderId="0" xfId="0" applyFont="1" applyFill="1" applyBorder="1" applyAlignment="1" applyProtection="1">
      <alignment horizontal="center" vertical="center" wrapText="1"/>
    </xf>
    <xf numFmtId="0" fontId="94" fillId="2" borderId="4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25" borderId="0" xfId="0" applyFill="1" applyAlignment="1" applyProtection="1">
      <alignment horizontal="center" vertical="center"/>
    </xf>
    <xf numFmtId="0" fontId="0" fillId="25" borderId="41" xfId="0" applyFill="1" applyBorder="1" applyAlignment="1" applyProtection="1">
      <alignment horizontal="center" vertical="center"/>
    </xf>
    <xf numFmtId="0" fontId="0" fillId="4" borderId="323" xfId="0" applyFill="1" applyBorder="1" applyAlignment="1">
      <alignment horizontal="center" vertical="center"/>
    </xf>
    <xf numFmtId="0" fontId="0" fillId="4" borderId="259" xfId="0" applyFill="1" applyBorder="1" applyAlignment="1">
      <alignment horizontal="center" vertical="center"/>
    </xf>
    <xf numFmtId="0" fontId="75" fillId="4" borderId="256" xfId="0" applyFont="1" applyFill="1" applyBorder="1" applyAlignment="1">
      <alignment horizontal="center" vertical="center" wrapText="1"/>
    </xf>
    <xf numFmtId="0" fontId="75" fillId="4" borderId="324" xfId="0" applyFont="1" applyFill="1" applyBorder="1" applyAlignment="1">
      <alignment horizontal="center" vertical="center" wrapText="1"/>
    </xf>
    <xf numFmtId="0" fontId="17" fillId="9" borderId="125" xfId="1" applyFill="1" applyBorder="1" applyAlignment="1" applyProtection="1">
      <alignment horizontal="center" vertical="center" wrapText="1"/>
      <protection locked="0"/>
    </xf>
    <xf numFmtId="0" fontId="17" fillId="9" borderId="38" xfId="1" applyFill="1" applyBorder="1" applyAlignment="1" applyProtection="1">
      <alignment horizontal="center" vertical="center" wrapText="1"/>
      <protection locked="0"/>
    </xf>
    <xf numFmtId="0" fontId="17" fillId="9" borderId="64" xfId="1" applyFill="1" applyBorder="1" applyAlignment="1" applyProtection="1">
      <alignment horizontal="center" vertical="center" wrapText="1"/>
      <protection locked="0"/>
    </xf>
    <xf numFmtId="0" fontId="4" fillId="35" borderId="7" xfId="0" applyFont="1" applyFill="1" applyBorder="1" applyAlignment="1" applyProtection="1">
      <alignment horizontal="center" vertical="center"/>
    </xf>
    <xf numFmtId="0" fontId="4" fillId="35" borderId="8" xfId="0" applyFont="1" applyFill="1" applyBorder="1" applyAlignment="1" applyProtection="1">
      <alignment horizontal="center" vertical="center"/>
    </xf>
    <xf numFmtId="0" fontId="2" fillId="2" borderId="110" xfId="0" applyFont="1" applyFill="1" applyBorder="1" applyAlignment="1" applyProtection="1">
      <alignment horizontal="center" vertical="center" wrapText="1"/>
    </xf>
    <xf numFmtId="0" fontId="2" fillId="2" borderId="111" xfId="0" applyFont="1" applyFill="1" applyBorder="1" applyAlignment="1" applyProtection="1">
      <alignment horizontal="center" vertical="center" wrapText="1"/>
    </xf>
    <xf numFmtId="0" fontId="2" fillId="2" borderId="112" xfId="0" applyFont="1" applyFill="1" applyBorder="1" applyAlignment="1" applyProtection="1">
      <alignment horizontal="center" vertical="center" wrapText="1"/>
    </xf>
    <xf numFmtId="0" fontId="98" fillId="2" borderId="106" xfId="0" applyFont="1" applyFill="1" applyBorder="1" applyAlignment="1" applyProtection="1">
      <alignment horizontal="center" vertical="center" wrapText="1"/>
    </xf>
    <xf numFmtId="0" fontId="98" fillId="2" borderId="0" xfId="0" applyFont="1" applyFill="1" applyBorder="1" applyAlignment="1" applyProtection="1">
      <alignment horizontal="center" vertical="center" wrapText="1"/>
    </xf>
    <xf numFmtId="0" fontId="98" fillId="2" borderId="34" xfId="0" applyFont="1" applyFill="1" applyBorder="1" applyAlignment="1" applyProtection="1">
      <alignment horizontal="center" vertical="center" wrapText="1"/>
    </xf>
    <xf numFmtId="0" fontId="98" fillId="2" borderId="247" xfId="0" applyFont="1" applyFill="1" applyBorder="1" applyAlignment="1" applyProtection="1">
      <alignment horizontal="center" vertical="center" wrapText="1"/>
    </xf>
    <xf numFmtId="0" fontId="98" fillId="2" borderId="41" xfId="0" applyFont="1" applyFill="1" applyBorder="1" applyAlignment="1" applyProtection="1">
      <alignment horizontal="center" vertical="center" wrapText="1"/>
    </xf>
    <xf numFmtId="0" fontId="98" fillId="2" borderId="37" xfId="0" applyFont="1" applyFill="1" applyBorder="1" applyAlignment="1" applyProtection="1">
      <alignment horizontal="center" vertical="center" wrapText="1"/>
    </xf>
    <xf numFmtId="0" fontId="0" fillId="4" borderId="311" xfId="0" applyFill="1" applyBorder="1" applyAlignment="1">
      <alignment horizontal="center" vertical="center"/>
    </xf>
    <xf numFmtId="0" fontId="0" fillId="4" borderId="312" xfId="0" applyFill="1" applyBorder="1" applyAlignment="1">
      <alignment horizontal="center" vertical="center"/>
    </xf>
    <xf numFmtId="0" fontId="4" fillId="73" borderId="7" xfId="0" applyFont="1" applyFill="1" applyBorder="1" applyAlignment="1" applyProtection="1">
      <alignment horizontal="center" vertical="center"/>
    </xf>
    <xf numFmtId="0" fontId="4" fillId="73" borderId="8" xfId="0" applyFont="1" applyFill="1" applyBorder="1" applyAlignment="1" applyProtection="1">
      <alignment horizontal="center" vertical="center"/>
    </xf>
    <xf numFmtId="0" fontId="4" fillId="68" borderId="7" xfId="0" applyFont="1" applyFill="1" applyBorder="1" applyAlignment="1" applyProtection="1">
      <alignment horizontal="center" vertical="center"/>
      <protection locked="0"/>
    </xf>
    <xf numFmtId="0" fontId="4" fillId="68" borderId="8" xfId="0" applyFont="1" applyFill="1" applyBorder="1" applyAlignment="1" applyProtection="1">
      <alignment horizontal="center" vertical="center"/>
      <protection locked="0"/>
    </xf>
    <xf numFmtId="0" fontId="4" fillId="73" borderId="7" xfId="0" applyFont="1" applyFill="1" applyBorder="1" applyAlignment="1" applyProtection="1">
      <alignment horizontal="center" vertical="center"/>
      <protection locked="0"/>
    </xf>
    <xf numFmtId="0" fontId="4" fillId="73" borderId="8" xfId="0" applyFont="1" applyFill="1" applyBorder="1" applyAlignment="1" applyProtection="1">
      <alignment horizontal="center" vertical="center"/>
      <protection locked="0"/>
    </xf>
    <xf numFmtId="0" fontId="4" fillId="79" borderId="246" xfId="0" applyFont="1" applyFill="1" applyBorder="1" applyAlignment="1" applyProtection="1">
      <alignment horizontal="center" vertical="center"/>
      <protection locked="0"/>
    </xf>
    <xf numFmtId="0" fontId="4" fillId="79" borderId="253" xfId="0" applyFont="1" applyFill="1" applyBorder="1" applyAlignment="1" applyProtection="1">
      <alignment horizontal="center" vertical="center"/>
      <protection locked="0"/>
    </xf>
    <xf numFmtId="0" fontId="4" fillId="70" borderId="246" xfId="0" applyFont="1" applyFill="1" applyBorder="1" applyAlignment="1" applyProtection="1">
      <alignment horizontal="center" vertical="center"/>
      <protection locked="0"/>
    </xf>
    <xf numFmtId="0" fontId="4" fillId="70" borderId="253" xfId="0" applyFont="1" applyFill="1" applyBorder="1" applyAlignment="1" applyProtection="1">
      <alignment horizontal="center" vertical="center"/>
      <protection locked="0"/>
    </xf>
    <xf numFmtId="0" fontId="4" fillId="58" borderId="7" xfId="0" applyFont="1" applyFill="1" applyBorder="1" applyAlignment="1" applyProtection="1">
      <alignment horizontal="center" vertical="center"/>
      <protection locked="0"/>
    </xf>
    <xf numFmtId="0" fontId="4" fillId="58" borderId="8" xfId="0" applyFont="1" applyFill="1" applyBorder="1" applyAlignment="1" applyProtection="1">
      <alignment horizontal="center" vertical="center"/>
      <protection locked="0"/>
    </xf>
    <xf numFmtId="0" fontId="4" fillId="66" borderId="7" xfId="0" applyFont="1" applyFill="1" applyBorder="1" applyAlignment="1" applyProtection="1">
      <alignment vertical="center"/>
      <protection locked="0"/>
    </xf>
    <xf numFmtId="0" fontId="4" fillId="66" borderId="8" xfId="0" applyFont="1" applyFill="1" applyBorder="1" applyAlignment="1" applyProtection="1">
      <alignment vertical="center"/>
      <protection locked="0"/>
    </xf>
    <xf numFmtId="0" fontId="4" fillId="58" borderId="7" xfId="0" applyFont="1" applyFill="1" applyBorder="1" applyAlignment="1" applyProtection="1">
      <alignment horizontal="center" vertical="center"/>
    </xf>
    <xf numFmtId="0" fontId="4" fillId="58" borderId="8" xfId="0" applyFont="1" applyFill="1" applyBorder="1" applyAlignment="1" applyProtection="1">
      <alignment horizontal="center" vertical="center"/>
    </xf>
    <xf numFmtId="0" fontId="4" fillId="32" borderId="7" xfId="0" applyFont="1" applyFill="1" applyBorder="1" applyAlignment="1" applyProtection="1">
      <alignment horizontal="center" vertical="center"/>
      <protection locked="0"/>
    </xf>
    <xf numFmtId="0" fontId="4" fillId="32" borderId="9" xfId="0" applyFont="1" applyFill="1" applyBorder="1" applyAlignment="1" applyProtection="1">
      <alignment horizontal="center" vertical="center"/>
      <protection locked="0"/>
    </xf>
    <xf numFmtId="0" fontId="4" fillId="79" borderId="251" xfId="0" applyFont="1" applyFill="1" applyBorder="1" applyAlignment="1" applyProtection="1">
      <alignment horizontal="center" vertical="center"/>
      <protection locked="0"/>
    </xf>
    <xf numFmtId="0" fontId="4" fillId="79" borderId="252" xfId="0" applyFont="1" applyFill="1" applyBorder="1" applyAlignment="1" applyProtection="1">
      <alignment horizontal="center" vertical="center"/>
      <protection locked="0"/>
    </xf>
    <xf numFmtId="0" fontId="4" fillId="11" borderId="7" xfId="0" applyFont="1" applyFill="1" applyBorder="1" applyAlignment="1" applyProtection="1">
      <alignment horizontal="center" vertical="center"/>
      <protection locked="0"/>
    </xf>
    <xf numFmtId="0" fontId="0" fillId="11" borderId="8" xfId="0" applyFill="1" applyBorder="1" applyAlignment="1" applyProtection="1">
      <alignment horizontal="center" vertical="center"/>
      <protection locked="0"/>
    </xf>
    <xf numFmtId="0" fontId="4" fillId="20" borderId="7" xfId="0" applyFont="1" applyFill="1" applyBorder="1" applyAlignment="1" applyProtection="1">
      <alignment horizontal="center" vertical="center"/>
      <protection locked="0"/>
    </xf>
    <xf numFmtId="0" fontId="0" fillId="20" borderId="8" xfId="0" applyFill="1" applyBorder="1" applyAlignment="1" applyProtection="1">
      <alignment horizontal="center" vertical="center"/>
      <protection locked="0"/>
    </xf>
    <xf numFmtId="0" fontId="4" fillId="46" borderId="7" xfId="0" applyFont="1" applyFill="1" applyBorder="1" applyAlignment="1" applyProtection="1">
      <alignment horizontal="center" vertical="center"/>
      <protection locked="0"/>
    </xf>
    <xf numFmtId="0" fontId="4" fillId="46" borderId="8" xfId="0" applyFont="1" applyFill="1" applyBorder="1" applyAlignment="1" applyProtection="1">
      <alignment horizontal="center" vertical="center"/>
      <protection locked="0"/>
    </xf>
    <xf numFmtId="169" fontId="2" fillId="48" borderId="110" xfId="0" applyNumberFormat="1" applyFont="1" applyFill="1" applyBorder="1" applyAlignment="1" applyProtection="1">
      <alignment horizontal="center" vertical="center"/>
    </xf>
    <xf numFmtId="169" fontId="2" fillId="48" borderId="111" xfId="0" applyNumberFormat="1" applyFont="1" applyFill="1" applyBorder="1" applyAlignment="1" applyProtection="1">
      <alignment horizontal="center" vertical="center"/>
    </xf>
    <xf numFmtId="169" fontId="2" fillId="48" borderId="247" xfId="0" applyNumberFormat="1" applyFont="1" applyFill="1" applyBorder="1" applyAlignment="1" applyProtection="1">
      <alignment horizontal="center" vertical="center"/>
    </xf>
    <xf numFmtId="169" fontId="2" fillId="48" borderId="41" xfId="0" applyNumberFormat="1" applyFont="1" applyFill="1" applyBorder="1" applyAlignment="1" applyProtection="1">
      <alignment horizontal="center" vertical="center"/>
    </xf>
    <xf numFmtId="0" fontId="40" fillId="32" borderId="110" xfId="0" applyFont="1" applyFill="1" applyBorder="1" applyAlignment="1" applyProtection="1">
      <alignment horizontal="center" vertical="center"/>
    </xf>
    <xf numFmtId="0" fontId="40" fillId="32" borderId="111" xfId="0" applyFont="1" applyFill="1" applyBorder="1" applyAlignment="1" applyProtection="1">
      <alignment horizontal="center" vertical="center"/>
    </xf>
    <xf numFmtId="0" fontId="40" fillId="32" borderId="255" xfId="0" applyFont="1" applyFill="1" applyBorder="1" applyAlignment="1" applyProtection="1">
      <alignment horizontal="center" vertical="center"/>
    </xf>
    <xf numFmtId="0" fontId="40" fillId="32" borderId="148" xfId="0" applyFont="1" applyFill="1" applyBorder="1" applyAlignment="1" applyProtection="1">
      <alignment horizontal="center" vertical="center"/>
    </xf>
    <xf numFmtId="0" fontId="98" fillId="68" borderId="125" xfId="0" applyFont="1" applyFill="1" applyBorder="1" applyAlignment="1" applyProtection="1">
      <alignment horizontal="center" vertical="center" textRotation="90" wrapText="1"/>
    </xf>
    <xf numFmtId="0" fontId="98" fillId="68" borderId="38" xfId="0" applyFont="1" applyFill="1" applyBorder="1" applyAlignment="1" applyProtection="1">
      <alignment horizontal="center" vertical="center" textRotation="90" wrapText="1"/>
    </xf>
    <xf numFmtId="0" fontId="98" fillId="68" borderId="64" xfId="0" applyFont="1" applyFill="1" applyBorder="1" applyAlignment="1" applyProtection="1">
      <alignment horizontal="center" vertical="center" textRotation="90" wrapText="1"/>
    </xf>
    <xf numFmtId="0" fontId="4" fillId="35" borderId="7" xfId="0" applyFont="1" applyFill="1" applyBorder="1" applyAlignment="1" applyProtection="1">
      <alignment horizontal="center" vertical="center"/>
      <protection locked="0"/>
    </xf>
    <xf numFmtId="0" fontId="4" fillId="35" borderId="8" xfId="0" applyFont="1" applyFill="1" applyBorder="1" applyAlignment="1" applyProtection="1">
      <alignment horizontal="center" vertical="center"/>
      <protection locked="0"/>
    </xf>
    <xf numFmtId="0" fontId="99" fillId="32" borderId="125" xfId="0" applyFont="1" applyFill="1" applyBorder="1" applyAlignment="1" applyProtection="1">
      <alignment horizontal="center" vertical="center"/>
    </xf>
    <xf numFmtId="0" fontId="99" fillId="32" borderId="38" xfId="0" applyFont="1" applyFill="1" applyBorder="1" applyAlignment="1" applyProtection="1">
      <alignment horizontal="center" vertical="center"/>
    </xf>
    <xf numFmtId="0" fontId="99" fillId="32" borderId="64" xfId="0" applyFont="1" applyFill="1" applyBorder="1" applyAlignment="1" applyProtection="1">
      <alignment horizontal="center" vertical="center"/>
    </xf>
    <xf numFmtId="0" fontId="4" fillId="32" borderId="246" xfId="0" applyFont="1" applyFill="1" applyBorder="1" applyAlignment="1" applyProtection="1">
      <alignment horizontal="center" vertical="center"/>
      <protection locked="0"/>
    </xf>
    <xf numFmtId="0" fontId="0" fillId="32" borderId="253" xfId="0" applyFill="1" applyBorder="1" applyAlignment="1" applyProtection="1">
      <alignment horizontal="center" vertical="center"/>
      <protection locked="0"/>
    </xf>
    <xf numFmtId="0" fontId="4" fillId="36" borderId="7" xfId="0" applyFont="1" applyFill="1" applyBorder="1" applyAlignment="1" applyProtection="1">
      <alignment horizontal="center" vertical="center"/>
    </xf>
    <xf numFmtId="0" fontId="4" fillId="36" borderId="8" xfId="0" applyFont="1" applyFill="1" applyBorder="1" applyAlignment="1" applyProtection="1">
      <alignment horizontal="center" vertical="center"/>
    </xf>
    <xf numFmtId="0" fontId="41" fillId="20" borderId="7" xfId="0" applyFont="1" applyFill="1" applyBorder="1" applyAlignment="1" applyProtection="1">
      <alignment horizontal="center" vertical="center"/>
    </xf>
    <xf numFmtId="0" fontId="41" fillId="20" borderId="8" xfId="0" applyFont="1" applyFill="1" applyBorder="1" applyAlignment="1" applyProtection="1">
      <alignment horizontal="center" vertical="center"/>
    </xf>
    <xf numFmtId="0" fontId="4" fillId="66" borderId="7" xfId="0" applyFont="1" applyFill="1" applyBorder="1" applyAlignment="1" applyProtection="1">
      <alignment horizontal="center" vertical="center"/>
    </xf>
    <xf numFmtId="0" fontId="4" fillId="66" borderId="8" xfId="0" applyFont="1" applyFill="1" applyBorder="1" applyAlignment="1" applyProtection="1">
      <alignment horizontal="center" vertical="center"/>
    </xf>
    <xf numFmtId="0" fontId="2" fillId="79" borderId="110" xfId="0" applyFont="1" applyFill="1" applyBorder="1" applyAlignment="1" applyProtection="1">
      <alignment horizontal="center" vertical="center"/>
    </xf>
    <xf numFmtId="0" fontId="2" fillId="79" borderId="111" xfId="0" applyFont="1" applyFill="1" applyBorder="1" applyAlignment="1" applyProtection="1">
      <alignment horizontal="center" vertical="center"/>
    </xf>
    <xf numFmtId="0" fontId="2" fillId="79" borderId="326" xfId="0" applyFont="1" applyFill="1" applyBorder="1" applyAlignment="1" applyProtection="1">
      <alignment horizontal="center" vertical="center"/>
    </xf>
    <xf numFmtId="0" fontId="2" fillId="79" borderId="247" xfId="0" applyFont="1" applyFill="1" applyBorder="1" applyAlignment="1" applyProtection="1">
      <alignment horizontal="center" vertical="center"/>
    </xf>
    <xf numFmtId="0" fontId="2" fillId="79" borderId="41" xfId="0" applyFont="1" applyFill="1" applyBorder="1" applyAlignment="1" applyProtection="1">
      <alignment horizontal="center" vertical="center"/>
    </xf>
    <xf numFmtId="0" fontId="2" fillId="79" borderId="327" xfId="0" applyFont="1" applyFill="1" applyBorder="1" applyAlignment="1" applyProtection="1">
      <alignment horizontal="center" vertical="center"/>
    </xf>
    <xf numFmtId="0" fontId="2" fillId="80" borderId="248" xfId="0" applyFont="1" applyFill="1" applyBorder="1" applyAlignment="1" applyProtection="1">
      <alignment horizontal="center" vertical="center"/>
    </xf>
    <xf numFmtId="0" fontId="2" fillId="80" borderId="264" xfId="0" applyFont="1" applyFill="1" applyBorder="1" applyAlignment="1" applyProtection="1">
      <alignment horizontal="center" vertical="center"/>
    </xf>
    <xf numFmtId="0" fontId="2" fillId="80" borderId="249" xfId="0" applyFont="1" applyFill="1" applyBorder="1" applyAlignment="1" applyProtection="1">
      <alignment horizontal="center" vertical="center"/>
    </xf>
    <xf numFmtId="0" fontId="4" fillId="70" borderId="246" xfId="0" applyFont="1" applyFill="1" applyBorder="1" applyAlignment="1" applyProtection="1">
      <alignment horizontal="center" vertical="center"/>
    </xf>
    <xf numFmtId="0" fontId="4" fillId="70" borderId="253" xfId="0" applyFont="1" applyFill="1" applyBorder="1" applyAlignment="1" applyProtection="1">
      <alignment horizontal="center" vertical="center"/>
    </xf>
    <xf numFmtId="0" fontId="41" fillId="26" borderId="229" xfId="0" applyFont="1" applyFill="1" applyBorder="1" applyAlignment="1" applyProtection="1">
      <alignment horizontal="center" vertical="center"/>
    </xf>
    <xf numFmtId="0" fontId="41" fillId="26" borderId="94" xfId="0" applyFont="1" applyFill="1" applyBorder="1" applyAlignment="1" applyProtection="1">
      <alignment horizontal="center" vertical="center"/>
    </xf>
    <xf numFmtId="0" fontId="2" fillId="68" borderId="248" xfId="0" applyFont="1" applyFill="1" applyBorder="1" applyAlignment="1" applyProtection="1">
      <alignment horizontal="center" vertical="center"/>
    </xf>
    <xf numFmtId="0" fontId="2" fillId="68" borderId="264" xfId="0" applyFont="1" applyFill="1" applyBorder="1" applyAlignment="1" applyProtection="1">
      <alignment horizontal="center" vertical="center"/>
    </xf>
    <xf numFmtId="0" fontId="2" fillId="68" borderId="249" xfId="0" applyFont="1" applyFill="1" applyBorder="1" applyAlignment="1" applyProtection="1">
      <alignment horizontal="center" vertical="center"/>
    </xf>
    <xf numFmtId="0" fontId="2" fillId="68" borderId="248" xfId="0" applyFont="1" applyFill="1" applyBorder="1" applyAlignment="1" applyProtection="1">
      <alignment horizontal="center" vertical="center" wrapText="1"/>
    </xf>
    <xf numFmtId="0" fontId="2" fillId="68" borderId="264" xfId="0" applyFont="1" applyFill="1" applyBorder="1" applyAlignment="1" applyProtection="1">
      <alignment horizontal="center" vertical="center" wrapText="1"/>
    </xf>
    <xf numFmtId="0" fontId="2" fillId="68" borderId="249" xfId="0" applyFont="1" applyFill="1" applyBorder="1" applyAlignment="1" applyProtection="1">
      <alignment horizontal="center" vertical="center" wrapText="1"/>
    </xf>
    <xf numFmtId="0" fontId="2" fillId="68" borderId="242" xfId="0" applyFont="1" applyFill="1" applyBorder="1" applyAlignment="1" applyProtection="1">
      <alignment horizontal="center" vertical="center"/>
    </xf>
    <xf numFmtId="0" fontId="2" fillId="68" borderId="263" xfId="0" applyFont="1" applyFill="1" applyBorder="1" applyAlignment="1" applyProtection="1">
      <alignment horizontal="center" vertical="center"/>
    </xf>
    <xf numFmtId="0" fontId="40" fillId="80" borderId="247" xfId="0" applyFont="1" applyFill="1" applyBorder="1" applyAlignment="1" applyProtection="1">
      <alignment horizontal="center" vertical="center"/>
    </xf>
    <xf numFmtId="0" fontId="40" fillId="80" borderId="41" xfId="0" applyFont="1" applyFill="1" applyBorder="1" applyAlignment="1" applyProtection="1">
      <alignment horizontal="center" vertical="center"/>
    </xf>
    <xf numFmtId="0" fontId="40" fillId="80" borderId="37" xfId="0" applyFont="1" applyFill="1" applyBorder="1" applyAlignment="1" applyProtection="1">
      <alignment horizontal="center" vertical="center"/>
    </xf>
    <xf numFmtId="0" fontId="40" fillId="81" borderId="247" xfId="0" applyFont="1" applyFill="1" applyBorder="1" applyAlignment="1" applyProtection="1">
      <alignment horizontal="center" vertical="center"/>
    </xf>
    <xf numFmtId="0" fontId="40" fillId="81" borderId="41" xfId="0" applyFont="1" applyFill="1" applyBorder="1" applyAlignment="1" applyProtection="1">
      <alignment horizontal="center" vertical="center"/>
    </xf>
    <xf numFmtId="0" fontId="40" fillId="81" borderId="37" xfId="0" applyFont="1" applyFill="1" applyBorder="1" applyAlignment="1" applyProtection="1">
      <alignment horizontal="center" vertical="center"/>
    </xf>
    <xf numFmtId="0" fontId="40" fillId="68" borderId="247" xfId="0" applyFont="1" applyFill="1" applyBorder="1" applyAlignment="1" applyProtection="1">
      <alignment horizontal="center" vertical="center"/>
    </xf>
    <xf numFmtId="0" fontId="40" fillId="68" borderId="41" xfId="0" applyFont="1" applyFill="1" applyBorder="1" applyAlignment="1" applyProtection="1">
      <alignment horizontal="center" vertical="center"/>
    </xf>
    <xf numFmtId="0" fontId="40" fillId="68" borderId="37" xfId="0" applyFont="1" applyFill="1" applyBorder="1" applyAlignment="1" applyProtection="1">
      <alignment horizontal="center" vertical="center"/>
    </xf>
    <xf numFmtId="0" fontId="4" fillId="36" borderId="7" xfId="0" applyFont="1" applyFill="1" applyBorder="1" applyAlignment="1" applyProtection="1">
      <alignment horizontal="center" vertical="center"/>
      <protection locked="0"/>
    </xf>
    <xf numFmtId="0" fontId="4" fillId="36" borderId="8" xfId="0" applyFont="1" applyFill="1" applyBorder="1" applyAlignment="1" applyProtection="1">
      <alignment horizontal="center" vertical="center"/>
      <protection locked="0"/>
    </xf>
    <xf numFmtId="0" fontId="40" fillId="81" borderId="248" xfId="0" applyFont="1" applyFill="1" applyBorder="1" applyAlignment="1" applyProtection="1">
      <alignment horizontal="center" vertical="center"/>
    </xf>
    <xf numFmtId="0" fontId="40" fillId="81" borderId="264" xfId="0" applyFont="1" applyFill="1" applyBorder="1" applyAlignment="1" applyProtection="1">
      <alignment horizontal="center" vertical="center"/>
    </xf>
    <xf numFmtId="0" fontId="40" fillId="81" borderId="249" xfId="0" applyFont="1" applyFill="1" applyBorder="1" applyAlignment="1" applyProtection="1">
      <alignment horizontal="center" vertical="center"/>
    </xf>
    <xf numFmtId="0" fontId="4" fillId="11" borderId="7" xfId="0" applyFont="1" applyFill="1" applyBorder="1" applyAlignment="1" applyProtection="1">
      <alignment horizontal="center" vertical="center"/>
    </xf>
    <xf numFmtId="0" fontId="4" fillId="11" borderId="8" xfId="0" applyFont="1" applyFill="1" applyBorder="1" applyAlignment="1" applyProtection="1">
      <alignment horizontal="center" vertical="center"/>
    </xf>
    <xf numFmtId="0" fontId="0" fillId="0" borderId="229" xfId="0" applyBorder="1" applyAlignment="1" applyProtection="1">
      <alignment horizontal="center" vertical="center"/>
    </xf>
    <xf numFmtId="0" fontId="0" fillId="0" borderId="94" xfId="0" applyBorder="1" applyAlignment="1" applyProtection="1">
      <alignment horizontal="center" vertical="center"/>
    </xf>
    <xf numFmtId="0" fontId="4" fillId="46" borderId="7" xfId="0" applyFont="1" applyFill="1" applyBorder="1" applyAlignment="1" applyProtection="1">
      <alignment horizontal="center" vertical="center"/>
    </xf>
    <xf numFmtId="0" fontId="4" fillId="46" borderId="8" xfId="0" applyFont="1" applyFill="1" applyBorder="1" applyAlignment="1" applyProtection="1">
      <alignment horizontal="center" vertical="center"/>
    </xf>
    <xf numFmtId="0" fontId="19" fillId="48" borderId="110" xfId="0" applyFont="1" applyFill="1" applyBorder="1" applyAlignment="1" applyProtection="1">
      <alignment horizontal="center" vertical="center" wrapText="1"/>
    </xf>
    <xf numFmtId="0" fontId="19" fillId="48" borderId="111" xfId="0" applyFont="1" applyFill="1" applyBorder="1" applyAlignment="1" applyProtection="1">
      <alignment horizontal="center" vertical="center" wrapText="1"/>
    </xf>
    <xf numFmtId="0" fontId="19" fillId="48" borderId="112" xfId="0" applyFont="1" applyFill="1" applyBorder="1" applyAlignment="1" applyProtection="1">
      <alignment horizontal="center" vertical="center" wrapText="1"/>
    </xf>
    <xf numFmtId="0" fontId="2" fillId="80" borderId="106" xfId="0" applyFont="1" applyFill="1" applyBorder="1" applyAlignment="1" applyProtection="1">
      <alignment horizontal="center" vertical="center"/>
    </xf>
    <xf numFmtId="0" fontId="2" fillId="80" borderId="0" xfId="0" applyFont="1" applyFill="1" applyBorder="1" applyAlignment="1" applyProtection="1">
      <alignment horizontal="center" vertical="center"/>
    </xf>
    <xf numFmtId="0" fontId="2" fillId="80" borderId="247" xfId="0" applyFont="1" applyFill="1" applyBorder="1" applyAlignment="1" applyProtection="1">
      <alignment horizontal="center" vertical="center"/>
    </xf>
    <xf numFmtId="0" fontId="2" fillId="80" borderId="41" xfId="0" applyFont="1" applyFill="1" applyBorder="1" applyAlignment="1" applyProtection="1">
      <alignment horizontal="center" vertical="center"/>
    </xf>
    <xf numFmtId="0" fontId="2" fillId="80" borderId="313" xfId="0" applyFont="1" applyFill="1" applyBorder="1" applyAlignment="1" applyProtection="1">
      <alignment horizontal="center" vertical="center"/>
    </xf>
    <xf numFmtId="0" fontId="2" fillId="80" borderId="260" xfId="0" applyFont="1" applyFill="1" applyBorder="1" applyAlignment="1" applyProtection="1">
      <alignment horizontal="center" vertical="center"/>
    </xf>
    <xf numFmtId="0" fontId="2" fillId="81" borderId="0" xfId="0" applyFont="1" applyFill="1" applyBorder="1" applyAlignment="1" applyProtection="1">
      <alignment horizontal="center" vertical="center"/>
    </xf>
    <xf numFmtId="0" fontId="2" fillId="81" borderId="41" xfId="0" applyFont="1" applyFill="1" applyBorder="1" applyAlignment="1" applyProtection="1">
      <alignment horizontal="center" vertical="center"/>
    </xf>
    <xf numFmtId="0" fontId="4" fillId="26" borderId="229" xfId="0" applyFont="1" applyFill="1" applyBorder="1" applyAlignment="1" applyProtection="1">
      <alignment horizontal="center" vertical="center"/>
      <protection locked="0"/>
    </xf>
    <xf numFmtId="0" fontId="4" fillId="26" borderId="94" xfId="0" applyFont="1" applyFill="1" applyBorder="1" applyAlignment="1" applyProtection="1">
      <alignment horizontal="center" vertical="center"/>
      <protection locked="0"/>
    </xf>
    <xf numFmtId="0" fontId="2" fillId="81" borderId="242" xfId="0" applyFont="1" applyFill="1" applyBorder="1" applyAlignment="1" applyProtection="1">
      <alignment horizontal="center" vertical="center"/>
    </xf>
    <xf numFmtId="0" fontId="2" fillId="81" borderId="263" xfId="0" applyFont="1" applyFill="1" applyBorder="1" applyAlignment="1" applyProtection="1">
      <alignment horizontal="center" vertical="center"/>
    </xf>
    <xf numFmtId="0" fontId="2" fillId="68" borderId="106" xfId="0" applyFont="1" applyFill="1" applyBorder="1" applyAlignment="1" applyProtection="1">
      <alignment horizontal="center" vertical="center"/>
    </xf>
    <xf numFmtId="0" fontId="2" fillId="68" borderId="0" xfId="0" applyFont="1" applyFill="1" applyBorder="1" applyAlignment="1" applyProtection="1">
      <alignment horizontal="center" vertical="center"/>
    </xf>
    <xf numFmtId="0" fontId="2" fillId="68" borderId="247" xfId="0" applyFont="1" applyFill="1" applyBorder="1" applyAlignment="1" applyProtection="1">
      <alignment horizontal="center" vertical="center"/>
    </xf>
    <xf numFmtId="0" fontId="2" fillId="68" borderId="41" xfId="0" applyFont="1" applyFill="1" applyBorder="1" applyAlignment="1" applyProtection="1">
      <alignment horizontal="center" vertical="center"/>
    </xf>
    <xf numFmtId="0" fontId="2" fillId="81" borderId="264" xfId="0" applyFont="1" applyFill="1" applyBorder="1" applyAlignment="1" applyProtection="1">
      <alignment horizontal="center" vertical="center" wrapText="1"/>
    </xf>
    <xf numFmtId="0" fontId="2" fillId="81" borderId="249" xfId="0" applyFont="1" applyFill="1" applyBorder="1" applyAlignment="1" applyProtection="1">
      <alignment horizontal="center" vertical="center" wrapText="1"/>
    </xf>
    <xf numFmtId="0" fontId="19" fillId="48" borderId="106" xfId="0" applyFont="1" applyFill="1" applyBorder="1" applyAlignment="1" applyProtection="1">
      <alignment horizontal="center" vertical="center" wrapText="1"/>
    </xf>
    <xf numFmtId="0" fontId="19" fillId="48" borderId="0" xfId="0" applyFont="1" applyFill="1" applyBorder="1" applyAlignment="1" applyProtection="1">
      <alignment horizontal="center" vertical="center" wrapText="1"/>
    </xf>
    <xf numFmtId="0" fontId="19" fillId="48" borderId="34" xfId="0" applyFont="1" applyFill="1" applyBorder="1" applyAlignment="1" applyProtection="1">
      <alignment horizontal="center" vertical="center" wrapText="1"/>
    </xf>
    <xf numFmtId="0" fontId="40" fillId="68" borderId="110" xfId="0" applyFont="1" applyFill="1" applyBorder="1" applyAlignment="1" applyProtection="1">
      <alignment horizontal="center" vertical="center"/>
    </xf>
    <xf numFmtId="0" fontId="40" fillId="68" borderId="111" xfId="0" applyFont="1" applyFill="1" applyBorder="1" applyAlignment="1" applyProtection="1">
      <alignment horizontal="center" vertical="center"/>
    </xf>
    <xf numFmtId="0" fontId="40" fillId="68" borderId="112" xfId="0" applyFont="1" applyFill="1" applyBorder="1" applyAlignment="1" applyProtection="1">
      <alignment horizontal="center" vertical="center"/>
    </xf>
    <xf numFmtId="0" fontId="42" fillId="0" borderId="11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2" fillId="0" borderId="34" xfId="0" applyFont="1" applyBorder="1" applyAlignment="1" applyProtection="1">
      <alignment horizontal="center" vertical="center"/>
    </xf>
    <xf numFmtId="0" fontId="42" fillId="0" borderId="247" xfId="0" applyFont="1" applyBorder="1" applyAlignment="1" applyProtection="1">
      <alignment horizontal="center" vertical="center"/>
    </xf>
    <xf numFmtId="0" fontId="42" fillId="0" borderId="41" xfId="0" applyFont="1" applyBorder="1" applyAlignment="1" applyProtection="1">
      <alignment horizontal="center" vertical="center"/>
    </xf>
    <xf numFmtId="0" fontId="42" fillId="0" borderId="37" xfId="0" applyFont="1" applyBorder="1" applyAlignment="1" applyProtection="1">
      <alignment horizontal="center" vertical="center"/>
    </xf>
    <xf numFmtId="0" fontId="45" fillId="48" borderId="61" xfId="0" applyFont="1" applyFill="1" applyBorder="1" applyAlignment="1" applyProtection="1">
      <alignment horizontal="center" vertical="center"/>
    </xf>
    <xf numFmtId="0" fontId="45" fillId="48" borderId="62" xfId="0" applyFont="1" applyFill="1" applyBorder="1" applyAlignment="1" applyProtection="1">
      <alignment horizontal="center" vertical="center"/>
    </xf>
    <xf numFmtId="0" fontId="45" fillId="48" borderId="113" xfId="0" applyFont="1" applyFill="1" applyBorder="1" applyAlignment="1" applyProtection="1">
      <alignment horizontal="center" vertical="center"/>
    </xf>
    <xf numFmtId="0" fontId="40" fillId="80" borderId="110" xfId="0" applyFont="1" applyFill="1" applyBorder="1" applyAlignment="1" applyProtection="1">
      <alignment horizontal="center" vertical="center"/>
    </xf>
    <xf numFmtId="0" fontId="40" fillId="80" borderId="111" xfId="0" applyFont="1" applyFill="1" applyBorder="1" applyAlignment="1" applyProtection="1">
      <alignment horizontal="center" vertical="center"/>
    </xf>
    <xf numFmtId="0" fontId="40" fillId="80" borderId="112" xfId="0" applyFont="1" applyFill="1" applyBorder="1" applyAlignment="1" applyProtection="1">
      <alignment horizontal="center" vertical="center"/>
    </xf>
    <xf numFmtId="0" fontId="40" fillId="81" borderId="110" xfId="0" applyFont="1" applyFill="1" applyBorder="1" applyAlignment="1" applyProtection="1">
      <alignment horizontal="center" vertical="center"/>
    </xf>
    <xf numFmtId="0" fontId="40" fillId="81" borderId="111" xfId="0" applyFont="1" applyFill="1" applyBorder="1" applyAlignment="1" applyProtection="1">
      <alignment horizontal="center" vertical="center"/>
    </xf>
    <xf numFmtId="0" fontId="40" fillId="81" borderId="112" xfId="0" applyFont="1" applyFill="1" applyBorder="1" applyAlignment="1" applyProtection="1">
      <alignment horizontal="center" vertical="center"/>
    </xf>
    <xf numFmtId="0" fontId="40" fillId="29" borderId="125" xfId="0" applyFont="1" applyFill="1" applyBorder="1" applyAlignment="1" applyProtection="1">
      <alignment horizontal="center" vertical="center"/>
    </xf>
    <xf numFmtId="0" fontId="40" fillId="29" borderId="38" xfId="0" applyFont="1" applyFill="1" applyBorder="1" applyAlignment="1" applyProtection="1">
      <alignment horizontal="center" vertical="center"/>
    </xf>
    <xf numFmtId="0" fontId="0" fillId="68" borderId="7" xfId="0" applyFill="1" applyBorder="1" applyAlignment="1" applyProtection="1">
      <alignment horizontal="center" vertical="center"/>
    </xf>
    <xf numFmtId="0" fontId="0" fillId="68" borderId="8" xfId="0" applyFill="1" applyBorder="1" applyAlignment="1" applyProtection="1">
      <alignment horizontal="center" vertical="center"/>
    </xf>
    <xf numFmtId="0" fontId="2" fillId="0" borderId="125" xfId="8" applyFont="1" applyBorder="1" applyAlignment="1" applyProtection="1">
      <alignment horizontal="center" vertical="center" wrapText="1"/>
      <protection locked="0"/>
    </xf>
    <xf numFmtId="0" fontId="2" fillId="0" borderId="64" xfId="8" applyFont="1" applyBorder="1" applyAlignment="1" applyProtection="1">
      <alignment horizontal="center" vertical="center" wrapText="1"/>
      <protection locked="0"/>
    </xf>
    <xf numFmtId="0" fontId="62" fillId="61" borderId="208" xfId="0" applyFont="1" applyFill="1" applyBorder="1" applyAlignment="1" applyProtection="1">
      <alignment horizontal="center" vertical="center" textRotation="90" wrapText="1"/>
    </xf>
    <xf numFmtId="0" fontId="62" fillId="61" borderId="62" xfId="0" applyFont="1" applyFill="1" applyBorder="1" applyAlignment="1" applyProtection="1">
      <alignment horizontal="center" vertical="center" textRotation="90" wrapText="1"/>
    </xf>
    <xf numFmtId="0" fontId="62" fillId="48" borderId="297" xfId="0" applyFont="1" applyFill="1" applyBorder="1" applyAlignment="1" applyProtection="1">
      <alignment horizontal="center" vertical="center" textRotation="90" wrapText="1"/>
    </xf>
    <xf numFmtId="0" fontId="62" fillId="48" borderId="62" xfId="0" applyFont="1" applyFill="1" applyBorder="1" applyAlignment="1" applyProtection="1">
      <alignment horizontal="center" vertical="center" textRotation="90" wrapText="1"/>
    </xf>
    <xf numFmtId="0" fontId="62" fillId="48" borderId="221" xfId="0" applyFont="1" applyFill="1" applyBorder="1" applyAlignment="1" applyProtection="1">
      <alignment horizontal="center" vertical="center" textRotation="90" wrapText="1"/>
    </xf>
    <xf numFmtId="0" fontId="62" fillId="48" borderId="208" xfId="0" applyFont="1" applyFill="1" applyBorder="1" applyAlignment="1" applyProtection="1">
      <alignment horizontal="center" vertical="center" textRotation="90" wrapText="1"/>
    </xf>
    <xf numFmtId="0" fontId="62" fillId="48" borderId="113" xfId="0" applyFont="1" applyFill="1" applyBorder="1" applyAlignment="1" applyProtection="1">
      <alignment horizontal="center" vertical="center" textRotation="90" wrapText="1"/>
    </xf>
    <xf numFmtId="0" fontId="62" fillId="48" borderId="61" xfId="0" applyFont="1" applyFill="1" applyBorder="1" applyAlignment="1" applyProtection="1">
      <alignment horizontal="center" vertical="center" textRotation="90" wrapText="1"/>
    </xf>
    <xf numFmtId="0" fontId="17" fillId="25" borderId="111" xfId="5" applyNumberFormat="1" applyFont="1" applyFill="1" applyBorder="1" applyAlignment="1" applyProtection="1">
      <alignment horizontal="center" vertical="center" wrapText="1"/>
      <protection locked="0"/>
    </xf>
    <xf numFmtId="0" fontId="17" fillId="25" borderId="0" xfId="5" applyNumberFormat="1" applyFont="1" applyFill="1" applyBorder="1" applyAlignment="1" applyProtection="1">
      <alignment horizontal="center" vertical="center" wrapText="1"/>
      <protection locked="0"/>
    </xf>
    <xf numFmtId="0" fontId="72" fillId="17" borderId="111" xfId="0" applyFont="1" applyFill="1" applyBorder="1" applyAlignment="1" applyProtection="1">
      <alignment horizontal="center" vertical="center"/>
      <protection locked="0"/>
    </xf>
    <xf numFmtId="0" fontId="6" fillId="17" borderId="111" xfId="0" applyFont="1" applyFill="1" applyBorder="1" applyAlignment="1" applyProtection="1">
      <alignment horizontal="center" vertical="center"/>
      <protection locked="0"/>
    </xf>
    <xf numFmtId="12" fontId="72" fillId="25" borderId="0" xfId="0" applyNumberFormat="1" applyFont="1" applyFill="1" applyBorder="1" applyAlignment="1" applyProtection="1">
      <alignment horizontal="center" vertical="center"/>
      <protection locked="0"/>
    </xf>
    <xf numFmtId="12" fontId="20" fillId="25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54" xfId="8" applyNumberFormat="1" applyFont="1" applyBorder="1" applyAlignment="1" applyProtection="1">
      <alignment horizontal="center" vertical="center" shrinkToFit="1"/>
      <protection locked="0"/>
    </xf>
    <xf numFmtId="0" fontId="7" fillId="0" borderId="243" xfId="8" applyNumberFormat="1" applyFont="1" applyBorder="1" applyAlignment="1" applyProtection="1">
      <alignment horizontal="center" vertical="center" shrinkToFit="1"/>
      <protection locked="0"/>
    </xf>
    <xf numFmtId="0" fontId="7" fillId="0" borderId="244" xfId="8" applyNumberFormat="1" applyFont="1" applyBorder="1" applyAlignment="1" applyProtection="1">
      <alignment horizontal="center" vertical="center" shrinkToFit="1"/>
      <protection locked="0"/>
    </xf>
    <xf numFmtId="0" fontId="2" fillId="49" borderId="41" xfId="8" applyFont="1" applyFill="1" applyBorder="1" applyAlignment="1" applyProtection="1">
      <alignment horizontal="center" vertical="center" wrapText="1"/>
      <protection locked="0"/>
    </xf>
    <xf numFmtId="0" fontId="4" fillId="49" borderId="41" xfId="8" applyFill="1" applyBorder="1" applyAlignment="1" applyProtection="1">
      <alignment horizontal="center" vertical="center" wrapText="1"/>
      <protection locked="0"/>
    </xf>
    <xf numFmtId="0" fontId="44" fillId="39" borderId="208" xfId="8" applyFont="1" applyFill="1" applyBorder="1" applyAlignment="1" applyProtection="1">
      <alignment horizontal="center" vertical="center" wrapText="1"/>
      <protection locked="0"/>
    </xf>
    <xf numFmtId="0" fontId="44" fillId="39" borderId="62" xfId="8" applyFont="1" applyFill="1" applyBorder="1" applyAlignment="1" applyProtection="1">
      <alignment horizontal="center" vertical="center" wrapText="1"/>
      <protection locked="0"/>
    </xf>
    <xf numFmtId="0" fontId="74" fillId="39" borderId="62" xfId="8" applyFont="1" applyFill="1" applyBorder="1" applyAlignment="1" applyProtection="1">
      <alignment horizontal="center" vertical="center" wrapText="1"/>
      <protection locked="0"/>
    </xf>
    <xf numFmtId="0" fontId="0" fillId="39" borderId="62" xfId="0" applyFill="1" applyBorder="1" applyAlignment="1" applyProtection="1">
      <alignment horizontal="center" vertical="center" wrapText="1"/>
      <protection locked="0"/>
    </xf>
    <xf numFmtId="0" fontId="0" fillId="39" borderId="221" xfId="0" applyFill="1" applyBorder="1" applyAlignment="1" applyProtection="1">
      <alignment horizontal="center" vertical="center" wrapText="1"/>
      <protection locked="0"/>
    </xf>
    <xf numFmtId="0" fontId="74" fillId="38" borderId="61" xfId="8" applyFont="1" applyFill="1" applyBorder="1" applyAlignment="1" applyProtection="1">
      <alignment horizontal="center" vertical="center" wrapText="1"/>
      <protection locked="0"/>
    </xf>
    <xf numFmtId="0" fontId="0" fillId="38" borderId="113" xfId="0" applyFill="1" applyBorder="1" applyAlignment="1" applyProtection="1">
      <alignment horizontal="center" vertical="center" wrapText="1"/>
      <protection locked="0"/>
    </xf>
    <xf numFmtId="0" fontId="44" fillId="41" borderId="208" xfId="8" applyFont="1" applyFill="1" applyBorder="1" applyAlignment="1" applyProtection="1">
      <alignment horizontal="center" vertical="center" wrapText="1"/>
      <protection locked="0"/>
    </xf>
    <xf numFmtId="0" fontId="74" fillId="41" borderId="62" xfId="8" applyFont="1" applyFill="1" applyBorder="1" applyAlignment="1" applyProtection="1">
      <alignment horizontal="center" vertical="center" wrapText="1"/>
      <protection locked="0"/>
    </xf>
    <xf numFmtId="0" fontId="0" fillId="41" borderId="62" xfId="0" applyFill="1" applyBorder="1" applyAlignment="1" applyProtection="1">
      <alignment horizontal="center" vertical="center" wrapText="1"/>
      <protection locked="0"/>
    </xf>
    <xf numFmtId="0" fontId="4" fillId="2" borderId="198" xfId="8" applyFont="1" applyFill="1" applyBorder="1" applyAlignment="1" applyProtection="1">
      <alignment horizontal="center" vertical="center" textRotation="90" wrapText="1"/>
      <protection locked="0"/>
    </xf>
    <xf numFmtId="0" fontId="4" fillId="2" borderId="187" xfId="8" applyFont="1" applyFill="1" applyBorder="1" applyAlignment="1" applyProtection="1">
      <alignment horizontal="center" vertical="center" textRotation="90" wrapText="1"/>
      <protection locked="0"/>
    </xf>
    <xf numFmtId="0" fontId="4" fillId="32" borderId="198" xfId="8" applyFont="1" applyFill="1" applyBorder="1" applyAlignment="1" applyProtection="1">
      <alignment horizontal="center" vertical="center" textRotation="90" wrapText="1"/>
      <protection locked="0"/>
    </xf>
    <xf numFmtId="0" fontId="4" fillId="32" borderId="187" xfId="8" applyFont="1" applyFill="1" applyBorder="1" applyAlignment="1" applyProtection="1">
      <alignment horizontal="center" vertical="center" textRotation="90" wrapText="1"/>
      <protection locked="0"/>
    </xf>
    <xf numFmtId="0" fontId="62" fillId="0" borderId="250" xfId="8" applyFont="1" applyFill="1" applyBorder="1" applyAlignment="1" applyProtection="1">
      <alignment horizontal="center" vertical="center" wrapText="1"/>
      <protection locked="0"/>
    </xf>
    <xf numFmtId="0" fontId="62" fillId="0" borderId="106" xfId="8" applyFont="1" applyFill="1" applyBorder="1" applyAlignment="1" applyProtection="1">
      <alignment horizontal="center" vertical="center" wrapText="1"/>
      <protection locked="0"/>
    </xf>
    <xf numFmtId="0" fontId="62" fillId="0" borderId="255" xfId="8" applyFont="1" applyFill="1" applyBorder="1" applyAlignment="1" applyProtection="1">
      <alignment horizontal="center" vertical="center" wrapText="1"/>
      <protection locked="0"/>
    </xf>
    <xf numFmtId="0" fontId="4" fillId="0" borderId="256" xfId="8" applyFont="1" applyFill="1" applyBorder="1" applyAlignment="1" applyProtection="1">
      <alignment horizontal="center" vertical="center" textRotation="90" wrapText="1"/>
      <protection locked="0"/>
    </xf>
    <xf numFmtId="0" fontId="4" fillId="0" borderId="257" xfId="8" applyFont="1" applyFill="1" applyBorder="1" applyAlignment="1" applyProtection="1">
      <alignment horizontal="center" vertical="center" textRotation="90" wrapText="1"/>
      <protection locked="0"/>
    </xf>
    <xf numFmtId="0" fontId="7" fillId="0" borderId="203" xfId="8" applyNumberFormat="1" applyFont="1" applyBorder="1" applyAlignment="1" applyProtection="1">
      <alignment horizontal="center" vertical="center" shrinkToFit="1"/>
      <protection locked="0"/>
    </xf>
    <xf numFmtId="0" fontId="7" fillId="0" borderId="32" xfId="8" applyNumberFormat="1" applyFont="1" applyBorder="1" applyAlignment="1" applyProtection="1">
      <alignment horizontal="center" vertical="center" shrinkToFit="1"/>
      <protection locked="0"/>
    </xf>
    <xf numFmtId="0" fontId="4" fillId="46" borderId="125" xfId="8" applyFont="1" applyFill="1" applyBorder="1" applyAlignment="1" applyProtection="1">
      <alignment horizontal="center" vertical="center" wrapText="1"/>
      <protection locked="0"/>
    </xf>
    <xf numFmtId="0" fontId="4" fillId="46" borderId="38" xfId="8" applyFont="1" applyFill="1" applyBorder="1" applyAlignment="1" applyProtection="1">
      <alignment horizontal="center" vertical="center" wrapText="1"/>
      <protection locked="0"/>
    </xf>
    <xf numFmtId="0" fontId="4" fillId="46" borderId="64" xfId="8" applyFont="1" applyFill="1" applyBorder="1" applyAlignment="1" applyProtection="1">
      <alignment horizontal="center" vertical="center" wrapText="1"/>
      <protection locked="0"/>
    </xf>
    <xf numFmtId="0" fontId="4" fillId="71" borderId="125" xfId="8" applyFont="1" applyFill="1" applyBorder="1" applyAlignment="1" applyProtection="1">
      <alignment horizontal="center" vertical="center" wrapText="1"/>
      <protection locked="0"/>
    </xf>
    <xf numFmtId="0" fontId="4" fillId="71" borderId="38" xfId="8" applyFont="1" applyFill="1" applyBorder="1" applyAlignment="1" applyProtection="1">
      <alignment horizontal="center" vertical="center" wrapText="1"/>
      <protection locked="0"/>
    </xf>
    <xf numFmtId="0" fontId="4" fillId="71" borderId="64" xfId="8" applyFont="1" applyFill="1" applyBorder="1" applyAlignment="1" applyProtection="1">
      <alignment horizontal="center" vertical="center" wrapText="1"/>
      <protection locked="0"/>
    </xf>
    <xf numFmtId="0" fontId="4" fillId="44" borderId="125" xfId="8" applyFont="1" applyFill="1" applyBorder="1" applyAlignment="1" applyProtection="1">
      <alignment horizontal="center" vertical="center" wrapText="1"/>
      <protection locked="0"/>
    </xf>
    <xf numFmtId="0" fontId="4" fillId="44" borderId="38" xfId="8" applyFont="1" applyFill="1" applyBorder="1" applyAlignment="1" applyProtection="1">
      <alignment horizontal="center" vertical="center" wrapText="1"/>
      <protection locked="0"/>
    </xf>
    <xf numFmtId="0" fontId="4" fillId="44" borderId="64" xfId="8" applyFont="1" applyFill="1" applyBorder="1" applyAlignment="1" applyProtection="1">
      <alignment horizontal="center" vertical="center" wrapText="1"/>
      <protection locked="0"/>
    </xf>
    <xf numFmtId="0" fontId="4" fillId="32" borderId="38" xfId="8" applyFill="1" applyBorder="1" applyAlignment="1" applyProtection="1">
      <alignment horizontal="center" vertical="center" wrapText="1"/>
      <protection locked="0"/>
    </xf>
    <xf numFmtId="0" fontId="4" fillId="32" borderId="64" xfId="8" applyFill="1" applyBorder="1" applyAlignment="1" applyProtection="1">
      <alignment horizontal="center" vertical="center" wrapText="1"/>
      <protection locked="0"/>
    </xf>
    <xf numFmtId="0" fontId="4" fillId="62" borderId="153" xfId="8" applyFont="1" applyFill="1" applyBorder="1" applyAlignment="1" applyProtection="1">
      <alignment horizontal="center" vertical="center" wrapText="1"/>
      <protection locked="0"/>
    </xf>
    <xf numFmtId="0" fontId="4" fillId="27" borderId="61" xfId="8" applyFill="1" applyBorder="1" applyAlignment="1" applyProtection="1">
      <alignment horizontal="center" vertical="center" wrapText="1"/>
      <protection locked="0"/>
    </xf>
    <xf numFmtId="0" fontId="4" fillId="27" borderId="62" xfId="8" applyFill="1" applyBorder="1" applyAlignment="1" applyProtection="1">
      <alignment horizontal="center" vertical="center" wrapText="1"/>
      <protection locked="0"/>
    </xf>
    <xf numFmtId="0" fontId="74" fillId="46" borderId="61" xfId="8" applyFont="1" applyFill="1" applyBorder="1" applyAlignment="1" applyProtection="1">
      <alignment horizontal="center" vertical="center" wrapText="1"/>
      <protection locked="0"/>
    </xf>
    <xf numFmtId="0" fontId="0" fillId="46" borderId="221" xfId="0" applyFill="1" applyBorder="1" applyProtection="1">
      <protection locked="0"/>
    </xf>
    <xf numFmtId="0" fontId="44" fillId="44" borderId="208" xfId="8" applyFont="1" applyFill="1" applyBorder="1" applyAlignment="1" applyProtection="1">
      <alignment horizontal="center" vertical="center" wrapText="1"/>
      <protection locked="0"/>
    </xf>
    <xf numFmtId="0" fontId="74" fillId="44" borderId="62" xfId="8" applyFont="1" applyFill="1" applyBorder="1" applyAlignment="1" applyProtection="1">
      <alignment horizontal="center" vertical="center" wrapText="1"/>
      <protection locked="0"/>
    </xf>
    <xf numFmtId="0" fontId="0" fillId="44" borderId="221" xfId="0" applyFill="1" applyBorder="1" applyAlignment="1" applyProtection="1">
      <alignment horizontal="center" vertical="center" wrapText="1"/>
      <protection locked="0"/>
    </xf>
    <xf numFmtId="0" fontId="62" fillId="60" borderId="61" xfId="0" applyFont="1" applyFill="1" applyBorder="1" applyAlignment="1" applyProtection="1">
      <alignment horizontal="center" vertical="center" textRotation="90" wrapText="1"/>
    </xf>
    <xf numFmtId="0" fontId="62" fillId="0" borderId="38" xfId="8" applyFont="1" applyFill="1" applyBorder="1" applyAlignment="1" applyProtection="1">
      <alignment horizontal="center" vertical="center" wrapText="1"/>
      <protection locked="0"/>
    </xf>
    <xf numFmtId="0" fontId="4" fillId="62" borderId="110" xfId="8" applyFont="1" applyFill="1" applyBorder="1" applyAlignment="1" applyProtection="1">
      <alignment horizontal="center" vertical="center" wrapText="1"/>
      <protection locked="0"/>
    </xf>
    <xf numFmtId="0" fontId="4" fillId="62" borderId="247" xfId="8" applyFont="1" applyFill="1" applyBorder="1" applyAlignment="1" applyProtection="1">
      <alignment horizontal="center" vertical="center" wrapText="1"/>
      <protection locked="0"/>
    </xf>
    <xf numFmtId="0" fontId="4" fillId="0" borderId="110" xfId="8" applyFont="1" applyFill="1" applyBorder="1" applyAlignment="1" applyProtection="1">
      <alignment horizontal="center" vertical="center" wrapText="1"/>
      <protection locked="0"/>
    </xf>
    <xf numFmtId="0" fontId="4" fillId="0" borderId="247" xfId="8" applyFont="1" applyFill="1" applyBorder="1" applyAlignment="1" applyProtection="1">
      <alignment horizontal="center" vertical="center" wrapText="1"/>
      <protection locked="0"/>
    </xf>
    <xf numFmtId="0" fontId="4" fillId="0" borderId="125" xfId="8" applyFont="1" applyFill="1" applyBorder="1" applyAlignment="1" applyProtection="1">
      <alignment horizontal="center" vertical="center" wrapText="1"/>
      <protection locked="0"/>
    </xf>
    <xf numFmtId="0" fontId="4" fillId="0" borderId="64" xfId="8" applyFont="1" applyFill="1" applyBorder="1" applyAlignment="1" applyProtection="1">
      <alignment horizontal="center" vertical="center" wrapText="1"/>
      <protection locked="0"/>
    </xf>
    <xf numFmtId="0" fontId="4" fillId="0" borderId="125" xfId="8" applyBorder="1" applyAlignment="1" applyProtection="1">
      <alignment horizontal="center" vertical="center" wrapText="1"/>
      <protection locked="0"/>
    </xf>
    <xf numFmtId="0" fontId="4" fillId="0" borderId="64" xfId="8" applyBorder="1" applyAlignment="1" applyProtection="1">
      <alignment horizontal="center" vertical="center" wrapText="1"/>
      <protection locked="0"/>
    </xf>
    <xf numFmtId="0" fontId="4" fillId="0" borderId="38" xfId="8" applyFont="1" applyFill="1" applyBorder="1" applyAlignment="1" applyProtection="1">
      <alignment horizontal="center" vertical="top" wrapText="1"/>
      <protection locked="0"/>
    </xf>
    <xf numFmtId="0" fontId="4" fillId="0" borderId="64" xfId="8" applyFont="1" applyFill="1" applyBorder="1" applyAlignment="1" applyProtection="1">
      <alignment horizontal="center" vertical="top" wrapText="1"/>
      <protection locked="0"/>
    </xf>
    <xf numFmtId="0" fontId="4" fillId="63" borderId="125" xfId="8" applyFont="1" applyFill="1" applyBorder="1" applyAlignment="1" applyProtection="1">
      <alignment horizontal="center" vertical="center" wrapText="1"/>
      <protection locked="0"/>
    </xf>
    <xf numFmtId="0" fontId="4" fillId="63" borderId="38" xfId="8" applyFont="1" applyFill="1" applyBorder="1" applyAlignment="1" applyProtection="1">
      <alignment horizontal="center" vertical="center" wrapText="1"/>
      <protection locked="0"/>
    </xf>
    <xf numFmtId="0" fontId="4" fillId="63" borderId="64" xfId="8" applyFont="1" applyFill="1" applyBorder="1" applyAlignment="1" applyProtection="1">
      <alignment horizontal="center" vertical="center" wrapText="1"/>
      <protection locked="0"/>
    </xf>
    <xf numFmtId="0" fontId="4" fillId="64" borderId="125" xfId="8" applyFont="1" applyFill="1" applyBorder="1" applyAlignment="1" applyProtection="1">
      <alignment horizontal="center" vertical="center" wrapText="1"/>
      <protection locked="0"/>
    </xf>
    <xf numFmtId="0" fontId="4" fillId="64" borderId="38" xfId="8" applyFont="1" applyFill="1" applyBorder="1" applyAlignment="1" applyProtection="1">
      <alignment horizontal="center" vertical="center" wrapText="1"/>
      <protection locked="0"/>
    </xf>
    <xf numFmtId="0" fontId="4" fillId="64" borderId="64" xfId="8" applyFont="1" applyFill="1" applyBorder="1" applyAlignment="1" applyProtection="1">
      <alignment horizontal="center" vertical="center" wrapText="1"/>
      <protection locked="0"/>
    </xf>
    <xf numFmtId="0" fontId="62" fillId="0" borderId="167" xfId="8" applyFont="1" applyFill="1" applyBorder="1" applyAlignment="1" applyProtection="1">
      <alignment horizontal="center" vertical="center" wrapText="1"/>
      <protection locked="0"/>
    </xf>
    <xf numFmtId="0" fontId="62" fillId="0" borderId="157" xfId="8" applyFont="1" applyFill="1" applyBorder="1" applyAlignment="1" applyProtection="1">
      <alignment horizontal="center" vertical="center" wrapText="1"/>
      <protection locked="0"/>
    </xf>
    <xf numFmtId="0" fontId="4" fillId="65" borderId="38" xfId="8" applyFill="1" applyBorder="1" applyAlignment="1" applyProtection="1">
      <alignment horizontal="center" vertical="center" wrapText="1"/>
      <protection locked="0"/>
    </xf>
    <xf numFmtId="0" fontId="4" fillId="65" borderId="64" xfId="8" applyFill="1" applyBorder="1" applyAlignment="1" applyProtection="1">
      <alignment horizontal="center" vertical="center" wrapText="1"/>
      <protection locked="0"/>
    </xf>
    <xf numFmtId="0" fontId="4" fillId="0" borderId="125" xfId="8" applyFill="1" applyBorder="1" applyAlignment="1" applyProtection="1">
      <alignment horizontal="center" vertical="center" wrapText="1"/>
      <protection locked="0"/>
    </xf>
    <xf numFmtId="0" fontId="4" fillId="0" borderId="38" xfId="8" applyFill="1" applyBorder="1" applyAlignment="1" applyProtection="1">
      <alignment horizontal="center" vertical="center" wrapText="1"/>
      <protection locked="0"/>
    </xf>
    <xf numFmtId="0" fontId="4" fillId="0" borderId="64" xfId="8" applyFill="1" applyBorder="1" applyAlignment="1" applyProtection="1">
      <alignment horizontal="center" vertical="center" wrapText="1"/>
      <protection locked="0"/>
    </xf>
    <xf numFmtId="0" fontId="77" fillId="33" borderId="62" xfId="8" applyFont="1" applyFill="1" applyBorder="1" applyAlignment="1" applyProtection="1">
      <alignment horizontal="center" vertical="center" wrapText="1"/>
      <protection locked="0"/>
    </xf>
    <xf numFmtId="0" fontId="76" fillId="0" borderId="125" xfId="8" applyFont="1" applyBorder="1" applyAlignment="1" applyProtection="1">
      <alignment horizontal="center" vertical="center" wrapText="1"/>
      <protection locked="0"/>
    </xf>
    <xf numFmtId="0" fontId="76" fillId="0" borderId="38" xfId="8" applyFont="1" applyBorder="1" applyAlignment="1" applyProtection="1">
      <alignment horizontal="center" vertical="center" wrapText="1"/>
      <protection locked="0"/>
    </xf>
    <xf numFmtId="0" fontId="76" fillId="0" borderId="64" xfId="8" applyFont="1" applyBorder="1" applyAlignment="1" applyProtection="1">
      <alignment horizontal="center" vertical="center" wrapText="1"/>
      <protection locked="0"/>
    </xf>
    <xf numFmtId="0" fontId="4" fillId="32" borderId="125" xfId="8" applyFill="1" applyBorder="1" applyAlignment="1" applyProtection="1">
      <alignment horizontal="center" vertical="center" wrapText="1"/>
      <protection locked="0"/>
    </xf>
    <xf numFmtId="0" fontId="4" fillId="66" borderId="125" xfId="8" applyFill="1" applyBorder="1" applyAlignment="1" applyProtection="1">
      <alignment horizontal="center" vertical="center" wrapText="1"/>
      <protection locked="0"/>
    </xf>
    <xf numFmtId="0" fontId="4" fillId="66" borderId="38" xfId="8" applyFill="1" applyBorder="1" applyAlignment="1" applyProtection="1">
      <alignment horizontal="center" vertical="center" wrapText="1"/>
      <protection locked="0"/>
    </xf>
    <xf numFmtId="0" fontId="76" fillId="0" borderId="110" xfId="8" applyFont="1" applyBorder="1" applyAlignment="1" applyProtection="1">
      <alignment horizontal="center" vertical="center" wrapText="1"/>
      <protection locked="0"/>
    </xf>
    <xf numFmtId="0" fontId="76" fillId="0" borderId="106" xfId="8" applyFont="1" applyBorder="1" applyAlignment="1" applyProtection="1">
      <alignment horizontal="center" vertical="center" wrapText="1"/>
      <protection locked="0"/>
    </xf>
    <xf numFmtId="0" fontId="76" fillId="0" borderId="247" xfId="8" applyFont="1" applyBorder="1" applyAlignment="1" applyProtection="1">
      <alignment horizontal="center" vertical="center" wrapText="1"/>
      <protection locked="0"/>
    </xf>
    <xf numFmtId="0" fontId="4" fillId="31" borderId="125" xfId="8" applyFill="1" applyBorder="1" applyAlignment="1" applyProtection="1">
      <alignment horizontal="center" vertical="center" wrapText="1"/>
      <protection locked="0"/>
    </xf>
    <xf numFmtId="0" fontId="4" fillId="31" borderId="38" xfId="8" applyFill="1" applyBorder="1" applyAlignment="1" applyProtection="1">
      <alignment horizontal="center" vertical="center" wrapText="1"/>
      <protection locked="0"/>
    </xf>
    <xf numFmtId="0" fontId="4" fillId="31" borderId="64" xfId="8" applyFill="1" applyBorder="1" applyAlignment="1" applyProtection="1">
      <alignment horizontal="center" vertical="center" wrapText="1"/>
      <protection locked="0"/>
    </xf>
    <xf numFmtId="0" fontId="4" fillId="42" borderId="38" xfId="8" applyFont="1" applyFill="1" applyBorder="1" applyAlignment="1" applyProtection="1">
      <alignment horizontal="center" vertical="center" wrapText="1"/>
      <protection locked="0"/>
    </xf>
    <xf numFmtId="0" fontId="4" fillId="69" borderId="125" xfId="8" applyFill="1" applyBorder="1" applyAlignment="1" applyProtection="1">
      <alignment horizontal="center" vertical="center" wrapText="1"/>
      <protection locked="0"/>
    </xf>
    <xf numFmtId="0" fontId="4" fillId="69" borderId="38" xfId="8" applyFill="1" applyBorder="1" applyAlignment="1" applyProtection="1">
      <alignment horizontal="center" vertical="center" wrapText="1"/>
      <protection locked="0"/>
    </xf>
    <xf numFmtId="0" fontId="4" fillId="69" borderId="64" xfId="8" applyFill="1" applyBorder="1" applyAlignment="1" applyProtection="1">
      <alignment horizontal="center" vertical="center" wrapText="1"/>
      <protection locked="0"/>
    </xf>
    <xf numFmtId="0" fontId="4" fillId="42" borderId="125" xfId="8" applyFont="1" applyFill="1" applyBorder="1" applyAlignment="1" applyProtection="1">
      <alignment horizontal="center" vertical="center" wrapText="1"/>
      <protection locked="0"/>
    </xf>
    <xf numFmtId="0" fontId="4" fillId="0" borderId="38" xfId="8" applyFont="1" applyFill="1" applyBorder="1" applyAlignment="1" applyProtection="1">
      <alignment horizontal="center" vertical="center" wrapText="1"/>
      <protection locked="0"/>
    </xf>
    <xf numFmtId="0" fontId="4" fillId="70" borderId="125" xfId="8" applyFont="1" applyFill="1" applyBorder="1" applyAlignment="1" applyProtection="1">
      <alignment horizontal="center" vertical="center" wrapText="1"/>
      <protection locked="0"/>
    </xf>
    <xf numFmtId="0" fontId="4" fillId="70" borderId="38" xfId="8" applyFont="1" applyFill="1" applyBorder="1" applyAlignment="1" applyProtection="1">
      <alignment horizontal="center" vertical="center" wrapText="1"/>
      <protection locked="0"/>
    </xf>
    <xf numFmtId="0" fontId="4" fillId="70" borderId="64" xfId="8" applyFont="1" applyFill="1" applyBorder="1" applyAlignment="1" applyProtection="1">
      <alignment horizontal="center" vertical="center" wrapText="1"/>
      <protection locked="0"/>
    </xf>
    <xf numFmtId="0" fontId="4" fillId="46" borderId="153" xfId="8" applyFont="1" applyFill="1" applyBorder="1" applyAlignment="1" applyProtection="1">
      <alignment horizontal="center" vertical="center" wrapText="1"/>
      <protection locked="0"/>
    </xf>
    <xf numFmtId="0" fontId="4" fillId="58" borderId="125" xfId="8" applyFont="1" applyFill="1" applyBorder="1" applyAlignment="1" applyProtection="1">
      <alignment horizontal="center" vertical="center" wrapText="1"/>
      <protection locked="0"/>
    </xf>
    <xf numFmtId="0" fontId="4" fillId="58" borderId="38" xfId="8" applyFont="1" applyFill="1" applyBorder="1" applyAlignment="1" applyProtection="1">
      <alignment horizontal="center" vertical="center" wrapText="1"/>
      <protection locked="0"/>
    </xf>
    <xf numFmtId="0" fontId="4" fillId="36" borderId="125" xfId="8" applyFont="1" applyFill="1" applyBorder="1" applyAlignment="1" applyProtection="1">
      <alignment horizontal="center" vertical="center" wrapText="1"/>
      <protection locked="0"/>
    </xf>
    <xf numFmtId="0" fontId="4" fillId="36" borderId="38" xfId="8" applyFont="1" applyFill="1" applyBorder="1" applyAlignment="1" applyProtection="1">
      <alignment horizontal="center" vertical="center" wrapText="1"/>
      <protection locked="0"/>
    </xf>
    <xf numFmtId="0" fontId="4" fillId="32" borderId="38" xfId="8" applyFont="1" applyFill="1" applyBorder="1" applyAlignment="1" applyProtection="1">
      <alignment horizontal="center" vertical="center" wrapText="1"/>
      <protection locked="0"/>
    </xf>
    <xf numFmtId="0" fontId="4" fillId="32" borderId="64" xfId="8" applyFont="1" applyFill="1" applyBorder="1" applyAlignment="1" applyProtection="1">
      <alignment horizontal="center" vertical="center" wrapText="1"/>
      <protection locked="0"/>
    </xf>
    <xf numFmtId="0" fontId="4" fillId="66" borderId="125" xfId="8" applyFont="1" applyFill="1" applyBorder="1" applyAlignment="1" applyProtection="1">
      <alignment horizontal="center" vertical="center" wrapText="1"/>
      <protection locked="0"/>
    </xf>
    <xf numFmtId="0" fontId="4" fillId="66" borderId="38" xfId="8" applyFont="1" applyFill="1" applyBorder="1" applyAlignment="1" applyProtection="1">
      <alignment horizontal="center" vertical="center" wrapText="1"/>
      <protection locked="0"/>
    </xf>
    <xf numFmtId="0" fontId="4" fillId="67" borderId="125" xfId="8" applyFill="1" applyBorder="1" applyAlignment="1" applyProtection="1">
      <alignment horizontal="center" vertical="center" wrapText="1"/>
      <protection locked="0"/>
    </xf>
    <xf numFmtId="0" fontId="4" fillId="67" borderId="38" xfId="8" applyFill="1" applyBorder="1" applyAlignment="1" applyProtection="1">
      <alignment horizontal="center" vertical="center" wrapText="1"/>
      <protection locked="0"/>
    </xf>
    <xf numFmtId="0" fontId="4" fillId="39" borderId="125" xfId="8" applyFont="1" applyFill="1" applyBorder="1" applyAlignment="1" applyProtection="1">
      <alignment horizontal="center" vertical="center" wrapText="1"/>
      <protection locked="0"/>
    </xf>
    <xf numFmtId="0" fontId="4" fillId="39" borderId="38" xfId="8" applyFont="1" applyFill="1" applyBorder="1" applyAlignment="1" applyProtection="1">
      <alignment horizontal="center" vertical="center" wrapText="1"/>
      <protection locked="0"/>
    </xf>
    <xf numFmtId="0" fontId="4" fillId="0" borderId="38" xfId="8" applyFont="1" applyFill="1" applyBorder="1" applyAlignment="1" applyProtection="1">
      <alignment vertical="center" wrapText="1"/>
      <protection locked="0"/>
    </xf>
    <xf numFmtId="0" fontId="4" fillId="0" borderId="258" xfId="8" applyFont="1" applyFill="1" applyBorder="1" applyAlignment="1" applyProtection="1">
      <alignment vertical="center" wrapText="1"/>
      <protection locked="0"/>
    </xf>
    <xf numFmtId="0" fontId="4" fillId="0" borderId="125" xfId="8" applyFont="1" applyBorder="1" applyAlignment="1" applyProtection="1">
      <alignment horizontal="center" vertical="center" wrapText="1"/>
      <protection locked="0"/>
    </xf>
    <xf numFmtId="0" fontId="4" fillId="0" borderId="38" xfId="8" applyFont="1" applyBorder="1" applyAlignment="1" applyProtection="1">
      <alignment horizontal="center" vertical="center" wrapText="1"/>
      <protection locked="0"/>
    </xf>
    <xf numFmtId="0" fontId="4" fillId="0" borderId="64" xfId="8" applyFont="1" applyBorder="1" applyAlignment="1">
      <alignment horizontal="center" vertical="center" wrapText="1"/>
    </xf>
    <xf numFmtId="0" fontId="39" fillId="0" borderId="153" xfId="8" applyFont="1" applyBorder="1" applyAlignment="1">
      <alignment horizontal="center" vertical="center" wrapText="1"/>
    </xf>
    <xf numFmtId="0" fontId="4" fillId="47" borderId="125" xfId="8" applyFill="1" applyBorder="1" applyAlignment="1" applyProtection="1">
      <alignment horizontal="center" vertical="center" wrapText="1"/>
      <protection locked="0"/>
    </xf>
    <xf numFmtId="0" fontId="4" fillId="47" borderId="38" xfId="8" applyFill="1" applyBorder="1" applyAlignment="1" applyProtection="1">
      <alignment horizontal="center" vertical="center" wrapText="1"/>
      <protection locked="0"/>
    </xf>
    <xf numFmtId="0" fontId="4" fillId="62" borderId="299" xfId="8" applyFill="1" applyBorder="1" applyAlignment="1" applyProtection="1">
      <alignment horizontal="center" vertical="center" wrapText="1"/>
      <protection locked="0"/>
    </xf>
    <xf numFmtId="0" fontId="4" fillId="62" borderId="38" xfId="8" applyFill="1" applyBorder="1" applyAlignment="1" applyProtection="1">
      <alignment horizontal="center" vertical="center" wrapText="1"/>
      <protection locked="0"/>
    </xf>
    <xf numFmtId="0" fontId="4" fillId="62" borderId="64" xfId="8" applyFill="1" applyBorder="1" applyAlignment="1" applyProtection="1">
      <alignment horizontal="center" vertical="center" wrapText="1"/>
      <protection locked="0"/>
    </xf>
    <xf numFmtId="0" fontId="7" fillId="77" borderId="72" xfId="0" applyFont="1" applyFill="1" applyBorder="1" applyAlignment="1" applyProtection="1">
      <alignment horizontal="left" vertical="center"/>
    </xf>
    <xf numFmtId="0" fontId="7" fillId="77" borderId="81" xfId="0" applyFont="1" applyFill="1" applyBorder="1" applyAlignment="1" applyProtection="1">
      <alignment horizontal="left" vertical="center"/>
    </xf>
    <xf numFmtId="0" fontId="7" fillId="77" borderId="86" xfId="0" applyFont="1" applyFill="1" applyBorder="1" applyAlignment="1" applyProtection="1">
      <alignment horizontal="left" vertical="center"/>
    </xf>
    <xf numFmtId="0" fontId="7" fillId="77" borderId="96" xfId="0" applyFont="1" applyFill="1" applyBorder="1" applyAlignment="1" applyProtection="1">
      <alignment horizontal="left" vertical="center"/>
    </xf>
    <xf numFmtId="0" fontId="32" fillId="48" borderId="266" xfId="6" applyFont="1" applyFill="1" applyBorder="1" applyAlignment="1">
      <alignment horizontal="center" vertical="center"/>
    </xf>
    <xf numFmtId="0" fontId="7" fillId="77" borderId="325" xfId="0" applyFont="1" applyFill="1" applyBorder="1" applyAlignment="1" applyProtection="1">
      <alignment horizontal="left" vertical="center"/>
    </xf>
    <xf numFmtId="0" fontId="7" fillId="77" borderId="155" xfId="0" applyFont="1" applyFill="1" applyBorder="1" applyAlignment="1" applyProtection="1">
      <alignment horizontal="left" vertical="center"/>
    </xf>
    <xf numFmtId="0" fontId="61" fillId="0" borderId="231" xfId="6" applyFont="1" applyFill="1" applyBorder="1" applyAlignment="1">
      <alignment horizontal="center" vertical="center" wrapText="1"/>
    </xf>
    <xf numFmtId="0" fontId="61" fillId="0" borderId="232" xfId="6" applyFont="1" applyFill="1" applyBorder="1" applyAlignment="1">
      <alignment horizontal="center" vertical="center" wrapText="1"/>
    </xf>
    <xf numFmtId="0" fontId="61" fillId="0" borderId="233" xfId="6" applyFont="1" applyFill="1" applyBorder="1" applyAlignment="1">
      <alignment horizontal="center" vertical="center" wrapText="1"/>
    </xf>
    <xf numFmtId="0" fontId="4" fillId="0" borderId="259" xfId="6" applyBorder="1" applyAlignment="1">
      <alignment horizontal="center" vertical="center"/>
    </xf>
    <xf numFmtId="0" fontId="4" fillId="0" borderId="2" xfId="6" applyBorder="1" applyAlignment="1">
      <alignment horizontal="center" vertical="center"/>
    </xf>
    <xf numFmtId="0" fontId="4" fillId="0" borderId="260" xfId="6" applyBorder="1" applyAlignment="1">
      <alignment horizontal="center" vertical="center"/>
    </xf>
    <xf numFmtId="0" fontId="20" fillId="48" borderId="110" xfId="6" applyFont="1" applyFill="1" applyBorder="1" applyAlignment="1">
      <alignment horizontal="center" vertical="center" wrapText="1"/>
    </xf>
    <xf numFmtId="0" fontId="20" fillId="48" borderId="111" xfId="6" applyFont="1" applyFill="1" applyBorder="1" applyAlignment="1">
      <alignment horizontal="center" vertical="center" wrapText="1"/>
    </xf>
    <xf numFmtId="0" fontId="20" fillId="48" borderId="112" xfId="6" applyFont="1" applyFill="1" applyBorder="1" applyAlignment="1">
      <alignment horizontal="center" vertical="center" wrapText="1"/>
    </xf>
    <xf numFmtId="0" fontId="108" fillId="48" borderId="106" xfId="6" applyFont="1" applyFill="1" applyBorder="1" applyAlignment="1">
      <alignment horizontal="center" vertical="center" wrapText="1"/>
    </xf>
    <xf numFmtId="0" fontId="108" fillId="48" borderId="0" xfId="6" applyFont="1" applyFill="1" applyBorder="1" applyAlignment="1">
      <alignment horizontal="center" vertical="center" wrapText="1"/>
    </xf>
    <xf numFmtId="0" fontId="108" fillId="48" borderId="34" xfId="6" applyFont="1" applyFill="1" applyBorder="1" applyAlignment="1">
      <alignment horizontal="center" vertical="center" wrapText="1"/>
    </xf>
    <xf numFmtId="0" fontId="2" fillId="48" borderId="110" xfId="6" applyFont="1" applyFill="1" applyBorder="1" applyAlignment="1" applyProtection="1">
      <alignment horizontal="center" vertical="center"/>
    </xf>
    <xf numFmtId="0" fontId="2" fillId="48" borderId="111" xfId="6" applyFont="1" applyFill="1" applyBorder="1" applyAlignment="1" applyProtection="1">
      <alignment horizontal="center" vertical="center"/>
    </xf>
    <xf numFmtId="0" fontId="2" fillId="48" borderId="112" xfId="6" applyFont="1" applyFill="1" applyBorder="1" applyAlignment="1" applyProtection="1">
      <alignment horizontal="center" vertical="center"/>
    </xf>
    <xf numFmtId="0" fontId="8" fillId="9" borderId="254" xfId="6" applyFont="1" applyFill="1" applyBorder="1" applyAlignment="1">
      <alignment horizontal="center" vertical="center" wrapText="1"/>
    </xf>
    <xf numFmtId="0" fontId="8" fillId="9" borderId="243" xfId="6" applyFont="1" applyFill="1" applyBorder="1" applyAlignment="1">
      <alignment horizontal="center" vertical="center" wrapText="1"/>
    </xf>
    <xf numFmtId="0" fontId="8" fillId="9" borderId="261" xfId="6" applyFont="1" applyFill="1" applyBorder="1" applyAlignment="1">
      <alignment horizontal="center" vertical="center" wrapText="1"/>
    </xf>
    <xf numFmtId="0" fontId="68" fillId="9" borderId="262" xfId="6" applyFont="1" applyFill="1" applyBorder="1" applyAlignment="1">
      <alignment horizontal="center" vertical="center" wrapText="1"/>
    </xf>
    <xf numFmtId="0" fontId="68" fillId="9" borderId="243" xfId="6" applyFont="1" applyFill="1" applyBorder="1" applyAlignment="1">
      <alignment horizontal="center" vertical="center"/>
    </xf>
    <xf numFmtId="0" fontId="68" fillId="9" borderId="261" xfId="6" applyFont="1" applyFill="1" applyBorder="1" applyAlignment="1">
      <alignment horizontal="center" vertical="center"/>
    </xf>
    <xf numFmtId="0" fontId="68" fillId="9" borderId="243" xfId="6" applyFont="1" applyFill="1" applyBorder="1" applyAlignment="1">
      <alignment horizontal="center" vertical="center" wrapText="1"/>
    </xf>
    <xf numFmtId="0" fontId="68" fillId="9" borderId="263" xfId="6" applyFont="1" applyFill="1" applyBorder="1" applyAlignment="1">
      <alignment horizontal="center" vertical="center" wrapText="1"/>
    </xf>
    <xf numFmtId="0" fontId="2" fillId="48" borderId="242" xfId="6" applyFont="1" applyFill="1" applyBorder="1" applyAlignment="1">
      <alignment horizontal="center" vertical="center"/>
    </xf>
    <xf numFmtId="0" fontId="2" fillId="48" borderId="263" xfId="6" applyFont="1" applyFill="1" applyBorder="1" applyAlignment="1">
      <alignment horizontal="center" vertical="center"/>
    </xf>
    <xf numFmtId="0" fontId="2" fillId="48" borderId="243" xfId="6" applyFont="1" applyFill="1" applyBorder="1" applyAlignment="1">
      <alignment horizontal="center" vertical="center"/>
    </xf>
    <xf numFmtId="0" fontId="2" fillId="48" borderId="244" xfId="6" applyFont="1" applyFill="1" applyBorder="1" applyAlignment="1">
      <alignment horizontal="center" vertical="center"/>
    </xf>
    <xf numFmtId="0" fontId="24" fillId="9" borderId="273" xfId="6" applyFont="1" applyFill="1" applyBorder="1" applyAlignment="1">
      <alignment horizontal="center" vertical="center"/>
    </xf>
    <xf numFmtId="0" fontId="24" fillId="9" borderId="274" xfId="6" applyFont="1" applyFill="1" applyBorder="1" applyAlignment="1">
      <alignment horizontal="center" vertical="center"/>
    </xf>
    <xf numFmtId="0" fontId="24" fillId="9" borderId="275" xfId="6" applyFont="1" applyFill="1" applyBorder="1" applyAlignment="1">
      <alignment horizontal="center" vertical="center"/>
    </xf>
    <xf numFmtId="0" fontId="24" fillId="9" borderId="271" xfId="6" applyFont="1" applyFill="1" applyBorder="1" applyAlignment="1">
      <alignment horizontal="center" vertical="center"/>
    </xf>
    <xf numFmtId="0" fontId="24" fillId="9" borderId="2" xfId="6" applyFont="1" applyFill="1" applyBorder="1" applyAlignment="1">
      <alignment horizontal="center" vertical="center"/>
    </xf>
    <xf numFmtId="0" fontId="24" fillId="9" borderId="272" xfId="6" applyFont="1" applyFill="1" applyBorder="1" applyAlignment="1">
      <alignment horizontal="center" vertical="center"/>
    </xf>
    <xf numFmtId="0" fontId="24" fillId="9" borderId="273" xfId="6" applyFont="1" applyFill="1" applyBorder="1" applyAlignment="1">
      <alignment horizontal="center" vertical="center" wrapText="1"/>
    </xf>
    <xf numFmtId="0" fontId="24" fillId="9" borderId="274" xfId="6" applyFont="1" applyFill="1" applyBorder="1" applyAlignment="1">
      <alignment horizontal="center" vertical="center" wrapText="1"/>
    </xf>
    <xf numFmtId="0" fontId="24" fillId="9" borderId="276" xfId="6" applyFont="1" applyFill="1" applyBorder="1" applyAlignment="1">
      <alignment horizontal="center" vertical="center" wrapText="1"/>
    </xf>
    <xf numFmtId="0" fontId="24" fillId="9" borderId="271" xfId="6" applyFont="1" applyFill="1" applyBorder="1" applyAlignment="1">
      <alignment horizontal="center" vertical="center" wrapText="1"/>
    </xf>
    <xf numFmtId="0" fontId="24" fillId="9" borderId="2" xfId="6" applyFont="1" applyFill="1" applyBorder="1" applyAlignment="1">
      <alignment horizontal="center" vertical="center" wrapText="1"/>
    </xf>
    <xf numFmtId="0" fontId="24" fillId="9" borderId="260" xfId="6" applyFont="1" applyFill="1" applyBorder="1" applyAlignment="1">
      <alignment horizontal="center" vertical="center" wrapText="1"/>
    </xf>
    <xf numFmtId="0" fontId="2" fillId="48" borderId="269" xfId="6" applyFont="1" applyFill="1" applyBorder="1" applyAlignment="1" applyProtection="1">
      <alignment horizontal="center" vertical="center"/>
    </xf>
    <xf numFmtId="0" fontId="24" fillId="9" borderId="275" xfId="6" applyFont="1" applyFill="1" applyBorder="1" applyAlignment="1">
      <alignment horizontal="center" vertical="center" wrapText="1"/>
    </xf>
    <xf numFmtId="0" fontId="24" fillId="9" borderId="272" xfId="6" applyFont="1" applyFill="1" applyBorder="1" applyAlignment="1">
      <alignment horizontal="center" vertical="center" wrapText="1"/>
    </xf>
    <xf numFmtId="0" fontId="2" fillId="48" borderId="291" xfId="6" applyFont="1" applyFill="1" applyBorder="1" applyAlignment="1">
      <alignment horizontal="center" vertical="center"/>
    </xf>
    <xf numFmtId="0" fontId="2" fillId="48" borderId="296" xfId="6" applyFont="1" applyFill="1" applyBorder="1" applyAlignment="1">
      <alignment horizontal="center" vertical="center"/>
    </xf>
    <xf numFmtId="0" fontId="2" fillId="38" borderId="254" xfId="6" applyFont="1" applyFill="1" applyBorder="1" applyAlignment="1">
      <alignment horizontal="center" vertical="center"/>
    </xf>
    <xf numFmtId="0" fontId="2" fillId="38" borderId="261" xfId="6" applyFont="1" applyFill="1" applyBorder="1" applyAlignment="1">
      <alignment horizontal="center" vertical="center"/>
    </xf>
    <xf numFmtId="0" fontId="61" fillId="0" borderId="264" xfId="6" applyFont="1" applyBorder="1" applyAlignment="1">
      <alignment horizontal="center" vertical="center"/>
    </xf>
    <xf numFmtId="0" fontId="61" fillId="0" borderId="249" xfId="6" applyFont="1" applyBorder="1" applyAlignment="1">
      <alignment horizontal="center" vertical="center"/>
    </xf>
    <xf numFmtId="0" fontId="62" fillId="48" borderId="200" xfId="6" applyFont="1" applyFill="1" applyBorder="1" applyAlignment="1">
      <alignment horizontal="center" vertical="center"/>
    </xf>
    <xf numFmtId="0" fontId="62" fillId="48" borderId="244" xfId="6" applyFont="1" applyFill="1" applyBorder="1" applyAlignment="1">
      <alignment horizontal="center" vertical="center"/>
    </xf>
    <xf numFmtId="0" fontId="2" fillId="48" borderId="200" xfId="6" applyFont="1" applyFill="1" applyBorder="1" applyAlignment="1">
      <alignment horizontal="center" vertical="center"/>
    </xf>
    <xf numFmtId="0" fontId="2" fillId="48" borderId="201" xfId="6" applyFont="1" applyFill="1" applyBorder="1" applyAlignment="1">
      <alignment horizontal="center" vertical="center"/>
    </xf>
    <xf numFmtId="0" fontId="58" fillId="48" borderId="265" xfId="6" applyFont="1" applyFill="1" applyBorder="1" applyAlignment="1">
      <alignment horizontal="center" vertical="center"/>
    </xf>
    <xf numFmtId="0" fontId="58" fillId="48" borderId="266" xfId="6" applyFont="1" applyFill="1" applyBorder="1" applyAlignment="1">
      <alignment horizontal="center" vertical="center"/>
    </xf>
    <xf numFmtId="0" fontId="59" fillId="0" borderId="268" xfId="6" applyFont="1" applyBorder="1" applyAlignment="1">
      <alignment horizontal="center" vertical="center" wrapText="1"/>
    </xf>
    <xf numFmtId="0" fontId="59" fillId="0" borderId="111" xfId="6" applyFont="1" applyBorder="1" applyAlignment="1">
      <alignment horizontal="center" vertical="center" wrapText="1"/>
    </xf>
    <xf numFmtId="0" fontId="59" fillId="0" borderId="269" xfId="6" applyFont="1" applyBorder="1" applyAlignment="1">
      <alignment horizontal="center" vertical="center" wrapText="1"/>
    </xf>
    <xf numFmtId="0" fontId="59" fillId="0" borderId="270" xfId="6" applyFont="1" applyBorder="1" applyAlignment="1">
      <alignment horizontal="center" vertical="center" wrapText="1"/>
    </xf>
    <xf numFmtId="0" fontId="59" fillId="0" borderId="0" xfId="6" applyFont="1" applyBorder="1" applyAlignment="1">
      <alignment horizontal="center" vertical="center" wrapText="1"/>
    </xf>
    <xf numFmtId="0" fontId="59" fillId="0" borderId="122" xfId="6" applyFont="1" applyBorder="1" applyAlignment="1">
      <alignment horizontal="center" vertical="center" wrapText="1"/>
    </xf>
    <xf numFmtId="0" fontId="59" fillId="0" borderId="271" xfId="6" applyFont="1" applyBorder="1" applyAlignment="1">
      <alignment horizontal="center" vertical="center" wrapText="1"/>
    </xf>
    <xf numFmtId="0" fontId="59" fillId="0" borderId="2" xfId="6" applyFont="1" applyBorder="1" applyAlignment="1">
      <alignment horizontal="center" vertical="center" wrapText="1"/>
    </xf>
    <xf numFmtId="0" fontId="59" fillId="0" borderId="272" xfId="6" applyFont="1" applyBorder="1" applyAlignment="1">
      <alignment horizontal="center" vertical="center" wrapText="1"/>
    </xf>
    <xf numFmtId="0" fontId="2" fillId="48" borderId="254" xfId="6" applyFont="1" applyFill="1" applyBorder="1" applyAlignment="1">
      <alignment horizontal="center" vertical="center"/>
    </xf>
    <xf numFmtId="0" fontId="2" fillId="9" borderId="2" xfId="6" applyFont="1" applyFill="1" applyBorder="1" applyAlignment="1">
      <alignment horizontal="center" vertical="center"/>
    </xf>
    <xf numFmtId="0" fontId="2" fillId="9" borderId="260" xfId="6" applyFont="1" applyFill="1" applyBorder="1" applyAlignment="1">
      <alignment horizontal="center" vertical="center"/>
    </xf>
    <xf numFmtId="0" fontId="115" fillId="17" borderId="352" xfId="6" applyFont="1" applyFill="1" applyBorder="1" applyAlignment="1">
      <alignment horizontal="center" vertical="center"/>
    </xf>
    <xf numFmtId="0" fontId="115" fillId="17" borderId="339" xfId="6" applyFont="1" applyFill="1" applyBorder="1" applyAlignment="1">
      <alignment horizontal="center" vertical="center"/>
    </xf>
    <xf numFmtId="0" fontId="112" fillId="62" borderId="41" xfId="6" applyFont="1" applyFill="1" applyBorder="1" applyAlignment="1">
      <alignment horizontal="center" vertical="center"/>
    </xf>
    <xf numFmtId="0" fontId="112" fillId="62" borderId="329" xfId="6" applyFont="1" applyFill="1" applyBorder="1" applyAlignment="1">
      <alignment horizontal="center" vertical="center"/>
    </xf>
    <xf numFmtId="0" fontId="113" fillId="8" borderId="330" xfId="6" applyFont="1" applyFill="1" applyBorder="1" applyAlignment="1">
      <alignment horizontal="center" vertical="center"/>
    </xf>
    <xf numFmtId="0" fontId="75" fillId="0" borderId="0" xfId="6" applyFont="1" applyFill="1" applyAlignment="1"/>
    <xf numFmtId="0" fontId="111" fillId="62" borderId="330" xfId="6" applyFont="1" applyFill="1" applyBorder="1" applyAlignment="1">
      <alignment horizontal="center" vertical="center"/>
    </xf>
    <xf numFmtId="0" fontId="111" fillId="62" borderId="328" xfId="6" applyFont="1" applyFill="1" applyBorder="1" applyAlignment="1">
      <alignment horizontal="center" vertical="center"/>
    </xf>
    <xf numFmtId="0" fontId="75" fillId="0" borderId="0" xfId="6" applyFont="1" applyFill="1" applyAlignment="1">
      <alignment horizontal="left"/>
    </xf>
    <xf numFmtId="0" fontId="114" fillId="17" borderId="352" xfId="6" applyFont="1" applyFill="1" applyBorder="1" applyAlignment="1">
      <alignment horizontal="center" vertical="center"/>
    </xf>
    <xf numFmtId="0" fontId="114" fillId="17" borderId="343" xfId="6" applyFont="1" applyFill="1" applyBorder="1" applyAlignment="1">
      <alignment horizontal="center" vertical="center"/>
    </xf>
    <xf numFmtId="0" fontId="114" fillId="17" borderId="339" xfId="6" applyFont="1" applyFill="1" applyBorder="1" applyAlignment="1">
      <alignment horizontal="center" vertical="center"/>
    </xf>
    <xf numFmtId="0" fontId="24" fillId="0" borderId="394" xfId="6" applyFont="1" applyBorder="1" applyAlignment="1">
      <alignment horizontal="center" vertical="center"/>
    </xf>
    <xf numFmtId="0" fontId="24" fillId="0" borderId="393" xfId="6" applyFont="1" applyBorder="1" applyAlignment="1">
      <alignment horizontal="center" vertical="center"/>
    </xf>
    <xf numFmtId="0" fontId="24" fillId="0" borderId="392" xfId="6" applyFont="1" applyBorder="1" applyAlignment="1">
      <alignment horizontal="center" vertical="center"/>
    </xf>
    <xf numFmtId="0" fontId="2" fillId="0" borderId="0" xfId="6" applyFont="1" applyAlignment="1">
      <alignment horizontal="left" vertical="center"/>
    </xf>
    <xf numFmtId="0" fontId="35" fillId="0" borderId="3" xfId="6" applyFont="1" applyBorder="1" applyAlignment="1">
      <alignment horizontal="center" vertical="center" textRotation="90"/>
    </xf>
    <xf numFmtId="0" fontId="35" fillId="0" borderId="114" xfId="6" applyFont="1" applyBorder="1" applyAlignment="1">
      <alignment horizontal="center" vertical="center" textRotation="90"/>
    </xf>
    <xf numFmtId="0" fontId="35" fillId="0" borderId="14" xfId="6" applyFont="1" applyBorder="1" applyAlignment="1">
      <alignment horizontal="center" vertical="center" textRotation="90"/>
    </xf>
    <xf numFmtId="0" fontId="35" fillId="0" borderId="21" xfId="6" applyFont="1" applyBorder="1" applyAlignment="1">
      <alignment horizontal="center" vertical="center" textRotation="90"/>
    </xf>
    <xf numFmtId="0" fontId="35" fillId="0" borderId="33" xfId="6" applyFont="1" applyBorder="1" applyAlignment="1">
      <alignment horizontal="center" vertical="center" textRotation="90"/>
    </xf>
    <xf numFmtId="0" fontId="4" fillId="62" borderId="333" xfId="6" applyFill="1" applyBorder="1" applyAlignment="1">
      <alignment horizontal="center" vertical="center"/>
    </xf>
    <xf numFmtId="0" fontId="4" fillId="62" borderId="332" xfId="6" applyFill="1" applyBorder="1" applyAlignment="1">
      <alignment horizontal="center" vertical="center"/>
    </xf>
    <xf numFmtId="0" fontId="4" fillId="62" borderId="2" xfId="6" applyFill="1" applyBorder="1" applyAlignment="1">
      <alignment horizontal="center" vertical="center"/>
    </xf>
    <xf numFmtId="0" fontId="4" fillId="62" borderId="331" xfId="6" applyFill="1" applyBorder="1" applyAlignment="1">
      <alignment horizontal="center" vertical="center"/>
    </xf>
    <xf numFmtId="0" fontId="35" fillId="0" borderId="10" xfId="6" applyFont="1" applyBorder="1" applyAlignment="1">
      <alignment horizontal="center" vertical="center" textRotation="90"/>
    </xf>
    <xf numFmtId="0" fontId="35" fillId="0" borderId="25" xfId="6" applyFont="1" applyBorder="1" applyAlignment="1">
      <alignment horizontal="center" vertical="center" textRotation="90"/>
    </xf>
    <xf numFmtId="0" fontId="111" fillId="17" borderId="351" xfId="6" applyFont="1" applyFill="1" applyBorder="1" applyAlignment="1">
      <alignment horizontal="center" vertical="center"/>
    </xf>
    <xf numFmtId="0" fontId="111" fillId="17" borderId="292" xfId="6" applyFont="1" applyFill="1" applyBorder="1" applyAlignment="1">
      <alignment horizontal="center" vertical="center"/>
    </xf>
    <xf numFmtId="0" fontId="111" fillId="17" borderId="342" xfId="6" applyFont="1" applyFill="1" applyBorder="1" applyAlignment="1">
      <alignment horizontal="center" vertical="center"/>
    </xf>
    <xf numFmtId="0" fontId="114" fillId="8" borderId="352" xfId="6" applyFont="1" applyFill="1" applyBorder="1" applyAlignment="1">
      <alignment horizontal="center" vertical="center"/>
    </xf>
    <xf numFmtId="0" fontId="114" fillId="8" borderId="339" xfId="6" applyFont="1" applyFill="1" applyBorder="1" applyAlignment="1">
      <alignment horizontal="center" vertical="center"/>
    </xf>
    <xf numFmtId="0" fontId="3" fillId="0" borderId="399" xfId="6" applyFont="1" applyBorder="1" applyAlignment="1">
      <alignment horizontal="center" vertical="center"/>
    </xf>
    <xf numFmtId="0" fontId="3" fillId="0" borderId="400" xfId="6" applyFont="1" applyBorder="1" applyAlignment="1">
      <alignment horizontal="center" vertical="center"/>
    </xf>
    <xf numFmtId="0" fontId="44" fillId="0" borderId="394" xfId="6" applyFont="1" applyBorder="1" applyAlignment="1">
      <alignment horizontal="center" vertical="center" wrapText="1"/>
    </xf>
    <xf numFmtId="0" fontId="44" fillId="0" borderId="395" xfId="6" applyFont="1" applyBorder="1" applyAlignment="1">
      <alignment horizontal="center" vertical="center" wrapText="1"/>
    </xf>
    <xf numFmtId="0" fontId="3" fillId="0" borderId="401" xfId="6" applyFont="1" applyBorder="1" applyAlignment="1">
      <alignment horizontal="center" vertical="center"/>
    </xf>
    <xf numFmtId="0" fontId="3" fillId="0" borderId="398" xfId="6" applyFont="1" applyBorder="1" applyAlignment="1">
      <alignment horizontal="center" vertical="center"/>
    </xf>
    <xf numFmtId="0" fontId="44" fillId="0" borderId="396" xfId="6" applyFont="1" applyBorder="1" applyAlignment="1">
      <alignment horizontal="center" vertical="center"/>
    </xf>
    <xf numFmtId="0" fontId="44" fillId="0" borderId="393" xfId="6" applyFont="1" applyBorder="1" applyAlignment="1">
      <alignment horizontal="center" vertical="center"/>
    </xf>
    <xf numFmtId="0" fontId="4" fillId="0" borderId="399" xfId="6" applyFont="1" applyBorder="1" applyAlignment="1">
      <alignment horizontal="center" vertical="center"/>
    </xf>
    <xf numFmtId="0" fontId="4" fillId="0" borderId="398" xfId="6" applyFont="1" applyBorder="1" applyAlignment="1">
      <alignment horizontal="center" vertical="center"/>
    </xf>
    <xf numFmtId="0" fontId="4" fillId="0" borderId="400" xfId="6" applyFont="1" applyBorder="1" applyAlignment="1">
      <alignment horizontal="center" vertical="center"/>
    </xf>
    <xf numFmtId="0" fontId="116" fillId="11" borderId="394" xfId="6" applyFont="1" applyFill="1" applyBorder="1" applyAlignment="1">
      <alignment horizontal="center" vertical="center"/>
    </xf>
    <xf numFmtId="0" fontId="116" fillId="11" borderId="393" xfId="6" applyFont="1" applyFill="1" applyBorder="1" applyAlignment="1">
      <alignment horizontal="center" vertical="center"/>
    </xf>
    <xf numFmtId="0" fontId="116" fillId="11" borderId="395" xfId="6" applyFont="1" applyFill="1" applyBorder="1" applyAlignment="1">
      <alignment horizontal="center" vertical="center"/>
    </xf>
    <xf numFmtId="0" fontId="4" fillId="0" borderId="399" xfId="6" applyFont="1" applyBorder="1" applyAlignment="1">
      <alignment horizontal="center"/>
    </xf>
    <xf numFmtId="0" fontId="4" fillId="0" borderId="398" xfId="6" applyBorder="1" applyAlignment="1">
      <alignment horizontal="center"/>
    </xf>
    <xf numFmtId="0" fontId="4" fillId="0" borderId="397" xfId="6" applyBorder="1" applyAlignment="1">
      <alignment horizontal="center"/>
    </xf>
    <xf numFmtId="0" fontId="113" fillId="8" borderId="352" xfId="6" applyFont="1" applyFill="1" applyBorder="1" applyAlignment="1">
      <alignment horizontal="center" vertical="center"/>
    </xf>
    <xf numFmtId="0" fontId="113" fillId="8" borderId="339" xfId="6" applyFont="1" applyFill="1" applyBorder="1" applyAlignment="1">
      <alignment horizontal="center" vertical="center"/>
    </xf>
    <xf numFmtId="0" fontId="111" fillId="8" borderId="351" xfId="6" applyFont="1" applyFill="1" applyBorder="1" applyAlignment="1">
      <alignment horizontal="center" vertical="center"/>
    </xf>
    <xf numFmtId="0" fontId="111" fillId="8" borderId="292" xfId="6" applyFont="1" applyFill="1" applyBorder="1" applyAlignment="1">
      <alignment horizontal="center" vertical="center"/>
    </xf>
    <xf numFmtId="0" fontId="111" fillId="62" borderId="296" xfId="6" applyFont="1" applyFill="1" applyBorder="1" applyAlignment="1">
      <alignment horizontal="center" vertical="center"/>
    </xf>
    <xf numFmtId="0" fontId="111" fillId="62" borderId="293" xfId="6" applyFont="1" applyFill="1" applyBorder="1" applyAlignment="1">
      <alignment horizontal="center" vertical="center"/>
    </xf>
    <xf numFmtId="0" fontId="111" fillId="8" borderId="296" xfId="6" applyFont="1" applyFill="1" applyBorder="1" applyAlignment="1">
      <alignment horizontal="center" vertical="center"/>
    </xf>
    <xf numFmtId="0" fontId="113" fillId="8" borderId="343" xfId="6" applyFont="1" applyFill="1" applyBorder="1" applyAlignment="1">
      <alignment horizontal="center" vertical="center"/>
    </xf>
    <xf numFmtId="0" fontId="111" fillId="8" borderId="342" xfId="6" applyFont="1" applyFill="1" applyBorder="1" applyAlignment="1">
      <alignment horizontal="center" vertical="center"/>
    </xf>
    <xf numFmtId="0" fontId="113" fillId="17" borderId="352" xfId="6" applyFont="1" applyFill="1" applyBorder="1" applyAlignment="1">
      <alignment horizontal="center" vertical="center"/>
    </xf>
    <xf numFmtId="0" fontId="113" fillId="17" borderId="343" xfId="6" applyFont="1" applyFill="1" applyBorder="1" applyAlignment="1">
      <alignment horizontal="center" vertical="center"/>
    </xf>
    <xf numFmtId="0" fontId="113" fillId="17" borderId="339" xfId="6" applyFont="1" applyFill="1" applyBorder="1" applyAlignment="1">
      <alignment horizontal="center" vertical="center"/>
    </xf>
    <xf numFmtId="0" fontId="4" fillId="17" borderId="351" xfId="6" applyFill="1" applyBorder="1" applyAlignment="1">
      <alignment horizontal="center" vertical="center"/>
    </xf>
    <xf numFmtId="0" fontId="4" fillId="17" borderId="342" xfId="6" applyFill="1" applyBorder="1" applyAlignment="1">
      <alignment horizontal="center" vertical="center"/>
    </xf>
    <xf numFmtId="0" fontId="4" fillId="17" borderId="292" xfId="6" applyFill="1" applyBorder="1" applyAlignment="1">
      <alignment horizontal="center" vertical="center"/>
    </xf>
    <xf numFmtId="0" fontId="39" fillId="0" borderId="21" xfId="0" applyFont="1" applyBorder="1" applyAlignment="1">
      <alignment horizontal="left" vertical="top"/>
    </xf>
    <xf numFmtId="0" fontId="39" fillId="0" borderId="114" xfId="0" applyFont="1" applyBorder="1" applyAlignment="1">
      <alignment horizontal="left" vertical="top"/>
    </xf>
    <xf numFmtId="0" fontId="39" fillId="0" borderId="33" xfId="0" applyFont="1" applyBorder="1" applyAlignment="1">
      <alignment horizontal="left" vertical="top"/>
    </xf>
    <xf numFmtId="0" fontId="39" fillId="0" borderId="3" xfId="0" applyFont="1" applyBorder="1" applyAlignment="1">
      <alignment horizontal="left" vertical="top"/>
    </xf>
    <xf numFmtId="0" fontId="69" fillId="2" borderId="0" xfId="0" applyFont="1" applyFill="1" applyAlignment="1">
      <alignment horizontal="center" vertical="center" wrapText="1"/>
    </xf>
    <xf numFmtId="0" fontId="52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17" fillId="18" borderId="0" xfId="1" applyFill="1" applyAlignment="1" applyProtection="1">
      <alignment horizontal="center" vertical="center"/>
    </xf>
    <xf numFmtId="0" fontId="51" fillId="14" borderId="0" xfId="0" applyFont="1" applyFill="1" applyAlignment="1">
      <alignment horizontal="center" vertical="center"/>
    </xf>
    <xf numFmtId="0" fontId="4" fillId="4" borderId="27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78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278" xfId="0" applyFill="1" applyBorder="1" applyAlignment="1">
      <alignment horizontal="center" vertical="center" wrapText="1"/>
    </xf>
    <xf numFmtId="0" fontId="0" fillId="0" borderId="279" xfId="0" applyBorder="1" applyAlignment="1">
      <alignment horizontal="center"/>
    </xf>
    <xf numFmtId="0" fontId="0" fillId="0" borderId="280" xfId="0" applyBorder="1" applyAlignment="1">
      <alignment horizontal="center"/>
    </xf>
    <xf numFmtId="0" fontId="0" fillId="0" borderId="281" xfId="0" applyBorder="1" applyAlignment="1">
      <alignment horizontal="center"/>
    </xf>
  </cellXfs>
  <cellStyles count="9">
    <cellStyle name="Lien hypertexte" xfId="1" builtinId="8"/>
    <cellStyle name="Milliers 2" xfId="2"/>
    <cellStyle name="Monétaire" xfId="3" builtinId="4"/>
    <cellStyle name="Monétaire 2" xfId="4"/>
    <cellStyle name="Monétaire 3" xfId="5"/>
    <cellStyle name="Normal" xfId="0" builtinId="0"/>
    <cellStyle name="Normal 2" xfId="6"/>
    <cellStyle name="Normal 3" xfId="7"/>
    <cellStyle name="Normal_BEP MMIC " xfId="8"/>
  </cellStyles>
  <dxfs count="511">
    <dxf>
      <font>
        <color rgb="FFFF330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 patternType="lightGray"/>
      </fill>
    </dxf>
    <dxf>
      <fill>
        <patternFill>
          <bgColor rgb="FF00FF00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 patternType="lightGray"/>
      </fill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 patternType="lightGray"/>
      </fill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 patternType="lightGray"/>
      </fill>
    </dxf>
    <dxf>
      <fill>
        <patternFill patternType="lightGray"/>
      </fill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rgb="FFFF66FF"/>
        </patternFill>
      </fill>
    </dxf>
    <dxf>
      <fill>
        <patternFill>
          <bgColor rgb="FF00CCFF"/>
        </patternFill>
      </fill>
    </dxf>
    <dxf>
      <fill>
        <patternFill>
          <bgColor rgb="FF66FF33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6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DBEEF3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2" tint="-0.49998474074526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7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ill>
        <patternFill>
          <bgColor rgb="FFFFFFFF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  <border>
        <left style="thin">
          <color indexed="64"/>
        </left>
        <right/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  <border>
        <left style="thin">
          <color indexed="64"/>
        </left>
        <right/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  <border>
        <left style="thin">
          <color indexed="64"/>
        </left>
        <right/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  <border>
        <left style="thin">
          <color indexed="64"/>
        </left>
        <right/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  <border>
        <left style="thin">
          <color indexed="64"/>
        </left>
        <right/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  <border>
        <left style="thin">
          <color indexed="64"/>
        </left>
        <right/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  <border>
        <left style="thin">
          <color indexed="64"/>
        </left>
        <right/>
        <top/>
        <bottom/>
      </border>
    </dxf>
    <dxf>
      <fill>
        <patternFill>
          <bgColor indexed="11"/>
        </patternFill>
      </fill>
    </dxf>
    <dxf>
      <fill>
        <patternFill>
          <bgColor indexed="11"/>
        </patternFill>
      </fill>
      <border>
        <left style="thin">
          <color indexed="64"/>
        </left>
        <right/>
        <top/>
        <bottom/>
      </border>
    </dxf>
    <dxf>
      <fill>
        <patternFill>
          <bgColor indexed="11"/>
        </patternFill>
      </fill>
    </dxf>
    <dxf>
      <font>
        <condense val="0"/>
        <extend val="0"/>
        <color indexed="57"/>
      </font>
      <fill>
        <patternFill>
          <bgColor indexed="3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3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57"/>
      </font>
      <fill>
        <patternFill>
          <bgColor indexed="3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3"/>
        </patternFill>
      </fill>
    </dxf>
    <dxf>
      <fill>
        <patternFill>
          <bgColor indexed="11"/>
        </patternFill>
      </fill>
      <border>
        <left style="thin">
          <color indexed="64"/>
        </left>
        <right/>
        <top/>
        <bottom/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</border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b val="0"/>
        <i val="0"/>
      </font>
      <fill>
        <patternFill>
          <bgColor rgb="FFAEC979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00FF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EC9290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ont>
        <color theme="2"/>
      </font>
      <fill>
        <patternFill>
          <bgColor theme="9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ont>
        <color rgb="FFFF0000"/>
      </font>
      <fill>
        <patternFill patternType="gray125">
          <fgColor auto="1"/>
          <bgColor rgb="FFFFD347"/>
        </patternFill>
      </fill>
    </dxf>
    <dxf>
      <fill>
        <patternFill patternType="gray125">
          <fgColor auto="1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b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26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b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26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b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26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ont>
        <color rgb="FFFF0000"/>
      </font>
      <fill>
        <patternFill patternType="gray125">
          <fgColor indexed="64"/>
          <bgColor rgb="FFFFD347"/>
        </patternFill>
      </fill>
    </dxf>
    <dxf>
      <fill>
        <patternFill patternType="gray125">
          <fgColor indexed="64"/>
          <bgColor theme="4" tint="0.59996337778862885"/>
        </patternFill>
      </fill>
    </dxf>
    <dxf>
      <fill>
        <patternFill>
          <bgColor indexed="10"/>
        </patternFill>
      </fill>
    </dxf>
    <dxf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colors>
    <mruColors>
      <color rgb="FFFF99CC"/>
      <color rgb="FF99FF66"/>
      <color rgb="FF0000FF"/>
      <color rgb="FFFFFF99"/>
      <color rgb="FFFFCCFF"/>
      <color rgb="FFFFFFCC"/>
      <color rgb="FFFF6600"/>
      <color rgb="FF99CCFF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TAUX DE REUSSITE ANNUEL</a:t>
            </a:r>
          </a:p>
        </c:rich>
      </c:tx>
      <c:layout>
        <c:manualLayout>
          <c:xMode val="edge"/>
          <c:yMode val="edge"/>
          <c:x val="0.2880517344970433"/>
          <c:y val="3.7547672132381298E-2"/>
        </c:manualLayout>
      </c:layout>
      <c:overlay val="0"/>
      <c:spPr>
        <a:noFill/>
        <a:ln w="25400">
          <a:noFill/>
        </a:ln>
      </c:spPr>
    </c:title>
    <c:autoTitleDeleted val="0"/>
    <c:view3D>
      <c:rotX val="5"/>
      <c:hPercent val="70"/>
      <c:rotY val="10"/>
      <c:depthPercent val="240"/>
      <c:rAngAx val="0"/>
      <c:perspective val="1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594254937163548"/>
          <c:y val="9.9688776798508072E-2"/>
          <c:w val="0.51526032315978454"/>
          <c:h val="0.775703294463403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Effectifs!$S$5</c:f>
              <c:strCache>
                <c:ptCount val="1"/>
                <c:pt idx="0">
                  <c:v>Par rapport à la capacité d'accueil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Effectifs!$S$5</c:f>
              <c:strCache>
                <c:ptCount val="1"/>
                <c:pt idx="0">
                  <c:v>Par rapport à la capacité d'accueil</c:v>
                </c:pt>
              </c:strCache>
            </c:strRef>
          </c:cat>
          <c:val>
            <c:numRef>
              <c:f>Effectifs!$S$6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val>
        </c:ser>
        <c:ser>
          <c:idx val="1"/>
          <c:order val="1"/>
          <c:tx>
            <c:strRef>
              <c:f>Effectifs!$T$5</c:f>
              <c:strCache>
                <c:ptCount val="1"/>
                <c:pt idx="0">
                  <c:v>Par rapport à l'effectif de Seconde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Effectifs!$T$6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val>
        </c:ser>
        <c:ser>
          <c:idx val="2"/>
          <c:order val="2"/>
          <c:tx>
            <c:strRef>
              <c:f>Effectifs!$U$5</c:f>
              <c:strCache>
                <c:ptCount val="1"/>
                <c:pt idx="0">
                  <c:v>Par rapport aux inscrits à l'examen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Effectifs!$U$6</c:f>
              <c:numCache>
                <c:formatCode>0%</c:formatCode>
                <c:ptCount val="1"/>
                <c:pt idx="0">
                  <c:v>0.76923076923076927</c:v>
                </c:pt>
              </c:numCache>
            </c:numRef>
          </c:val>
        </c:ser>
        <c:ser>
          <c:idx val="3"/>
          <c:order val="3"/>
          <c:tx>
            <c:strRef>
              <c:f>Effectifs!$V$5</c:f>
              <c:strCache>
                <c:ptCount val="1"/>
                <c:pt idx="0">
                  <c:v>Par rapport aux présents</c:v>
                </c:pt>
              </c:strCache>
            </c:strRef>
          </c:tx>
          <c:invertIfNegative val="0"/>
          <c:val>
            <c:numRef>
              <c:f>Effectifs!$V$6</c:f>
              <c:numCache>
                <c:formatCode>0%</c:formatCode>
                <c:ptCount val="1"/>
                <c:pt idx="0">
                  <c:v>0.83333333333333337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gapDepth val="10"/>
        <c:shape val="cylinder"/>
        <c:axId val="81905152"/>
        <c:axId val="81909248"/>
        <c:axId val="0"/>
      </c:bar3DChart>
      <c:catAx>
        <c:axId val="81905152"/>
        <c:scaling>
          <c:orientation val="minMax"/>
        </c:scaling>
        <c:delete val="1"/>
        <c:axPos val="b"/>
        <c:majorTickMark val="out"/>
        <c:minorTickMark val="none"/>
        <c:tickLblPos val="none"/>
        <c:crossAx val="81909248"/>
        <c:crosses val="autoZero"/>
        <c:auto val="1"/>
        <c:lblAlgn val="ctr"/>
        <c:lblOffset val="100"/>
        <c:noMultiLvlLbl val="1"/>
      </c:catAx>
      <c:valAx>
        <c:axId val="81909248"/>
        <c:scaling>
          <c:orientation val="minMax"/>
          <c:max val="1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Taux</a:t>
                </a:r>
              </a:p>
            </c:rich>
          </c:tx>
          <c:layout>
            <c:manualLayout>
              <c:xMode val="edge"/>
              <c:yMode val="edge"/>
              <c:x val="6.2702463396894823E-2"/>
              <c:y val="0.3756893291564363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one"/>
        <c:crossAx val="8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21357195332738"/>
          <c:y val="0.20645253093968977"/>
          <c:w val="0.23751833253515062"/>
          <c:h val="0.4690472344647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shade val="84706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361" footer="0.4921259845000036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EFFECTIFS</a:t>
            </a:r>
          </a:p>
        </c:rich>
      </c:tx>
      <c:layout>
        <c:manualLayout>
          <c:xMode val="edge"/>
          <c:yMode val="edge"/>
          <c:x val="0.33078417451917053"/>
          <c:y val="5.22649596857946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4317869092902"/>
          <c:y val="0.17134008512243901"/>
          <c:w val="0.88027580307556741"/>
          <c:h val="0.54517299811684106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(Effectifs!$D$5,Effectifs!$E$5,Effectifs!$G$5,Effectifs!$I$5,Effectifs!$K$5,Effectifs!$M$5,Effectifs!$O$5,Effectifs!$Q$5)</c:f>
              <c:strCache>
                <c:ptCount val="8"/>
                <c:pt idx="0">
                  <c:v>Vœu n°1</c:v>
                </c:pt>
                <c:pt idx="1">
                  <c:v>Capacité d'accueil</c:v>
                </c:pt>
                <c:pt idx="2">
                  <c:v>Effectif de seconde</c:v>
                </c:pt>
                <c:pt idx="3">
                  <c:v>Effectif de première</c:v>
                </c:pt>
                <c:pt idx="4">
                  <c:v>Effectif de terminale</c:v>
                </c:pt>
                <c:pt idx="5">
                  <c:v>Inscrits</c:v>
                </c:pt>
                <c:pt idx="6">
                  <c:v>Présents</c:v>
                </c:pt>
                <c:pt idx="7">
                  <c:v>Admis</c:v>
                </c:pt>
              </c:strCache>
            </c:strRef>
          </c:cat>
          <c:val>
            <c:numRef>
              <c:f>(Effectifs!$D$6,Effectifs!$E$6,Effectifs!$G$6,Effectifs!$I$6,Effectifs!$K$6,Effectifs!$M$6,Effectifs!$O$6,Effectifs!$Q$6)</c:f>
              <c:numCache>
                <c:formatCode>General</c:formatCode>
                <c:ptCount val="8"/>
                <c:pt idx="0">
                  <c:v>11</c:v>
                </c:pt>
                <c:pt idx="1">
                  <c:v>15</c:v>
                </c:pt>
                <c:pt idx="2">
                  <c:v>15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262528"/>
        <c:axId val="104011264"/>
      </c:lineChart>
      <c:catAx>
        <c:axId val="8826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Erosion sur la durée de la scolarité</a:t>
                </a:r>
              </a:p>
            </c:rich>
          </c:tx>
          <c:layout>
            <c:manualLayout>
              <c:xMode val="edge"/>
              <c:yMode val="edge"/>
              <c:x val="0.29445527300890811"/>
              <c:y val="0.93218942955871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0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01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2.6213372918549378E-2"/>
              <c:y val="0.36461715666836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8262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shade val="81961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361" footer="0.4921259845000036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TAUX DE REUSSITE ANNUEL</a:t>
            </a:r>
          </a:p>
        </c:rich>
      </c:tx>
      <c:layout>
        <c:manualLayout>
          <c:xMode val="edge"/>
          <c:yMode val="edge"/>
          <c:x val="0.31962635920510096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7936429044986"/>
          <c:y val="0.21203468060905126"/>
          <c:w val="0.71377522097148693"/>
          <c:h val="0.63896937534890064"/>
        </c:manualLayout>
      </c:layout>
      <c:barChart>
        <c:barDir val="col"/>
        <c:grouping val="clustered"/>
        <c:varyColors val="0"/>
        <c:ser>
          <c:idx val="0"/>
          <c:order val="0"/>
          <c:tx>
            <c:v>Pourcentage par rapport aux inscrits</c:v>
          </c:tx>
          <c:spPr>
            <a:solidFill>
              <a:srgbClr val="99CC00"/>
            </a:solidFill>
            <a:ln w="12700">
              <a:solidFill>
                <a:srgbClr val="99CC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Pourcentage par rapport à la capacité d'accueil</c:v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929408"/>
        <c:axId val="131350912"/>
      </c:barChart>
      <c:catAx>
        <c:axId val="13092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Années</a:t>
                </a:r>
              </a:p>
            </c:rich>
          </c:tx>
          <c:layout>
            <c:manualLayout>
              <c:xMode val="edge"/>
              <c:yMode val="edge"/>
              <c:x val="0.42616872890888802"/>
              <c:y val="0.92550263595273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3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350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Taux</a:t>
                </a:r>
              </a:p>
            </c:rich>
          </c:tx>
          <c:layout>
            <c:manualLayout>
              <c:xMode val="edge"/>
              <c:yMode val="edge"/>
              <c:x val="5.9568803899512593E-2"/>
              <c:y val="0.47709496198362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929408"/>
        <c:crosses val="autoZero"/>
        <c:crossBetween val="between"/>
      </c:valAx>
      <c:spPr>
        <a:solidFill>
          <a:srgbClr val="CC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8455298087739036"/>
          <c:y val="0.28780151764697032"/>
          <c:w val="0.14331008623922092"/>
          <c:h val="0.454726740819288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val="FFFF99"/>
        </a:gs>
        <a:gs pos="100000">
          <a:srgbClr val="FFFF99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361" footer="0.4921259845000036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EFFECTIFS</a:t>
            </a:r>
          </a:p>
        </c:rich>
      </c:tx>
      <c:layout>
        <c:manualLayout>
          <c:xMode val="edge"/>
          <c:yMode val="edge"/>
          <c:x val="0.31467167343453739"/>
          <c:y val="4.88505747126438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1525189830267E-2"/>
          <c:y val="0.12931070770111489"/>
          <c:w val="0.76340179806799302"/>
          <c:h val="0.64655353850558306"/>
        </c:manualLayout>
      </c:layout>
      <c:lineChart>
        <c:grouping val="standard"/>
        <c:varyColors val="0"/>
        <c:ser>
          <c:idx val="0"/>
          <c:order val="0"/>
          <c:tx>
            <c:v>2009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2010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tx>
            <c:v>2011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3"/>
          <c:order val="3"/>
          <c:tx>
            <c:v>2012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4"/>
          <c:order val="4"/>
          <c:tx>
            <c:v>2013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5"/>
          <c:order val="5"/>
          <c:tx>
            <c:v>2014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6"/>
          <c:order val="6"/>
          <c:tx>
            <c:v>2015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7"/>
          <c:order val="7"/>
          <c:tx>
            <c:v>2016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8"/>
          <c:order val="8"/>
          <c:tx>
            <c:v>2017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9"/>
          <c:order val="9"/>
          <c:tx>
            <c:v>2018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0"/>
          <c:order val="10"/>
          <c:tx>
            <c:v>2019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1"/>
          <c:order val="11"/>
          <c:tx>
            <c:v>2020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2"/>
          <c:order val="12"/>
          <c:tx>
            <c:v>2021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3952"/>
        <c:axId val="50816512"/>
      </c:lineChart>
      <c:catAx>
        <c:axId val="508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Erosion sur la durée de la scolarité</a:t>
                </a:r>
              </a:p>
            </c:rich>
          </c:tx>
          <c:layout>
            <c:manualLayout>
              <c:xMode val="edge"/>
              <c:yMode val="edge"/>
              <c:x val="0.29343637960227437"/>
              <c:y val="0.92816363471807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081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16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2.7027231577568669E-2"/>
              <c:y val="0.364943433794915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081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87841607600002"/>
          <c:y val="8.0763266660633007E-2"/>
          <c:w val="0.12746920498154021"/>
          <c:h val="0.911472229764382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shade val="81961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361" footer="0.4921259845000036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9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38100</xdr:rowOff>
    </xdr:from>
    <xdr:to>
      <xdr:col>8</xdr:col>
      <xdr:colOff>762000</xdr:colOff>
      <xdr:row>22</xdr:row>
      <xdr:rowOff>114300</xdr:rowOff>
    </xdr:to>
    <xdr:grpSp>
      <xdr:nvGrpSpPr>
        <xdr:cNvPr id="2772252" name="Groupe 9"/>
        <xdr:cNvGrpSpPr>
          <a:grpSpLocks/>
        </xdr:cNvGrpSpPr>
      </xdr:nvGrpSpPr>
      <xdr:grpSpPr bwMode="auto">
        <a:xfrm>
          <a:off x="9473009" y="990600"/>
          <a:ext cx="1419225" cy="2616200"/>
          <a:chOff x="6858000" y="771525"/>
          <a:chExt cx="1419226" cy="2476500"/>
        </a:xfrm>
      </xdr:grpSpPr>
      <xdr:sp macro="" textlink="">
        <xdr:nvSpPr>
          <xdr:cNvPr id="2" name="Chevron 1"/>
          <xdr:cNvSpPr/>
        </xdr:nvSpPr>
        <xdr:spPr bwMode="auto">
          <a:xfrm rot="16200000">
            <a:off x="7447530" y="181995"/>
            <a:ext cx="221116" cy="1400176"/>
          </a:xfrm>
          <a:prstGeom prst="chevron">
            <a:avLst/>
          </a:prstGeom>
          <a:gradFill>
            <a:gsLst>
              <a:gs pos="0">
                <a:srgbClr val="8488C4"/>
              </a:gs>
              <a:gs pos="53000">
                <a:srgbClr val="D4DEFF"/>
              </a:gs>
              <a:gs pos="83000">
                <a:srgbClr val="D4DEFF"/>
              </a:gs>
              <a:gs pos="100000">
                <a:srgbClr val="96AB94"/>
              </a:gs>
            </a:gsLst>
            <a:lin ang="5400000" scaled="0"/>
          </a:gradFill>
          <a:ln w="12700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fr-FR"/>
          </a:p>
        </xdr:txBody>
      </xdr:sp>
      <xdr:sp macro="" textlink="">
        <xdr:nvSpPr>
          <xdr:cNvPr id="7" name="Chevron 6"/>
          <xdr:cNvSpPr/>
        </xdr:nvSpPr>
        <xdr:spPr bwMode="auto">
          <a:xfrm rot="16200000">
            <a:off x="7451953" y="380999"/>
            <a:ext cx="212271" cy="1400176"/>
          </a:xfrm>
          <a:prstGeom prst="chevron">
            <a:avLst/>
          </a:prstGeom>
          <a:gradFill>
            <a:gsLst>
              <a:gs pos="0">
                <a:srgbClr val="8488C4"/>
              </a:gs>
              <a:gs pos="53000">
                <a:srgbClr val="D4DEFF"/>
              </a:gs>
              <a:gs pos="83000">
                <a:srgbClr val="D4DEFF"/>
              </a:gs>
              <a:gs pos="100000">
                <a:srgbClr val="96AB94"/>
              </a:gs>
            </a:gsLst>
            <a:lin ang="5400000" scaled="0"/>
          </a:gradFill>
          <a:ln w="12700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fr-FR"/>
          </a:p>
        </xdr:txBody>
      </xdr:sp>
      <xdr:sp macro="" textlink="">
        <xdr:nvSpPr>
          <xdr:cNvPr id="8" name="Chevron 7"/>
          <xdr:cNvSpPr/>
        </xdr:nvSpPr>
        <xdr:spPr bwMode="auto">
          <a:xfrm rot="16200000">
            <a:off x="7447530" y="571159"/>
            <a:ext cx="221116" cy="1400176"/>
          </a:xfrm>
          <a:prstGeom prst="chevron">
            <a:avLst/>
          </a:prstGeom>
          <a:gradFill>
            <a:gsLst>
              <a:gs pos="0">
                <a:srgbClr val="8488C4"/>
              </a:gs>
              <a:gs pos="53000">
                <a:srgbClr val="D4DEFF"/>
              </a:gs>
              <a:gs pos="83000">
                <a:srgbClr val="D4DEFF"/>
              </a:gs>
              <a:gs pos="100000">
                <a:srgbClr val="96AB94"/>
              </a:gs>
            </a:gsLst>
            <a:lin ang="5400000" scaled="0"/>
          </a:gradFill>
          <a:ln w="12700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fr-FR"/>
          </a:p>
        </xdr:txBody>
      </xdr:sp>
      <xdr:sp macro="" textlink="">
        <xdr:nvSpPr>
          <xdr:cNvPr id="9" name="Chevron 8"/>
          <xdr:cNvSpPr/>
        </xdr:nvSpPr>
        <xdr:spPr bwMode="auto">
          <a:xfrm rot="16200000">
            <a:off x="7452292" y="779349"/>
            <a:ext cx="221116" cy="1390651"/>
          </a:xfrm>
          <a:prstGeom prst="chevron">
            <a:avLst/>
          </a:prstGeom>
          <a:gradFill>
            <a:gsLst>
              <a:gs pos="0">
                <a:srgbClr val="8488C4"/>
              </a:gs>
              <a:gs pos="53000">
                <a:srgbClr val="D4DEFF"/>
              </a:gs>
              <a:gs pos="83000">
                <a:srgbClr val="D4DEFF"/>
              </a:gs>
              <a:gs pos="100000">
                <a:srgbClr val="96AB94"/>
              </a:gs>
            </a:gsLst>
            <a:lin ang="5400000" scaled="0"/>
          </a:gradFill>
          <a:ln w="12700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fr-FR"/>
          </a:p>
        </xdr:txBody>
      </xdr:sp>
      <xdr:sp macro="" textlink="">
        <xdr:nvSpPr>
          <xdr:cNvPr id="12" name="Rectangle 11"/>
          <xdr:cNvSpPr/>
        </xdr:nvSpPr>
        <xdr:spPr bwMode="auto">
          <a:xfrm>
            <a:off x="6858000" y="1753280"/>
            <a:ext cx="1419226" cy="1494745"/>
          </a:xfrm>
          <a:prstGeom prst="rect">
            <a:avLst/>
          </a:prstGeom>
          <a:solidFill>
            <a:schemeClr val="bg1">
              <a:lumMod val="6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fr-FR" sz="1200">
                <a:solidFill>
                  <a:schemeClr val="tx2">
                    <a:lumMod val="75000"/>
                  </a:schemeClr>
                </a:solidFill>
                <a:latin typeface="Comic Sans MS" pitchFamily="66" charset="0"/>
              </a:rPr>
              <a:t>Une fois terminées vos saisies, </a:t>
            </a:r>
          </a:p>
          <a:p>
            <a:pPr algn="ctr"/>
            <a:r>
              <a:rPr lang="fr-FR" sz="1200">
                <a:solidFill>
                  <a:schemeClr val="tx2">
                    <a:lumMod val="75000"/>
                  </a:schemeClr>
                </a:solidFill>
                <a:latin typeface="Comic Sans MS" pitchFamily="66" charset="0"/>
              </a:rPr>
              <a:t>utilisez la touche RETOUR </a:t>
            </a:r>
          </a:p>
          <a:p>
            <a:pPr algn="ctr"/>
            <a:r>
              <a:rPr lang="fr-FR" sz="1200">
                <a:solidFill>
                  <a:schemeClr val="tx2">
                    <a:lumMod val="75000"/>
                  </a:schemeClr>
                </a:solidFill>
                <a:latin typeface="Comic Sans MS" pitchFamily="66" charset="0"/>
              </a:rPr>
              <a:t>pour accéder au menu général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104775</xdr:rowOff>
        </xdr:from>
        <xdr:to>
          <xdr:col>2</xdr:col>
          <xdr:colOff>4229100</xdr:colOff>
          <xdr:row>22</xdr:row>
          <xdr:rowOff>57150</xdr:rowOff>
        </xdr:to>
        <xdr:sp macro="" textlink="">
          <xdr:nvSpPr>
            <xdr:cNvPr id="155649" name="CommandButton1" hidden="1">
              <a:extLst>
                <a:ext uri="{63B3BB69-23CF-44E3-9099-C40C66FF867C}">
                  <a14:compatExt spid="_x0000_s155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114300</xdr:rowOff>
        </xdr:from>
        <xdr:to>
          <xdr:col>2</xdr:col>
          <xdr:colOff>4238625</xdr:colOff>
          <xdr:row>24</xdr:row>
          <xdr:rowOff>66675</xdr:rowOff>
        </xdr:to>
        <xdr:sp macro="" textlink="">
          <xdr:nvSpPr>
            <xdr:cNvPr id="155650" name="CommandButton2" hidden="1">
              <a:extLst>
                <a:ext uri="{63B3BB69-23CF-44E3-9099-C40C66FF867C}">
                  <a14:compatExt spid="_x0000_s155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133350</xdr:rowOff>
        </xdr:from>
        <xdr:to>
          <xdr:col>2</xdr:col>
          <xdr:colOff>4238625</xdr:colOff>
          <xdr:row>26</xdr:row>
          <xdr:rowOff>85725</xdr:rowOff>
        </xdr:to>
        <xdr:sp macro="" textlink="">
          <xdr:nvSpPr>
            <xdr:cNvPr id="155651" name="CommandButton3" hidden="1">
              <a:extLst>
                <a:ext uri="{63B3BB69-23CF-44E3-9099-C40C66FF867C}">
                  <a14:compatExt spid="_x0000_s155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123825</xdr:rowOff>
        </xdr:from>
        <xdr:to>
          <xdr:col>2</xdr:col>
          <xdr:colOff>4229100</xdr:colOff>
          <xdr:row>28</xdr:row>
          <xdr:rowOff>66675</xdr:rowOff>
        </xdr:to>
        <xdr:sp macro="" textlink="">
          <xdr:nvSpPr>
            <xdr:cNvPr id="155652" name="CommandButton4" hidden="1">
              <a:extLst>
                <a:ext uri="{63B3BB69-23CF-44E3-9099-C40C66FF867C}">
                  <a14:compatExt spid="_x0000_s155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0</xdr:row>
          <xdr:rowOff>123825</xdr:rowOff>
        </xdr:from>
        <xdr:to>
          <xdr:col>5</xdr:col>
          <xdr:colOff>381000</xdr:colOff>
          <xdr:row>3</xdr:row>
          <xdr:rowOff>152400</xdr:rowOff>
        </xdr:to>
        <xdr:sp macro="" textlink="">
          <xdr:nvSpPr>
            <xdr:cNvPr id="155653" name="CommandButton5" hidden="1">
              <a:extLst>
                <a:ext uri="{63B3BB69-23CF-44E3-9099-C40C66FF867C}">
                  <a14:compatExt spid="_x0000_s155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0</xdr:row>
      <xdr:rowOff>114300</xdr:rowOff>
    </xdr:from>
    <xdr:to>
      <xdr:col>5</xdr:col>
      <xdr:colOff>342901</xdr:colOff>
      <xdr:row>14</xdr:row>
      <xdr:rowOff>219075</xdr:rowOff>
    </xdr:to>
    <xdr:sp macro="" textlink="">
      <xdr:nvSpPr>
        <xdr:cNvPr id="3" name="Freeform 1"/>
        <xdr:cNvSpPr>
          <a:spLocks noChangeAspect="1"/>
        </xdr:cNvSpPr>
      </xdr:nvSpPr>
      <xdr:spPr bwMode="auto">
        <a:xfrm>
          <a:off x="247651" y="114300"/>
          <a:ext cx="4838700" cy="4105275"/>
        </a:xfrm>
        <a:custGeom>
          <a:avLst/>
          <a:gdLst>
            <a:gd name="T0" fmla="*/ 2147483647 w 830"/>
            <a:gd name="T1" fmla="*/ 0 h 834"/>
            <a:gd name="T2" fmla="*/ 2147483647 w 830"/>
            <a:gd name="T3" fmla="*/ 2147483647 h 834"/>
            <a:gd name="T4" fmla="*/ 2147483647 w 830"/>
            <a:gd name="T5" fmla="*/ 2147483647 h 834"/>
            <a:gd name="T6" fmla="*/ 2147483647 w 830"/>
            <a:gd name="T7" fmla="*/ 2147483647 h 834"/>
            <a:gd name="T8" fmla="*/ 2147483647 w 830"/>
            <a:gd name="T9" fmla="*/ 0 h 83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830"/>
            <a:gd name="T16" fmla="*/ 0 h 834"/>
            <a:gd name="T17" fmla="*/ 830 w 830"/>
            <a:gd name="T18" fmla="*/ 834 h 83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830" h="834">
              <a:moveTo>
                <a:pt x="613" y="0"/>
              </a:moveTo>
              <a:cubicBezTo>
                <a:pt x="306" y="116"/>
                <a:pt x="0" y="233"/>
                <a:pt x="33" y="372"/>
              </a:cubicBezTo>
              <a:cubicBezTo>
                <a:pt x="66" y="511"/>
                <a:pt x="796" y="834"/>
                <a:pt x="813" y="833"/>
              </a:cubicBezTo>
              <a:cubicBezTo>
                <a:pt x="830" y="832"/>
                <a:pt x="167" y="505"/>
                <a:pt x="133" y="366"/>
              </a:cubicBezTo>
              <a:cubicBezTo>
                <a:pt x="99" y="227"/>
                <a:pt x="353" y="113"/>
                <a:pt x="607" y="0"/>
              </a:cubicBezTo>
            </a:path>
          </a:pathLst>
        </a:custGeom>
        <a:gradFill rotWithShape="1">
          <a:gsLst>
            <a:gs pos="0">
              <a:srgbClr val="00CCFF"/>
            </a:gs>
            <a:gs pos="100000">
              <a:srgbClr val="000000"/>
            </a:gs>
          </a:gsLst>
          <a:lin ang="2700000" scaled="1"/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576439</xdr:colOff>
      <xdr:row>0</xdr:row>
      <xdr:rowOff>228600</xdr:rowOff>
    </xdr:from>
    <xdr:to>
      <xdr:col>8</xdr:col>
      <xdr:colOff>523875</xdr:colOff>
      <xdr:row>5</xdr:row>
      <xdr:rowOff>108655</xdr:rowOff>
    </xdr:to>
    <xdr:sp macro="" textlink="">
      <xdr:nvSpPr>
        <xdr:cNvPr id="2" name="WordArt 2"/>
        <xdr:cNvSpPr>
          <a:spLocks noChangeAspect="1" noChangeArrowheads="1" noChangeShapeType="1" noTextEdit="1"/>
        </xdr:cNvSpPr>
      </xdr:nvSpPr>
      <xdr:spPr bwMode="auto">
        <a:xfrm>
          <a:off x="5319889" y="228600"/>
          <a:ext cx="2957336" cy="149930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TopRight"/>
            <a:lightRig rig="legacyFlat3" dir="b"/>
          </a:scene3d>
          <a:sp3d prstMaterial="legacyMatte">
            <a:extrusionClr>
              <a:srgbClr val="0000FF"/>
            </a:extrusionClr>
          </a:sp3d>
        </a:bodyPr>
        <a:lstStyle/>
        <a:p>
          <a:pPr algn="ctr" rtl="0"/>
          <a:r>
            <a:rPr lang="fr-FR" sz="3600" kern="200" spc="0" baseline="0">
              <a:ln w="9525">
                <a:noFill/>
                <a:round/>
                <a:headEnd/>
                <a:tailEnd/>
              </a:ln>
              <a:solidFill>
                <a:srgbClr val="000099"/>
              </a:solidFill>
              <a:effectLst/>
              <a:latin typeface="Times New Roman" pitchFamily="18" charset="0"/>
              <a:cs typeface="Times New Roman" pitchFamily="18" charset="0"/>
            </a:rPr>
            <a:t>LIVRET</a:t>
          </a:r>
        </a:p>
        <a:p>
          <a:pPr algn="ctr" rtl="0"/>
          <a:r>
            <a:rPr lang="fr-FR" sz="3600" kern="200" spc="0" baseline="0">
              <a:ln w="9525">
                <a:noFill/>
                <a:round/>
                <a:headEnd/>
                <a:tailEnd/>
              </a:ln>
              <a:solidFill>
                <a:srgbClr val="000099"/>
              </a:solidFill>
              <a:effectLst/>
              <a:latin typeface="Times New Roman" pitchFamily="18" charset="0"/>
              <a:cs typeface="Times New Roman" pitchFamily="18" charset="0"/>
            </a:rPr>
            <a:t>DE</a:t>
          </a:r>
        </a:p>
        <a:p>
          <a:pPr algn="ctr" rtl="0"/>
          <a:r>
            <a:rPr lang="fr-FR" sz="3600" kern="200" spc="0" baseline="0">
              <a:ln w="9525">
                <a:noFill/>
                <a:round/>
                <a:headEnd/>
                <a:tailEnd/>
              </a:ln>
              <a:solidFill>
                <a:srgbClr val="000099"/>
              </a:solidFill>
              <a:effectLst/>
              <a:latin typeface="Times New Roman" pitchFamily="18" charset="0"/>
              <a:cs typeface="Times New Roman" pitchFamily="18" charset="0"/>
            </a:rPr>
            <a:t>PROMOTION</a:t>
          </a:r>
        </a:p>
      </xdr:txBody>
    </xdr:sp>
    <xdr:clientData/>
  </xdr:twoCellAnchor>
  <xdr:twoCellAnchor>
    <xdr:from>
      <xdr:col>0</xdr:col>
      <xdr:colOff>47625</xdr:colOff>
      <xdr:row>0</xdr:row>
      <xdr:rowOff>66675</xdr:rowOff>
    </xdr:from>
    <xdr:to>
      <xdr:col>2</xdr:col>
      <xdr:colOff>19050</xdr:colOff>
      <xdr:row>4</xdr:row>
      <xdr:rowOff>238125</xdr:rowOff>
    </xdr:to>
    <xdr:pic>
      <xdr:nvPicPr>
        <xdr:cNvPr id="5" name="Image 4" descr="LOGO ACAD_vect COURRI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5144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7</xdr:row>
      <xdr:rowOff>76200</xdr:rowOff>
    </xdr:from>
    <xdr:to>
      <xdr:col>21</xdr:col>
      <xdr:colOff>412853</xdr:colOff>
      <xdr:row>24</xdr:row>
      <xdr:rowOff>13910</xdr:rowOff>
    </xdr:to>
    <xdr:grpSp>
      <xdr:nvGrpSpPr>
        <xdr:cNvPr id="2768156" name="Group 41"/>
        <xdr:cNvGrpSpPr>
          <a:grpSpLocks/>
        </xdr:cNvGrpSpPr>
      </xdr:nvGrpSpPr>
      <xdr:grpSpPr bwMode="auto">
        <a:xfrm>
          <a:off x="740229" y="2879271"/>
          <a:ext cx="10667195" cy="2713568"/>
          <a:chOff x="62" y="333"/>
          <a:chExt cx="1109" cy="291"/>
        </a:xfrm>
      </xdr:grpSpPr>
      <xdr:graphicFrame macro="">
        <xdr:nvGraphicFramePr>
          <xdr:cNvPr id="2768160" name="Chart 4"/>
          <xdr:cNvGraphicFramePr>
            <a:graphicFrameLocks/>
          </xdr:cNvGraphicFramePr>
        </xdr:nvGraphicFramePr>
        <xdr:xfrm>
          <a:off x="607" y="337"/>
          <a:ext cx="564" cy="2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768161" name="Chart 6"/>
          <xdr:cNvGraphicFramePr>
            <a:graphicFrameLocks/>
          </xdr:cNvGraphicFramePr>
        </xdr:nvGraphicFramePr>
        <xdr:xfrm>
          <a:off x="62" y="333"/>
          <a:ext cx="485" cy="2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361950</xdr:colOff>
      <xdr:row>42</xdr:row>
      <xdr:rowOff>28575</xdr:rowOff>
    </xdr:from>
    <xdr:to>
      <xdr:col>21</xdr:col>
      <xdr:colOff>514350</xdr:colOff>
      <xdr:row>62</xdr:row>
      <xdr:rowOff>114300</xdr:rowOff>
    </xdr:to>
    <xdr:grpSp>
      <xdr:nvGrpSpPr>
        <xdr:cNvPr id="2768157" name="Group 40"/>
        <xdr:cNvGrpSpPr>
          <a:grpSpLocks/>
        </xdr:cNvGrpSpPr>
      </xdr:nvGrpSpPr>
      <xdr:grpSpPr bwMode="auto">
        <a:xfrm>
          <a:off x="361950" y="8546646"/>
          <a:ext cx="11146971" cy="3351440"/>
          <a:chOff x="40" y="1154"/>
          <a:chExt cx="1061" cy="349"/>
        </a:xfrm>
      </xdr:grpSpPr>
      <xdr:graphicFrame macro="">
        <xdr:nvGraphicFramePr>
          <xdr:cNvPr id="2768158" name="Chart 25"/>
          <xdr:cNvGraphicFramePr>
            <a:graphicFrameLocks/>
          </xdr:cNvGraphicFramePr>
        </xdr:nvGraphicFramePr>
        <xdr:xfrm>
          <a:off x="566" y="1154"/>
          <a:ext cx="535" cy="3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768159" name="Chart 26"/>
          <xdr:cNvGraphicFramePr>
            <a:graphicFrameLocks/>
          </xdr:cNvGraphicFramePr>
        </xdr:nvGraphicFramePr>
        <xdr:xfrm>
          <a:off x="40" y="1155"/>
          <a:ext cx="518" cy="3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19</xdr:col>
      <xdr:colOff>40914</xdr:colOff>
      <xdr:row>0</xdr:row>
      <xdr:rowOff>21167</xdr:rowOff>
    </xdr:from>
    <xdr:to>
      <xdr:col>21</xdr:col>
      <xdr:colOff>488226</xdr:colOff>
      <xdr:row>2</xdr:row>
      <xdr:rowOff>328084</xdr:rowOff>
    </xdr:to>
    <xdr:pic>
      <xdr:nvPicPr>
        <xdr:cNvPr id="8" name="Image 2" descr="Description : AMM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872831" y="21167"/>
          <a:ext cx="1526812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0</xdr:row>
          <xdr:rowOff>57150</xdr:rowOff>
        </xdr:from>
        <xdr:to>
          <xdr:col>7</xdr:col>
          <xdr:colOff>390525</xdr:colOff>
          <xdr:row>1</xdr:row>
          <xdr:rowOff>190500</xdr:rowOff>
        </xdr:to>
        <xdr:sp macro="" textlink="">
          <xdr:nvSpPr>
            <xdr:cNvPr id="5135" name="CommandButton1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</xdr:row>
          <xdr:rowOff>247650</xdr:rowOff>
        </xdr:from>
        <xdr:to>
          <xdr:col>7</xdr:col>
          <xdr:colOff>381000</xdr:colOff>
          <xdr:row>2</xdr:row>
          <xdr:rowOff>304800</xdr:rowOff>
        </xdr:to>
        <xdr:sp macro="" textlink="">
          <xdr:nvSpPr>
            <xdr:cNvPr id="5136" name="CommandButton2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209550</xdr:rowOff>
        </xdr:from>
        <xdr:to>
          <xdr:col>4</xdr:col>
          <xdr:colOff>323850</xdr:colOff>
          <xdr:row>2</xdr:row>
          <xdr:rowOff>85725</xdr:rowOff>
        </xdr:to>
        <xdr:sp macro="" textlink="">
          <xdr:nvSpPr>
            <xdr:cNvPr id="10242" name="CommandButton1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0</xdr:row>
          <xdr:rowOff>95250</xdr:rowOff>
        </xdr:from>
        <xdr:to>
          <xdr:col>19</xdr:col>
          <xdr:colOff>161925</xdr:colOff>
          <xdr:row>2</xdr:row>
          <xdr:rowOff>152400</xdr:rowOff>
        </xdr:to>
        <xdr:sp macro="" textlink="">
          <xdr:nvSpPr>
            <xdr:cNvPr id="10243" name="CommandButton2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428625</xdr:colOff>
          <xdr:row>0</xdr:row>
          <xdr:rowOff>228600</xdr:rowOff>
        </xdr:from>
        <xdr:to>
          <xdr:col>19</xdr:col>
          <xdr:colOff>2571750</xdr:colOff>
          <xdr:row>1</xdr:row>
          <xdr:rowOff>390525</xdr:rowOff>
        </xdr:to>
        <xdr:sp macro="" textlink="">
          <xdr:nvSpPr>
            <xdr:cNvPr id="10249" name="CommandButton3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169334</xdr:colOff>
      <xdr:row>0</xdr:row>
      <xdr:rowOff>52916</xdr:rowOff>
    </xdr:from>
    <xdr:to>
      <xdr:col>19</xdr:col>
      <xdr:colOff>1166979</xdr:colOff>
      <xdr:row>2</xdr:row>
      <xdr:rowOff>232833</xdr:rowOff>
    </xdr:to>
    <xdr:pic>
      <xdr:nvPicPr>
        <xdr:cNvPr id="2" name="Image 2" descr="Description : AM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2417" y="52916"/>
          <a:ext cx="1526812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119062</xdr:colOff>
      <xdr:row>0</xdr:row>
      <xdr:rowOff>59531</xdr:rowOff>
    </xdr:from>
    <xdr:to>
      <xdr:col>16</xdr:col>
      <xdr:colOff>50436</xdr:colOff>
      <xdr:row>3</xdr:row>
      <xdr:rowOff>3968</xdr:rowOff>
    </xdr:to>
    <xdr:pic>
      <xdr:nvPicPr>
        <xdr:cNvPr id="2" name="Image 2" descr="Description : AM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8593" y="59531"/>
          <a:ext cx="1526812" cy="9207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0</xdr:row>
          <xdr:rowOff>47625</xdr:rowOff>
        </xdr:from>
        <xdr:to>
          <xdr:col>16</xdr:col>
          <xdr:colOff>533400</xdr:colOff>
          <xdr:row>1</xdr:row>
          <xdr:rowOff>190500</xdr:rowOff>
        </xdr:to>
        <xdr:sp macro="" textlink="">
          <xdr:nvSpPr>
            <xdr:cNvPr id="11266" name="CommandButton1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</xdr:row>
          <xdr:rowOff>228600</xdr:rowOff>
        </xdr:from>
        <xdr:to>
          <xdr:col>16</xdr:col>
          <xdr:colOff>542925</xdr:colOff>
          <xdr:row>3</xdr:row>
          <xdr:rowOff>19050</xdr:rowOff>
        </xdr:to>
        <xdr:sp macro="" textlink="">
          <xdr:nvSpPr>
            <xdr:cNvPr id="11269" name="CommandButton2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56</xdr:col>
      <xdr:colOff>1457325</xdr:colOff>
      <xdr:row>26</xdr:row>
      <xdr:rowOff>0</xdr:rowOff>
    </xdr:to>
    <xdr:grpSp>
      <xdr:nvGrpSpPr>
        <xdr:cNvPr id="2955469" name="Group 25"/>
        <xdr:cNvGrpSpPr>
          <a:grpSpLocks/>
        </xdr:cNvGrpSpPr>
      </xdr:nvGrpSpPr>
      <xdr:grpSpPr bwMode="auto">
        <a:xfrm>
          <a:off x="0" y="5581650"/>
          <a:ext cx="11899106" cy="311944"/>
          <a:chOff x="-3" y="445"/>
          <a:chExt cx="1039" cy="35"/>
        </a:xfrm>
      </xdr:grpSpPr>
      <xdr:sp macro="" textlink="">
        <xdr:nvSpPr>
          <xdr:cNvPr id="3" name="Rectangle 22"/>
          <xdr:cNvSpPr>
            <a:spLocks noChangeArrowheads="1"/>
          </xdr:cNvSpPr>
        </xdr:nvSpPr>
        <xdr:spPr bwMode="auto">
          <a:xfrm>
            <a:off x="36" y="445"/>
            <a:ext cx="1000" cy="34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fr-FR" sz="1000" b="1" i="0" strike="noStrike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Noël</a:t>
            </a:r>
          </a:p>
        </xdr:txBody>
      </xdr:sp>
      <xdr:sp macro="" textlink="">
        <xdr:nvSpPr>
          <xdr:cNvPr id="2955525" name="Rectangle 23"/>
          <xdr:cNvSpPr>
            <a:spLocks noChangeArrowheads="1"/>
          </xdr:cNvSpPr>
        </xdr:nvSpPr>
        <xdr:spPr bwMode="auto">
          <a:xfrm>
            <a:off x="-3" y="445"/>
            <a:ext cx="1039" cy="35"/>
          </a:xfrm>
          <a:prstGeom prst="rect">
            <a:avLst/>
          </a:prstGeom>
          <a:noFill/>
          <a:ln w="19050">
            <a:solidFill>
              <a:srgbClr val="9933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53</xdr:row>
      <xdr:rowOff>4486</xdr:rowOff>
    </xdr:from>
    <xdr:to>
      <xdr:col>5</xdr:col>
      <xdr:colOff>0</xdr:colOff>
      <xdr:row>54</xdr:row>
      <xdr:rowOff>9525</xdr:rowOff>
    </xdr:to>
    <xdr:sp macro="" textlink="">
      <xdr:nvSpPr>
        <xdr:cNvPr id="7" name="Rectangle 115"/>
        <xdr:cNvSpPr>
          <a:spLocks noChangeArrowheads="1"/>
        </xdr:cNvSpPr>
      </xdr:nvSpPr>
      <xdr:spPr bwMode="auto">
        <a:xfrm>
          <a:off x="0" y="9948586"/>
          <a:ext cx="1000125" cy="157439"/>
        </a:xfrm>
        <a:prstGeom prst="rect">
          <a:avLst/>
        </a:prstGeom>
        <a:solidFill>
          <a:srgbClr val="FF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Rentrée 2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56</xdr:col>
      <xdr:colOff>1435100</xdr:colOff>
      <xdr:row>51</xdr:row>
      <xdr:rowOff>0</xdr:rowOff>
    </xdr:to>
    <xdr:sp macro="" textlink="">
      <xdr:nvSpPr>
        <xdr:cNvPr id="8" name="Organigramme : Processus 7"/>
        <xdr:cNvSpPr/>
      </xdr:nvSpPr>
      <xdr:spPr bwMode="auto">
        <a:xfrm>
          <a:off x="457200" y="9042400"/>
          <a:ext cx="11315700" cy="609600"/>
        </a:xfrm>
        <a:prstGeom prst="flowChartProcess">
          <a:avLst/>
        </a:prstGeom>
        <a:solidFill>
          <a:srgbClr val="FAC09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400" b="1">
              <a:latin typeface="Arial" pitchFamily="34" charset="0"/>
              <a:cs typeface="Arial" pitchFamily="34" charset="0"/>
            </a:rPr>
            <a:t>PFMP</a:t>
          </a:r>
          <a:r>
            <a:rPr lang="fr-FR" sz="1400">
              <a:latin typeface="Arial" pitchFamily="34" charset="0"/>
              <a:cs typeface="Arial" pitchFamily="34" charset="0"/>
            </a:rPr>
            <a:t>  </a:t>
          </a:r>
          <a:r>
            <a:rPr lang="fr-FR" sz="1400" b="1">
              <a:latin typeface="Arial" pitchFamily="34" charset="0"/>
              <a:cs typeface="Arial" pitchFamily="34" charset="0"/>
            </a:rPr>
            <a:t>1</a:t>
          </a:r>
          <a:r>
            <a:rPr lang="fr-FR" sz="1400">
              <a:latin typeface="Arial" pitchFamily="34" charset="0"/>
              <a:cs typeface="Arial" pitchFamily="34" charset="0"/>
            </a:rPr>
            <a:t> </a:t>
          </a:r>
        </a:p>
        <a:p>
          <a:pPr algn="ctr"/>
          <a:endParaRPr lang="fr-FR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201893</xdr:colOff>
      <xdr:row>64</xdr:row>
      <xdr:rowOff>19050</xdr:rowOff>
    </xdr:from>
    <xdr:to>
      <xdr:col>56</xdr:col>
      <xdr:colOff>1421093</xdr:colOff>
      <xdr:row>68</xdr:row>
      <xdr:rowOff>0</xdr:rowOff>
    </xdr:to>
    <xdr:sp macro="" textlink="">
      <xdr:nvSpPr>
        <xdr:cNvPr id="9" name="Rectangle 8"/>
        <xdr:cNvSpPr/>
      </xdr:nvSpPr>
      <xdr:spPr bwMode="auto">
        <a:xfrm>
          <a:off x="433342" y="11582578"/>
          <a:ext cx="11278312" cy="58627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400" b="1">
              <a:latin typeface="Arial" pitchFamily="34" charset="0"/>
              <a:cs typeface="Arial" pitchFamily="34" charset="0"/>
            </a:rPr>
            <a:t>PFMP 2</a:t>
          </a:r>
          <a:endParaRPr lang="fr-FR" sz="14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342900</xdr:colOff>
      <xdr:row>73</xdr:row>
      <xdr:rowOff>47625</xdr:rowOff>
    </xdr:from>
    <xdr:to>
      <xdr:col>34</xdr:col>
      <xdr:colOff>104775</xdr:colOff>
      <xdr:row>73</xdr:row>
      <xdr:rowOff>47625</xdr:rowOff>
    </xdr:to>
    <xdr:pic>
      <xdr:nvPicPr>
        <xdr:cNvPr id="2955473" name="Image 2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13039725"/>
          <a:ext cx="4914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228599</xdr:colOff>
      <xdr:row>89</xdr:row>
      <xdr:rowOff>149226</xdr:rowOff>
    </xdr:from>
    <xdr:to>
      <xdr:col>57</xdr:col>
      <xdr:colOff>9525</xdr:colOff>
      <xdr:row>92</xdr:row>
      <xdr:rowOff>139700</xdr:rowOff>
    </xdr:to>
    <xdr:sp macro="" textlink="">
      <xdr:nvSpPr>
        <xdr:cNvPr id="12" name="Organigramme : Processus 11"/>
        <xdr:cNvSpPr/>
      </xdr:nvSpPr>
      <xdr:spPr bwMode="auto">
        <a:xfrm>
          <a:off x="457199" y="15579726"/>
          <a:ext cx="11439526" cy="447674"/>
        </a:xfrm>
        <a:prstGeom prst="flowChartProcess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400" b="1">
              <a:latin typeface="Arial" pitchFamily="34" charset="0"/>
              <a:cs typeface="Arial" pitchFamily="34" charset="0"/>
            </a:rPr>
            <a:t>PFMP 4</a:t>
          </a:r>
          <a:r>
            <a:rPr lang="fr-FR" sz="1100">
              <a:latin typeface="Arial" pitchFamily="34" charset="0"/>
              <a:cs typeface="Arial" pitchFamily="34" charset="0"/>
            </a:rPr>
            <a:t> </a:t>
          </a:r>
          <a:endParaRPr lang="fr-FR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219075</xdr:colOff>
      <xdr:row>134</xdr:row>
      <xdr:rowOff>139700</xdr:rowOff>
    </xdr:from>
    <xdr:to>
      <xdr:col>56</xdr:col>
      <xdr:colOff>1466850</xdr:colOff>
      <xdr:row>139</xdr:row>
      <xdr:rowOff>0</xdr:rowOff>
    </xdr:to>
    <xdr:sp macro="" textlink="">
      <xdr:nvSpPr>
        <xdr:cNvPr id="17" name="Rectangle 16"/>
        <xdr:cNvSpPr/>
      </xdr:nvSpPr>
      <xdr:spPr bwMode="auto">
        <a:xfrm>
          <a:off x="447675" y="22428200"/>
          <a:ext cx="11372850" cy="6223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400" b="1">
              <a:latin typeface="Arial" pitchFamily="34" charset="0"/>
              <a:cs typeface="Arial" pitchFamily="34" charset="0"/>
            </a:rPr>
            <a:t>PFMP  6</a:t>
          </a:r>
          <a:r>
            <a:rPr lang="fr-FR" sz="1400" b="1" baseline="0">
              <a:latin typeface="Arial" pitchFamily="34" charset="0"/>
              <a:cs typeface="Arial" pitchFamily="34" charset="0"/>
            </a:rPr>
            <a:t>  </a:t>
          </a:r>
          <a:r>
            <a:rPr lang="fr-FR" sz="1400" b="0" baseline="0">
              <a:latin typeface="Arial" pitchFamily="34" charset="0"/>
              <a:cs typeface="Arial" pitchFamily="34" charset="0"/>
            </a:rPr>
            <a:t> </a:t>
          </a:r>
          <a:endParaRPr lang="fr-FR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215900</xdr:colOff>
      <xdr:row>81</xdr:row>
      <xdr:rowOff>139700</xdr:rowOff>
    </xdr:from>
    <xdr:to>
      <xdr:col>56</xdr:col>
      <xdr:colOff>1460500</xdr:colOff>
      <xdr:row>85</xdr:row>
      <xdr:rowOff>0</xdr:rowOff>
    </xdr:to>
    <xdr:sp macro="" textlink="">
      <xdr:nvSpPr>
        <xdr:cNvPr id="19" name="Rectangle 18"/>
        <xdr:cNvSpPr/>
      </xdr:nvSpPr>
      <xdr:spPr bwMode="auto">
        <a:xfrm>
          <a:off x="444500" y="14363700"/>
          <a:ext cx="11353800" cy="469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400" b="1">
              <a:latin typeface="Arial" pitchFamily="34" charset="0"/>
              <a:cs typeface="Arial" pitchFamily="34" charset="0"/>
            </a:rPr>
            <a:t>PFMP 3</a:t>
          </a:r>
          <a:r>
            <a:rPr lang="fr-FR" sz="1400">
              <a:latin typeface="Arial" pitchFamily="34" charset="0"/>
              <a:cs typeface="Arial" pitchFamily="34" charset="0"/>
            </a:rPr>
            <a:t>  </a:t>
          </a:r>
          <a:r>
            <a:rPr lang="fr-FR" sz="1400" baseline="0">
              <a:latin typeface="Arial" pitchFamily="34" charset="0"/>
              <a:cs typeface="Arial" pitchFamily="34" charset="0"/>
            </a:rPr>
            <a:t> </a:t>
          </a:r>
          <a:endParaRPr lang="fr-FR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171446</xdr:colOff>
      <xdr:row>3</xdr:row>
      <xdr:rowOff>1000124</xdr:rowOff>
    </xdr:from>
    <xdr:to>
      <xdr:col>54</xdr:col>
      <xdr:colOff>176213</xdr:colOff>
      <xdr:row>3</xdr:row>
      <xdr:rowOff>1171573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809621" y="1771649"/>
          <a:ext cx="7891467" cy="171449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ctr" upright="1"/>
        <a:lstStyle/>
        <a:p>
          <a:pPr algn="ctr" rtl="0">
            <a:defRPr sz="1000"/>
          </a:pPr>
          <a:r>
            <a:rPr lang="fr-FR" sz="8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Cliquez sur une des cellules ci dessous pour avoir le libellé de la compétence</a:t>
          </a:r>
        </a:p>
      </xdr:txBody>
    </xdr:sp>
    <xdr:clientData/>
  </xdr:twoCellAnchor>
  <xdr:twoCellAnchor>
    <xdr:from>
      <xdr:col>0</xdr:col>
      <xdr:colOff>0</xdr:colOff>
      <xdr:row>15</xdr:row>
      <xdr:rowOff>180975</xdr:rowOff>
    </xdr:from>
    <xdr:to>
      <xdr:col>56</xdr:col>
      <xdr:colOff>1457325</xdr:colOff>
      <xdr:row>18</xdr:row>
      <xdr:rowOff>0</xdr:rowOff>
    </xdr:to>
    <xdr:grpSp>
      <xdr:nvGrpSpPr>
        <xdr:cNvPr id="2955480" name="Group 25"/>
        <xdr:cNvGrpSpPr>
          <a:grpSpLocks/>
        </xdr:cNvGrpSpPr>
      </xdr:nvGrpSpPr>
      <xdr:grpSpPr bwMode="auto">
        <a:xfrm>
          <a:off x="0" y="4343400"/>
          <a:ext cx="11899106" cy="311944"/>
          <a:chOff x="2" y="445"/>
          <a:chExt cx="1034" cy="35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42" y="445"/>
            <a:ext cx="994" cy="34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fr-FR" sz="1000" b="1" i="0" strike="noStrike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Toussaint</a:t>
            </a:r>
          </a:p>
        </xdr:txBody>
      </xdr:sp>
      <xdr:sp macro="" textlink="">
        <xdr:nvSpPr>
          <xdr:cNvPr id="2955523" name="Rectangle 23"/>
          <xdr:cNvSpPr>
            <a:spLocks noChangeArrowheads="1"/>
          </xdr:cNvSpPr>
        </xdr:nvSpPr>
        <xdr:spPr bwMode="auto">
          <a:xfrm>
            <a:off x="2" y="445"/>
            <a:ext cx="1034" cy="35"/>
          </a:xfrm>
          <a:prstGeom prst="rect">
            <a:avLst/>
          </a:prstGeom>
          <a:noFill/>
          <a:ln w="19050">
            <a:solidFill>
              <a:srgbClr val="9933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19050</xdr:colOff>
      <xdr:row>33</xdr:row>
      <xdr:rowOff>9525</xdr:rowOff>
    </xdr:from>
    <xdr:to>
      <xdr:col>56</xdr:col>
      <xdr:colOff>1466850</xdr:colOff>
      <xdr:row>35</xdr:row>
      <xdr:rowOff>9525</xdr:rowOff>
    </xdr:to>
    <xdr:grpSp>
      <xdr:nvGrpSpPr>
        <xdr:cNvPr id="2955481" name="Group 25"/>
        <xdr:cNvGrpSpPr>
          <a:grpSpLocks/>
        </xdr:cNvGrpSpPr>
      </xdr:nvGrpSpPr>
      <xdr:grpSpPr bwMode="auto">
        <a:xfrm>
          <a:off x="19050" y="6986588"/>
          <a:ext cx="11889581" cy="309562"/>
          <a:chOff x="-3" y="445"/>
          <a:chExt cx="1039" cy="35"/>
        </a:xfrm>
      </xdr:grpSpPr>
      <xdr:sp macro="" textlink="">
        <xdr:nvSpPr>
          <xdr:cNvPr id="25" name="Rectangle 22"/>
          <xdr:cNvSpPr>
            <a:spLocks noChangeArrowheads="1"/>
          </xdr:cNvSpPr>
        </xdr:nvSpPr>
        <xdr:spPr bwMode="auto">
          <a:xfrm>
            <a:off x="36" y="445"/>
            <a:ext cx="1000" cy="34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fr-FR" sz="1000" b="1" i="0" strike="noStrike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Hiver</a:t>
            </a:r>
          </a:p>
        </xdr:txBody>
      </xdr:sp>
      <xdr:sp macro="" textlink="">
        <xdr:nvSpPr>
          <xdr:cNvPr id="2955521" name="Rectangle 23"/>
          <xdr:cNvSpPr>
            <a:spLocks noChangeArrowheads="1"/>
          </xdr:cNvSpPr>
        </xdr:nvSpPr>
        <xdr:spPr bwMode="auto">
          <a:xfrm>
            <a:off x="-3" y="445"/>
            <a:ext cx="1039" cy="35"/>
          </a:xfrm>
          <a:prstGeom prst="rect">
            <a:avLst/>
          </a:prstGeom>
          <a:noFill/>
          <a:ln w="19050">
            <a:solidFill>
              <a:srgbClr val="9933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38</xdr:row>
      <xdr:rowOff>142875</xdr:rowOff>
    </xdr:from>
    <xdr:to>
      <xdr:col>56</xdr:col>
      <xdr:colOff>1457325</xdr:colOff>
      <xdr:row>41</xdr:row>
      <xdr:rowOff>0</xdr:rowOff>
    </xdr:to>
    <xdr:grpSp>
      <xdr:nvGrpSpPr>
        <xdr:cNvPr id="2955482" name="Group 25"/>
        <xdr:cNvGrpSpPr>
          <a:grpSpLocks/>
        </xdr:cNvGrpSpPr>
      </xdr:nvGrpSpPr>
      <xdr:grpSpPr bwMode="auto">
        <a:xfrm>
          <a:off x="0" y="7893844"/>
          <a:ext cx="11899106" cy="321469"/>
          <a:chOff x="-3" y="445"/>
          <a:chExt cx="1039" cy="35"/>
        </a:xfrm>
      </xdr:grpSpPr>
      <xdr:sp macro="" textlink="">
        <xdr:nvSpPr>
          <xdr:cNvPr id="28" name="Rectangle 22"/>
          <xdr:cNvSpPr>
            <a:spLocks noChangeArrowheads="1"/>
          </xdr:cNvSpPr>
        </xdr:nvSpPr>
        <xdr:spPr bwMode="auto">
          <a:xfrm>
            <a:off x="36" y="445"/>
            <a:ext cx="1000" cy="34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fr-FR" sz="1000" b="1" i="0" strike="noStrike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Printemps</a:t>
            </a:r>
          </a:p>
        </xdr:txBody>
      </xdr:sp>
      <xdr:sp macro="" textlink="">
        <xdr:nvSpPr>
          <xdr:cNvPr id="2955519" name="Rectangle 23"/>
          <xdr:cNvSpPr>
            <a:spLocks noChangeArrowheads="1"/>
          </xdr:cNvSpPr>
        </xdr:nvSpPr>
        <xdr:spPr bwMode="auto">
          <a:xfrm>
            <a:off x="-3" y="445"/>
            <a:ext cx="1039" cy="35"/>
          </a:xfrm>
          <a:prstGeom prst="rect">
            <a:avLst/>
          </a:prstGeom>
          <a:noFill/>
          <a:ln w="19050">
            <a:solidFill>
              <a:srgbClr val="9933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61</xdr:row>
      <xdr:rowOff>151331</xdr:rowOff>
    </xdr:from>
    <xdr:to>
      <xdr:col>56</xdr:col>
      <xdr:colOff>1447800</xdr:colOff>
      <xdr:row>64</xdr:row>
      <xdr:rowOff>9525</xdr:rowOff>
    </xdr:to>
    <xdr:grpSp>
      <xdr:nvGrpSpPr>
        <xdr:cNvPr id="2955483" name="Group 25"/>
        <xdr:cNvGrpSpPr>
          <a:grpSpLocks/>
        </xdr:cNvGrpSpPr>
      </xdr:nvGrpSpPr>
      <xdr:grpSpPr bwMode="auto">
        <a:xfrm>
          <a:off x="0" y="11462269"/>
          <a:ext cx="11889581" cy="322537"/>
          <a:chOff x="2" y="445"/>
          <a:chExt cx="1034" cy="35"/>
        </a:xfrm>
      </xdr:grpSpPr>
      <xdr:sp macro="" textlink="">
        <xdr:nvSpPr>
          <xdr:cNvPr id="31" name="Rectangle 22"/>
          <xdr:cNvSpPr>
            <a:spLocks noChangeArrowheads="1"/>
          </xdr:cNvSpPr>
        </xdr:nvSpPr>
        <xdr:spPr bwMode="auto">
          <a:xfrm>
            <a:off x="41" y="445"/>
            <a:ext cx="995" cy="34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fr-FR" sz="1000" b="1" i="0" strike="noStrike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Toussaint</a:t>
            </a:r>
          </a:p>
        </xdr:txBody>
      </xdr:sp>
      <xdr:sp macro="" textlink="">
        <xdr:nvSpPr>
          <xdr:cNvPr id="2955517" name="Rectangle 23"/>
          <xdr:cNvSpPr>
            <a:spLocks noChangeArrowheads="1"/>
          </xdr:cNvSpPr>
        </xdr:nvSpPr>
        <xdr:spPr bwMode="auto">
          <a:xfrm>
            <a:off x="2" y="445"/>
            <a:ext cx="1034" cy="35"/>
          </a:xfrm>
          <a:prstGeom prst="rect">
            <a:avLst/>
          </a:prstGeom>
          <a:noFill/>
          <a:ln w="19050">
            <a:solidFill>
              <a:srgbClr val="9933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70</xdr:row>
      <xdr:rowOff>9525</xdr:rowOff>
    </xdr:from>
    <xdr:to>
      <xdr:col>56</xdr:col>
      <xdr:colOff>1447800</xdr:colOff>
      <xdr:row>72</xdr:row>
      <xdr:rowOff>9525</xdr:rowOff>
    </xdr:to>
    <xdr:grpSp>
      <xdr:nvGrpSpPr>
        <xdr:cNvPr id="2955484" name="Group 25"/>
        <xdr:cNvGrpSpPr>
          <a:grpSpLocks/>
        </xdr:cNvGrpSpPr>
      </xdr:nvGrpSpPr>
      <xdr:grpSpPr bwMode="auto">
        <a:xfrm>
          <a:off x="0" y="12713494"/>
          <a:ext cx="11889581" cy="309562"/>
          <a:chOff x="-3" y="445"/>
          <a:chExt cx="1039" cy="35"/>
        </a:xfrm>
      </xdr:grpSpPr>
      <xdr:sp macro="" textlink="">
        <xdr:nvSpPr>
          <xdr:cNvPr id="34" name="Rectangle 22"/>
          <xdr:cNvSpPr>
            <a:spLocks noChangeArrowheads="1"/>
          </xdr:cNvSpPr>
        </xdr:nvSpPr>
        <xdr:spPr bwMode="auto">
          <a:xfrm>
            <a:off x="37" y="445"/>
            <a:ext cx="999" cy="34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fr-FR" sz="1000" b="1" i="0" strike="noStrike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Noël</a:t>
            </a:r>
          </a:p>
        </xdr:txBody>
      </xdr:sp>
      <xdr:sp macro="" textlink="">
        <xdr:nvSpPr>
          <xdr:cNvPr id="2955515" name="Rectangle 23"/>
          <xdr:cNvSpPr>
            <a:spLocks noChangeArrowheads="1"/>
          </xdr:cNvSpPr>
        </xdr:nvSpPr>
        <xdr:spPr bwMode="auto">
          <a:xfrm>
            <a:off x="-3" y="445"/>
            <a:ext cx="1039" cy="35"/>
          </a:xfrm>
          <a:prstGeom prst="rect">
            <a:avLst/>
          </a:prstGeom>
          <a:noFill/>
          <a:ln w="19050">
            <a:solidFill>
              <a:srgbClr val="9933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76</xdr:row>
      <xdr:rowOff>142875</xdr:rowOff>
    </xdr:from>
    <xdr:to>
      <xdr:col>56</xdr:col>
      <xdr:colOff>1457325</xdr:colOff>
      <xdr:row>78</xdr:row>
      <xdr:rowOff>142875</xdr:rowOff>
    </xdr:to>
    <xdr:grpSp>
      <xdr:nvGrpSpPr>
        <xdr:cNvPr id="2955485" name="Group 25"/>
        <xdr:cNvGrpSpPr>
          <a:grpSpLocks/>
        </xdr:cNvGrpSpPr>
      </xdr:nvGrpSpPr>
      <xdr:grpSpPr bwMode="auto">
        <a:xfrm>
          <a:off x="0" y="13775531"/>
          <a:ext cx="11899106" cy="309563"/>
          <a:chOff x="-3" y="445"/>
          <a:chExt cx="1039" cy="35"/>
        </a:xfrm>
      </xdr:grpSpPr>
      <xdr:sp macro="" textlink="">
        <xdr:nvSpPr>
          <xdr:cNvPr id="37" name="Rectangle 22"/>
          <xdr:cNvSpPr>
            <a:spLocks noChangeArrowheads="1"/>
          </xdr:cNvSpPr>
        </xdr:nvSpPr>
        <xdr:spPr bwMode="auto">
          <a:xfrm>
            <a:off x="37" y="445"/>
            <a:ext cx="999" cy="34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fr-FR" sz="1000" b="1" i="0" strike="noStrike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Hiver</a:t>
            </a:r>
          </a:p>
        </xdr:txBody>
      </xdr:sp>
      <xdr:sp macro="" textlink="">
        <xdr:nvSpPr>
          <xdr:cNvPr id="2955513" name="Rectangle 23"/>
          <xdr:cNvSpPr>
            <a:spLocks noChangeArrowheads="1"/>
          </xdr:cNvSpPr>
        </xdr:nvSpPr>
        <xdr:spPr bwMode="auto">
          <a:xfrm>
            <a:off x="-3" y="445"/>
            <a:ext cx="1039" cy="35"/>
          </a:xfrm>
          <a:prstGeom prst="rect">
            <a:avLst/>
          </a:prstGeom>
          <a:noFill/>
          <a:ln w="19050">
            <a:solidFill>
              <a:srgbClr val="9933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84</xdr:row>
      <xdr:rowOff>152400</xdr:rowOff>
    </xdr:from>
    <xdr:to>
      <xdr:col>56</xdr:col>
      <xdr:colOff>1447800</xdr:colOff>
      <xdr:row>87</xdr:row>
      <xdr:rowOff>9525</xdr:rowOff>
    </xdr:to>
    <xdr:grpSp>
      <xdr:nvGrpSpPr>
        <xdr:cNvPr id="2955486" name="Group 25"/>
        <xdr:cNvGrpSpPr>
          <a:grpSpLocks/>
        </xdr:cNvGrpSpPr>
      </xdr:nvGrpSpPr>
      <xdr:grpSpPr bwMode="auto">
        <a:xfrm>
          <a:off x="0" y="15023306"/>
          <a:ext cx="11889581" cy="321469"/>
          <a:chOff x="-3" y="445"/>
          <a:chExt cx="1039" cy="35"/>
        </a:xfrm>
      </xdr:grpSpPr>
      <xdr:sp macro="" textlink="">
        <xdr:nvSpPr>
          <xdr:cNvPr id="40" name="Rectangle 22"/>
          <xdr:cNvSpPr>
            <a:spLocks noChangeArrowheads="1"/>
          </xdr:cNvSpPr>
        </xdr:nvSpPr>
        <xdr:spPr bwMode="auto">
          <a:xfrm>
            <a:off x="36" y="445"/>
            <a:ext cx="1000" cy="34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fr-FR" sz="1000" b="1" i="0" strike="noStrike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Printemps</a:t>
            </a:r>
          </a:p>
        </xdr:txBody>
      </xdr:sp>
      <xdr:sp macro="" textlink="">
        <xdr:nvSpPr>
          <xdr:cNvPr id="2955511" name="Rectangle 23"/>
          <xdr:cNvSpPr>
            <a:spLocks noChangeArrowheads="1"/>
          </xdr:cNvSpPr>
        </xdr:nvSpPr>
        <xdr:spPr bwMode="auto">
          <a:xfrm>
            <a:off x="-3" y="445"/>
            <a:ext cx="1039" cy="35"/>
          </a:xfrm>
          <a:prstGeom prst="rect">
            <a:avLst/>
          </a:prstGeom>
          <a:noFill/>
          <a:ln w="19050">
            <a:solidFill>
              <a:srgbClr val="9933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107</xdr:row>
      <xdr:rowOff>0</xdr:rowOff>
    </xdr:from>
    <xdr:to>
      <xdr:col>56</xdr:col>
      <xdr:colOff>1457325</xdr:colOff>
      <xdr:row>109</xdr:row>
      <xdr:rowOff>9525</xdr:rowOff>
    </xdr:to>
    <xdr:grpSp>
      <xdr:nvGrpSpPr>
        <xdr:cNvPr id="2955487" name="Group 25"/>
        <xdr:cNvGrpSpPr>
          <a:grpSpLocks/>
        </xdr:cNvGrpSpPr>
      </xdr:nvGrpSpPr>
      <xdr:grpSpPr bwMode="auto">
        <a:xfrm>
          <a:off x="0" y="18430875"/>
          <a:ext cx="11899106" cy="319088"/>
          <a:chOff x="2" y="445"/>
          <a:chExt cx="1034" cy="35"/>
        </a:xfrm>
      </xdr:grpSpPr>
      <xdr:sp macro="" textlink="">
        <xdr:nvSpPr>
          <xdr:cNvPr id="43" name="Rectangle 22"/>
          <xdr:cNvSpPr>
            <a:spLocks noChangeArrowheads="1"/>
          </xdr:cNvSpPr>
        </xdr:nvSpPr>
        <xdr:spPr bwMode="auto">
          <a:xfrm>
            <a:off x="43" y="445"/>
            <a:ext cx="993" cy="34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fr-FR" sz="1000" b="1" i="0" strike="noStrike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Toussaint</a:t>
            </a:r>
          </a:p>
        </xdr:txBody>
      </xdr:sp>
      <xdr:sp macro="" textlink="">
        <xdr:nvSpPr>
          <xdr:cNvPr id="2955509" name="Rectangle 23"/>
          <xdr:cNvSpPr>
            <a:spLocks noChangeArrowheads="1"/>
          </xdr:cNvSpPr>
        </xdr:nvSpPr>
        <xdr:spPr bwMode="auto">
          <a:xfrm>
            <a:off x="2" y="445"/>
            <a:ext cx="1034" cy="35"/>
          </a:xfrm>
          <a:prstGeom prst="rect">
            <a:avLst/>
          </a:prstGeom>
          <a:noFill/>
          <a:ln w="19050">
            <a:solidFill>
              <a:srgbClr val="9933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115</xdr:row>
      <xdr:rowOff>0</xdr:rowOff>
    </xdr:from>
    <xdr:to>
      <xdr:col>56</xdr:col>
      <xdr:colOff>1457325</xdr:colOff>
      <xdr:row>117</xdr:row>
      <xdr:rowOff>0</xdr:rowOff>
    </xdr:to>
    <xdr:grpSp>
      <xdr:nvGrpSpPr>
        <xdr:cNvPr id="2955488" name="Group 25"/>
        <xdr:cNvGrpSpPr>
          <a:grpSpLocks/>
        </xdr:cNvGrpSpPr>
      </xdr:nvGrpSpPr>
      <xdr:grpSpPr bwMode="auto">
        <a:xfrm>
          <a:off x="0" y="19669125"/>
          <a:ext cx="11899106" cy="309563"/>
          <a:chOff x="-3" y="445"/>
          <a:chExt cx="1039" cy="35"/>
        </a:xfrm>
      </xdr:grpSpPr>
      <xdr:sp macro="" textlink="">
        <xdr:nvSpPr>
          <xdr:cNvPr id="46" name="Rectangle 22"/>
          <xdr:cNvSpPr>
            <a:spLocks noChangeArrowheads="1"/>
          </xdr:cNvSpPr>
        </xdr:nvSpPr>
        <xdr:spPr bwMode="auto">
          <a:xfrm>
            <a:off x="38" y="445"/>
            <a:ext cx="998" cy="34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fr-FR" sz="1000" b="1" i="0" strike="noStrike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Noël</a:t>
            </a:r>
          </a:p>
        </xdr:txBody>
      </xdr:sp>
      <xdr:sp macro="" textlink="">
        <xdr:nvSpPr>
          <xdr:cNvPr id="2955507" name="Rectangle 23"/>
          <xdr:cNvSpPr>
            <a:spLocks noChangeArrowheads="1"/>
          </xdr:cNvSpPr>
        </xdr:nvSpPr>
        <xdr:spPr bwMode="auto">
          <a:xfrm>
            <a:off x="-3" y="445"/>
            <a:ext cx="1039" cy="35"/>
          </a:xfrm>
          <a:prstGeom prst="rect">
            <a:avLst/>
          </a:prstGeom>
          <a:noFill/>
          <a:ln w="19050">
            <a:solidFill>
              <a:srgbClr val="9933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122</xdr:row>
      <xdr:rowOff>142875</xdr:rowOff>
    </xdr:from>
    <xdr:to>
      <xdr:col>57</xdr:col>
      <xdr:colOff>0</xdr:colOff>
      <xdr:row>125</xdr:row>
      <xdr:rowOff>0</xdr:rowOff>
    </xdr:to>
    <xdr:grpSp>
      <xdr:nvGrpSpPr>
        <xdr:cNvPr id="2955489" name="Group 25"/>
        <xdr:cNvGrpSpPr>
          <a:grpSpLocks/>
        </xdr:cNvGrpSpPr>
      </xdr:nvGrpSpPr>
      <xdr:grpSpPr bwMode="auto">
        <a:xfrm>
          <a:off x="9525" y="20895469"/>
          <a:ext cx="11968163" cy="321469"/>
          <a:chOff x="-3" y="445"/>
          <a:chExt cx="1039" cy="35"/>
        </a:xfrm>
      </xdr:grpSpPr>
      <xdr:sp macro="" textlink="">
        <xdr:nvSpPr>
          <xdr:cNvPr id="49" name="Rectangle 22"/>
          <xdr:cNvSpPr>
            <a:spLocks noChangeArrowheads="1"/>
          </xdr:cNvSpPr>
        </xdr:nvSpPr>
        <xdr:spPr bwMode="auto">
          <a:xfrm>
            <a:off x="37" y="445"/>
            <a:ext cx="999" cy="34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fr-FR" sz="1000" b="1" i="0" strike="noStrike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Hiver</a:t>
            </a:r>
          </a:p>
        </xdr:txBody>
      </xdr:sp>
      <xdr:sp macro="" textlink="">
        <xdr:nvSpPr>
          <xdr:cNvPr id="2955505" name="Rectangle 23"/>
          <xdr:cNvSpPr>
            <a:spLocks noChangeArrowheads="1"/>
          </xdr:cNvSpPr>
        </xdr:nvSpPr>
        <xdr:spPr bwMode="auto">
          <a:xfrm>
            <a:off x="-3" y="445"/>
            <a:ext cx="1039" cy="35"/>
          </a:xfrm>
          <a:prstGeom prst="rect">
            <a:avLst/>
          </a:prstGeom>
          <a:noFill/>
          <a:ln w="19050">
            <a:solidFill>
              <a:srgbClr val="9933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131</xdr:row>
      <xdr:rowOff>9525</xdr:rowOff>
    </xdr:from>
    <xdr:to>
      <xdr:col>56</xdr:col>
      <xdr:colOff>1447800</xdr:colOff>
      <xdr:row>133</xdr:row>
      <xdr:rowOff>19050</xdr:rowOff>
    </xdr:to>
    <xdr:grpSp>
      <xdr:nvGrpSpPr>
        <xdr:cNvPr id="2955490" name="Group 25"/>
        <xdr:cNvGrpSpPr>
          <a:grpSpLocks/>
        </xdr:cNvGrpSpPr>
      </xdr:nvGrpSpPr>
      <xdr:grpSpPr bwMode="auto">
        <a:xfrm>
          <a:off x="0" y="22155150"/>
          <a:ext cx="11889581" cy="319088"/>
          <a:chOff x="-3" y="445"/>
          <a:chExt cx="1039" cy="35"/>
        </a:xfrm>
      </xdr:grpSpPr>
      <xdr:sp macro="" textlink="">
        <xdr:nvSpPr>
          <xdr:cNvPr id="52" name="Rectangle 22"/>
          <xdr:cNvSpPr>
            <a:spLocks noChangeArrowheads="1"/>
          </xdr:cNvSpPr>
        </xdr:nvSpPr>
        <xdr:spPr bwMode="auto">
          <a:xfrm>
            <a:off x="36" y="445"/>
            <a:ext cx="1000" cy="34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fr-FR" sz="1000" b="1" i="0" strike="noStrike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Printemps</a:t>
            </a:r>
          </a:p>
        </xdr:txBody>
      </xdr:sp>
      <xdr:sp macro="" textlink="">
        <xdr:nvSpPr>
          <xdr:cNvPr id="2955503" name="Rectangle 23"/>
          <xdr:cNvSpPr>
            <a:spLocks noChangeArrowheads="1"/>
          </xdr:cNvSpPr>
        </xdr:nvSpPr>
        <xdr:spPr bwMode="auto">
          <a:xfrm>
            <a:off x="-3" y="445"/>
            <a:ext cx="1039" cy="35"/>
          </a:xfrm>
          <a:prstGeom prst="rect">
            <a:avLst/>
          </a:prstGeom>
          <a:noFill/>
          <a:ln w="19050">
            <a:solidFill>
              <a:srgbClr val="993300"/>
            </a:solidFill>
            <a:miter lim="800000"/>
            <a:headEnd/>
            <a:tailEnd/>
          </a:ln>
        </xdr:spPr>
      </xdr:sp>
    </xdr:grpSp>
    <xdr:clientData/>
  </xdr:twoCellAnchor>
  <xdr:oneCellAnchor>
    <xdr:from>
      <xdr:col>42</xdr:col>
      <xdr:colOff>57150</xdr:colOff>
      <xdr:row>49</xdr:row>
      <xdr:rowOff>3175</xdr:rowOff>
    </xdr:from>
    <xdr:ext cx="194941" cy="252648"/>
    <xdr:sp macro="" textlink="">
      <xdr:nvSpPr>
        <xdr:cNvPr id="55" name="ZoneTexte 54"/>
        <xdr:cNvSpPr txBox="1"/>
      </xdr:nvSpPr>
      <xdr:spPr>
        <a:xfrm>
          <a:off x="6629400" y="10229850"/>
          <a:ext cx="194454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41</xdr:col>
      <xdr:colOff>57150</xdr:colOff>
      <xdr:row>84</xdr:row>
      <xdr:rowOff>28575</xdr:rowOff>
    </xdr:from>
    <xdr:ext cx="187739" cy="259668"/>
    <xdr:sp macro="" textlink="">
      <xdr:nvSpPr>
        <xdr:cNvPr id="56" name="ZoneTexte 55"/>
        <xdr:cNvSpPr txBox="1"/>
      </xdr:nvSpPr>
      <xdr:spPr>
        <a:xfrm>
          <a:off x="6496050" y="16935450"/>
          <a:ext cx="194454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55</xdr:col>
      <xdr:colOff>1447800</xdr:colOff>
      <xdr:row>111</xdr:row>
      <xdr:rowOff>9525</xdr:rowOff>
    </xdr:from>
    <xdr:to>
      <xdr:col>56</xdr:col>
      <xdr:colOff>0</xdr:colOff>
      <xdr:row>115</xdr:row>
      <xdr:rowOff>1</xdr:rowOff>
    </xdr:to>
    <xdr:sp macro="" textlink="">
      <xdr:nvSpPr>
        <xdr:cNvPr id="64" name="Rectangle 93"/>
        <xdr:cNvSpPr>
          <a:spLocks noChangeArrowheads="1"/>
        </xdr:cNvSpPr>
      </xdr:nvSpPr>
      <xdr:spPr bwMode="auto">
        <a:xfrm>
          <a:off x="10153650" y="18792825"/>
          <a:ext cx="200025" cy="600076"/>
        </a:xfrm>
        <a:prstGeom prst="rect">
          <a:avLst/>
        </a:prstGeom>
        <a:solidFill>
          <a:srgbClr val="FF0000"/>
        </a:solidFill>
        <a:ln w="6350" algn="ctr">
          <a:solidFill>
            <a:srgbClr val="000000"/>
          </a:solidFill>
          <a:round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ctr" rtl="1">
            <a:defRPr sz="1000"/>
          </a:pPr>
          <a:r>
            <a:rPr lang="fr-FR" sz="1100" b="1" i="0" strike="noStrike">
              <a:solidFill>
                <a:schemeClr val="bg1"/>
              </a:solidFill>
              <a:latin typeface="+mn-lt"/>
              <a:cs typeface="Arial"/>
            </a:rPr>
            <a:t>CCF</a:t>
          </a:r>
          <a:r>
            <a:rPr lang="fr-FR" sz="1100" b="1" i="0" strike="noStrike" baseline="0">
              <a:solidFill>
                <a:schemeClr val="bg1"/>
              </a:solidFill>
              <a:latin typeface="+mn-lt"/>
              <a:cs typeface="Arial"/>
            </a:rPr>
            <a:t> </a:t>
          </a:r>
          <a:r>
            <a:rPr lang="fr-FR" sz="1100" b="1" i="0" strike="noStrike">
              <a:solidFill>
                <a:schemeClr val="bg1"/>
              </a:solidFill>
              <a:latin typeface="+mn-lt"/>
              <a:cs typeface="Arial"/>
            </a:rPr>
            <a:t>E11</a:t>
          </a:r>
        </a:p>
      </xdr:txBody>
    </xdr:sp>
    <xdr:clientData/>
  </xdr:twoCellAnchor>
  <xdr:twoCellAnchor>
    <xdr:from>
      <xdr:col>55</xdr:col>
      <xdr:colOff>1466849</xdr:colOff>
      <xdr:row>125</xdr:row>
      <xdr:rowOff>9526</xdr:rowOff>
    </xdr:from>
    <xdr:to>
      <xdr:col>55</xdr:col>
      <xdr:colOff>1647824</xdr:colOff>
      <xdr:row>129</xdr:row>
      <xdr:rowOff>9525</xdr:rowOff>
    </xdr:to>
    <xdr:sp macro="" textlink="">
      <xdr:nvSpPr>
        <xdr:cNvPr id="65" name="Rectangle 93"/>
        <xdr:cNvSpPr>
          <a:spLocks noChangeArrowheads="1"/>
        </xdr:cNvSpPr>
      </xdr:nvSpPr>
      <xdr:spPr bwMode="auto">
        <a:xfrm>
          <a:off x="10172699" y="20926426"/>
          <a:ext cx="180975" cy="609599"/>
        </a:xfrm>
        <a:prstGeom prst="rect">
          <a:avLst/>
        </a:prstGeom>
        <a:solidFill>
          <a:srgbClr val="FF0000"/>
        </a:solidFill>
        <a:ln w="6350" algn="ctr">
          <a:solidFill>
            <a:srgbClr val="000000"/>
          </a:solidFill>
          <a:round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ctr" rtl="1">
            <a:defRPr sz="1000"/>
          </a:pPr>
          <a:r>
            <a:rPr lang="fr-FR" sz="1100" b="1" i="0" strike="noStrike">
              <a:solidFill>
                <a:schemeClr val="bg1"/>
              </a:solidFill>
              <a:latin typeface="+mn-lt"/>
              <a:cs typeface="Arial"/>
            </a:rPr>
            <a:t>CCF</a:t>
          </a:r>
          <a:r>
            <a:rPr lang="fr-FR" sz="1100" b="1" i="0" strike="noStrike" baseline="0">
              <a:solidFill>
                <a:schemeClr val="bg1"/>
              </a:solidFill>
              <a:latin typeface="+mn-lt"/>
              <a:cs typeface="Arial"/>
            </a:rPr>
            <a:t> </a:t>
          </a:r>
          <a:r>
            <a:rPr lang="fr-FR" sz="1100" b="1" i="0" strike="noStrike">
              <a:solidFill>
                <a:schemeClr val="bg1"/>
              </a:solidFill>
              <a:latin typeface="+mn-lt"/>
              <a:cs typeface="Arial"/>
            </a:rPr>
            <a:t>E12</a:t>
          </a:r>
        </a:p>
      </xdr:txBody>
    </xdr:sp>
    <xdr:clientData/>
  </xdr:twoCellAnchor>
  <xdr:twoCellAnchor>
    <xdr:from>
      <xdr:col>55</xdr:col>
      <xdr:colOff>1495426</xdr:colOff>
      <xdr:row>139</xdr:row>
      <xdr:rowOff>20729</xdr:rowOff>
    </xdr:from>
    <xdr:to>
      <xdr:col>56</xdr:col>
      <xdr:colOff>19051</xdr:colOff>
      <xdr:row>143</xdr:row>
      <xdr:rowOff>0</xdr:rowOff>
    </xdr:to>
    <xdr:sp macro="" textlink="">
      <xdr:nvSpPr>
        <xdr:cNvPr id="68" name="ZoneTexte 67"/>
        <xdr:cNvSpPr txBox="1"/>
      </xdr:nvSpPr>
      <xdr:spPr>
        <a:xfrm>
          <a:off x="10201276" y="23071229"/>
          <a:ext cx="171450" cy="58887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ctr"/>
        <a:lstStyle/>
        <a:p>
          <a:pPr algn="ctr"/>
          <a:r>
            <a:rPr lang="fr-FR" sz="1100" b="1">
              <a:solidFill>
                <a:schemeClr val="bg1"/>
              </a:solidFill>
              <a:latin typeface="+mn-lt"/>
              <a:cs typeface="Arial" pitchFamily="34" charset="0"/>
            </a:rPr>
            <a:t>CCF</a:t>
          </a:r>
          <a:r>
            <a:rPr lang="fr-FR" sz="1100" b="1" baseline="0">
              <a:solidFill>
                <a:schemeClr val="bg1"/>
              </a:solidFill>
              <a:latin typeface="+mn-lt"/>
              <a:cs typeface="Arial" pitchFamily="34" charset="0"/>
            </a:rPr>
            <a:t> </a:t>
          </a:r>
          <a:r>
            <a:rPr lang="fr-FR" sz="1100" b="1">
              <a:solidFill>
                <a:schemeClr val="bg1"/>
              </a:solidFill>
              <a:latin typeface="+mn-lt"/>
              <a:cs typeface="Arial" pitchFamily="34" charset="0"/>
            </a:rPr>
            <a:t>E32</a:t>
          </a:r>
        </a:p>
      </xdr:txBody>
    </xdr:sp>
    <xdr:clientData/>
  </xdr:twoCellAnchor>
  <xdr:twoCellAnchor>
    <xdr:from>
      <xdr:col>0</xdr:col>
      <xdr:colOff>19050</xdr:colOff>
      <xdr:row>7</xdr:row>
      <xdr:rowOff>10409</xdr:rowOff>
    </xdr:from>
    <xdr:to>
      <xdr:col>5</xdr:col>
      <xdr:colOff>0</xdr:colOff>
      <xdr:row>8</xdr:row>
      <xdr:rowOff>13499</xdr:rowOff>
    </xdr:to>
    <xdr:sp macro="" textlink="">
      <xdr:nvSpPr>
        <xdr:cNvPr id="71" name="Rectangle 115"/>
        <xdr:cNvSpPr>
          <a:spLocks noChangeArrowheads="1"/>
        </xdr:cNvSpPr>
      </xdr:nvSpPr>
      <xdr:spPr bwMode="auto">
        <a:xfrm>
          <a:off x="19050" y="2949912"/>
          <a:ext cx="983914" cy="154481"/>
        </a:xfrm>
        <a:prstGeom prst="rect">
          <a:avLst/>
        </a:prstGeom>
        <a:solidFill>
          <a:srgbClr val="FF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Rentrée 1</a:t>
          </a:r>
        </a:p>
      </xdr:txBody>
    </xdr:sp>
    <xdr:clientData/>
  </xdr:twoCellAnchor>
  <xdr:twoCellAnchor>
    <xdr:from>
      <xdr:col>0</xdr:col>
      <xdr:colOff>0</xdr:colOff>
      <xdr:row>98</xdr:row>
      <xdr:rowOff>142876</xdr:rowOff>
    </xdr:from>
    <xdr:to>
      <xdr:col>5</xdr:col>
      <xdr:colOff>28575</xdr:colOff>
      <xdr:row>99</xdr:row>
      <xdr:rowOff>142876</xdr:rowOff>
    </xdr:to>
    <xdr:sp macro="" textlink="">
      <xdr:nvSpPr>
        <xdr:cNvPr id="75" name="Rectangle 115"/>
        <xdr:cNvSpPr>
          <a:spLocks noChangeArrowheads="1"/>
        </xdr:cNvSpPr>
      </xdr:nvSpPr>
      <xdr:spPr bwMode="auto">
        <a:xfrm>
          <a:off x="0" y="16944976"/>
          <a:ext cx="1028700" cy="152400"/>
        </a:xfrm>
        <a:prstGeom prst="rect">
          <a:avLst/>
        </a:prstGeom>
        <a:solidFill>
          <a:srgbClr val="FF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Rentrée 3</a:t>
          </a:r>
        </a:p>
      </xdr:txBody>
    </xdr:sp>
    <xdr:clientData/>
  </xdr:twoCellAnchor>
  <xdr:twoCellAnchor>
    <xdr:from>
      <xdr:col>55</xdr:col>
      <xdr:colOff>1181100</xdr:colOff>
      <xdr:row>86</xdr:row>
      <xdr:rowOff>446</xdr:rowOff>
    </xdr:from>
    <xdr:to>
      <xdr:col>55</xdr:col>
      <xdr:colOff>1638301</xdr:colOff>
      <xdr:row>90</xdr:row>
      <xdr:rowOff>18429</xdr:rowOff>
    </xdr:to>
    <xdr:sp macro="" textlink="">
      <xdr:nvSpPr>
        <xdr:cNvPr id="76" name="ZoneTexte 75"/>
        <xdr:cNvSpPr txBox="1"/>
      </xdr:nvSpPr>
      <xdr:spPr>
        <a:xfrm>
          <a:off x="9824815" y="14893273"/>
          <a:ext cx="457201" cy="62331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ctr"/>
        <a:lstStyle/>
        <a:p>
          <a:pPr algn="ctr"/>
          <a:r>
            <a:rPr lang="fr-FR" sz="1100" b="1">
              <a:solidFill>
                <a:schemeClr val="bg1"/>
              </a:solidFill>
            </a:rPr>
            <a:t>CCF EP1</a:t>
          </a:r>
        </a:p>
        <a:p>
          <a:pPr algn="ctr"/>
          <a:r>
            <a:rPr lang="fr-FR" sz="1100" b="1">
              <a:solidFill>
                <a:schemeClr val="bg1"/>
              </a:solidFill>
            </a:rPr>
            <a:t>CCF EP2</a:t>
          </a:r>
        </a:p>
      </xdr:txBody>
    </xdr:sp>
    <xdr:clientData/>
  </xdr:twoCellAnchor>
  <xdr:twoCellAnchor>
    <xdr:from>
      <xdr:col>55</xdr:col>
      <xdr:colOff>1419225</xdr:colOff>
      <xdr:row>93</xdr:row>
      <xdr:rowOff>9525</xdr:rowOff>
    </xdr:from>
    <xdr:to>
      <xdr:col>55</xdr:col>
      <xdr:colOff>1647824</xdr:colOff>
      <xdr:row>99</xdr:row>
      <xdr:rowOff>0</xdr:rowOff>
    </xdr:to>
    <xdr:sp macro="" textlink="">
      <xdr:nvSpPr>
        <xdr:cNvPr id="77" name="ZoneTexte 76"/>
        <xdr:cNvSpPr txBox="1"/>
      </xdr:nvSpPr>
      <xdr:spPr>
        <a:xfrm>
          <a:off x="10125075" y="16049625"/>
          <a:ext cx="228599" cy="90487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ctr"/>
        <a:lstStyle/>
        <a:p>
          <a:pPr algn="ctr"/>
          <a:r>
            <a:rPr lang="fr-FR" sz="1100" b="1">
              <a:solidFill>
                <a:schemeClr val="bg1"/>
              </a:solidFill>
            </a:rPr>
            <a:t>CCF</a:t>
          </a:r>
          <a:r>
            <a:rPr lang="fr-FR" sz="1100" b="1" baseline="0">
              <a:solidFill>
                <a:schemeClr val="bg1"/>
              </a:solidFill>
            </a:rPr>
            <a:t> </a:t>
          </a:r>
          <a:r>
            <a:rPr lang="fr-FR" sz="1100" b="1">
              <a:solidFill>
                <a:schemeClr val="bg1"/>
              </a:solidFill>
            </a:rPr>
            <a:t>E31</a:t>
          </a:r>
        </a:p>
      </xdr:txBody>
    </xdr:sp>
    <xdr:clientData/>
  </xdr:twoCellAnchor>
  <xdr:twoCellAnchor>
    <xdr:from>
      <xdr:col>55</xdr:col>
      <xdr:colOff>1498600</xdr:colOff>
      <xdr:row>135</xdr:row>
      <xdr:rowOff>0</xdr:rowOff>
    </xdr:from>
    <xdr:to>
      <xdr:col>56</xdr:col>
      <xdr:colOff>19050</xdr:colOff>
      <xdr:row>139</xdr:row>
      <xdr:rowOff>15876</xdr:rowOff>
    </xdr:to>
    <xdr:sp macro="" textlink="">
      <xdr:nvSpPr>
        <xdr:cNvPr id="69" name="ZoneTexte 68"/>
        <xdr:cNvSpPr txBox="1"/>
      </xdr:nvSpPr>
      <xdr:spPr>
        <a:xfrm>
          <a:off x="10204450" y="22440900"/>
          <a:ext cx="168275" cy="62547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vert270" wrap="square" rtlCol="0" anchor="ctr"/>
        <a:lstStyle/>
        <a:p>
          <a:pPr algn="ctr"/>
          <a:r>
            <a:rPr lang="fr-FR" sz="1100" b="1">
              <a:solidFill>
                <a:schemeClr val="bg1"/>
              </a:solidFill>
              <a:latin typeface="+mn-lt"/>
              <a:cs typeface="Arial" pitchFamily="34" charset="0"/>
            </a:rPr>
            <a:t>CCF</a:t>
          </a:r>
          <a:r>
            <a:rPr lang="fr-FR" sz="1100" b="1" baseline="0">
              <a:solidFill>
                <a:schemeClr val="bg1"/>
              </a:solidFill>
              <a:latin typeface="+mn-lt"/>
              <a:cs typeface="Arial" pitchFamily="34" charset="0"/>
            </a:rPr>
            <a:t> </a:t>
          </a:r>
          <a:r>
            <a:rPr lang="fr-FR" sz="1100" b="1">
              <a:solidFill>
                <a:schemeClr val="bg1"/>
              </a:solidFill>
              <a:latin typeface="+mn-lt"/>
              <a:cs typeface="Arial" pitchFamily="34" charset="0"/>
            </a:rPr>
            <a:t>E33</a:t>
          </a:r>
        </a:p>
      </xdr:txBody>
    </xdr:sp>
    <xdr:clientData/>
  </xdr:twoCellAnchor>
  <xdr:twoCellAnchor>
    <xdr:from>
      <xdr:col>1</xdr:col>
      <xdr:colOff>228599</xdr:colOff>
      <xdr:row>118</xdr:row>
      <xdr:rowOff>139701</xdr:rowOff>
    </xdr:from>
    <xdr:to>
      <xdr:col>57</xdr:col>
      <xdr:colOff>9525</xdr:colOff>
      <xdr:row>122</xdr:row>
      <xdr:rowOff>142875</xdr:rowOff>
    </xdr:to>
    <xdr:sp macro="" textlink="">
      <xdr:nvSpPr>
        <xdr:cNvPr id="61" name="Organigramme : Processus 60"/>
        <xdr:cNvSpPr/>
      </xdr:nvSpPr>
      <xdr:spPr bwMode="auto">
        <a:xfrm>
          <a:off x="457199" y="19989801"/>
          <a:ext cx="11439526" cy="612774"/>
        </a:xfrm>
        <a:prstGeom prst="flowChartProcess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400" b="1">
              <a:latin typeface="Arial" pitchFamily="34" charset="0"/>
              <a:cs typeface="Arial" pitchFamily="34" charset="0"/>
            </a:rPr>
            <a:t>PFMP 5</a:t>
          </a:r>
          <a:r>
            <a:rPr lang="fr-FR" sz="1100">
              <a:latin typeface="Arial" pitchFamily="34" charset="0"/>
              <a:cs typeface="Arial" pitchFamily="34" charset="0"/>
            </a:rPr>
            <a:t> </a:t>
          </a:r>
          <a:endParaRPr lang="fr-FR" sz="1400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0</xdr:row>
          <xdr:rowOff>57150</xdr:rowOff>
        </xdr:from>
        <xdr:to>
          <xdr:col>55</xdr:col>
          <xdr:colOff>409575</xdr:colOff>
          <xdr:row>1</xdr:row>
          <xdr:rowOff>219075</xdr:rowOff>
        </xdr:to>
        <xdr:sp macro="" textlink="">
          <xdr:nvSpPr>
            <xdr:cNvPr id="98396" name="CommandButton1" hidden="1">
              <a:extLst>
                <a:ext uri="{63B3BB69-23CF-44E3-9099-C40C66FF867C}">
                  <a14:compatExt spid="_x0000_s98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</xdr:row>
          <xdr:rowOff>238125</xdr:rowOff>
        </xdr:from>
        <xdr:to>
          <xdr:col>55</xdr:col>
          <xdr:colOff>409575</xdr:colOff>
          <xdr:row>3</xdr:row>
          <xdr:rowOff>381000</xdr:rowOff>
        </xdr:to>
        <xdr:sp macro="" textlink="">
          <xdr:nvSpPr>
            <xdr:cNvPr id="98438" name="CommandButton2" hidden="1">
              <a:extLst>
                <a:ext uri="{63B3BB69-23CF-44E3-9099-C40C66FF867C}">
                  <a14:compatExt spid="_x0000_s9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0</xdr:row>
          <xdr:rowOff>171450</xdr:rowOff>
        </xdr:from>
        <xdr:to>
          <xdr:col>53</xdr:col>
          <xdr:colOff>76200</xdr:colOff>
          <xdr:row>3</xdr:row>
          <xdr:rowOff>276225</xdr:rowOff>
        </xdr:to>
        <xdr:sp macro="" textlink="">
          <xdr:nvSpPr>
            <xdr:cNvPr id="98440" name="CommandButton3" hidden="1">
              <a:extLst>
                <a:ext uri="{63B3BB69-23CF-44E3-9099-C40C66FF867C}">
                  <a14:compatExt spid="_x0000_s9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12638</xdr:colOff>
      <xdr:row>36</xdr:row>
      <xdr:rowOff>39399</xdr:rowOff>
    </xdr:from>
    <xdr:to>
      <xdr:col>41</xdr:col>
      <xdr:colOff>113859</xdr:colOff>
      <xdr:row>37</xdr:row>
      <xdr:rowOff>120562</xdr:rowOff>
    </xdr:to>
    <xdr:sp macro="" textlink="">
      <xdr:nvSpPr>
        <xdr:cNvPr id="2" name="ZoneTexte 1"/>
        <xdr:cNvSpPr txBox="1"/>
      </xdr:nvSpPr>
      <xdr:spPr>
        <a:xfrm>
          <a:off x="6453919" y="10421649"/>
          <a:ext cx="3030159" cy="378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O</a:t>
          </a:r>
          <a:r>
            <a:rPr lang="fr-FR" sz="1000" b="0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= Compétences intermédiaires acquises</a:t>
          </a:r>
        </a:p>
        <a:p>
          <a:r>
            <a:rPr lang="fr-FR" sz="10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X</a:t>
          </a:r>
          <a:r>
            <a:rPr lang="fr-FR" sz="1000" b="0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= Compétences du BCP acquises</a:t>
          </a:r>
          <a:endParaRPr lang="fr-FR" sz="1000" b="0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0</xdr:row>
          <xdr:rowOff>19050</xdr:rowOff>
        </xdr:from>
        <xdr:to>
          <xdr:col>52</xdr:col>
          <xdr:colOff>66675</xdr:colOff>
          <xdr:row>1</xdr:row>
          <xdr:rowOff>133350</xdr:rowOff>
        </xdr:to>
        <xdr:sp macro="" textlink="">
          <xdr:nvSpPr>
            <xdr:cNvPr id="1216513" name="CommandButton1" hidden="1">
              <a:extLst>
                <a:ext uri="{63B3BB69-23CF-44E3-9099-C40C66FF867C}">
                  <a14:compatExt spid="_x0000_s1216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1409700</xdr:colOff>
          <xdr:row>15</xdr:row>
          <xdr:rowOff>28575</xdr:rowOff>
        </xdr:from>
        <xdr:to>
          <xdr:col>0</xdr:col>
          <xdr:colOff>4314825</xdr:colOff>
          <xdr:row>22</xdr:row>
          <xdr:rowOff>85725</xdr:rowOff>
        </xdr:to>
        <xdr:sp macro="" textlink="">
          <xdr:nvSpPr>
            <xdr:cNvPr id="866305" name="CommandButton1" hidden="1">
              <a:extLst>
                <a:ext uri="{63B3BB69-23CF-44E3-9099-C40C66FF867C}">
                  <a14:compatExt spid="_x0000_s866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30</xdr:row>
          <xdr:rowOff>9525</xdr:rowOff>
        </xdr:from>
        <xdr:to>
          <xdr:col>6</xdr:col>
          <xdr:colOff>1133475</xdr:colOff>
          <xdr:row>32</xdr:row>
          <xdr:rowOff>133350</xdr:rowOff>
        </xdr:to>
        <xdr:sp macro="" textlink="">
          <xdr:nvSpPr>
            <xdr:cNvPr id="156673" name="CommandButton1" hidden="1">
              <a:extLst>
                <a:ext uri="{63B3BB69-23CF-44E3-9099-C40C66FF867C}">
                  <a14:compatExt spid="_x0000_s156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en/Mes%20documents/Aix-Marseille/Dossiers%20travail%20en%20cours/Travail%20fili&#232;re%20MODE/PAF%202008-09%20Filiere%20MODE/HA%20LE%20BCP%203%20ANS/Livret%20promotion/Livret_Promotion_3a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/Documents/Acad&#233;mie/Dossiers%20travail%20en%20cours/PEDAGOGIE/Dossiers%20et%20livrets%20LR/Livret%20promo/Livret_Promotion_BCP%20MMV_vierge%20V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bile\Mes%20documents\windows\TEMP\EXAMENS\Bep98\P&#233;dagogie\PROF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ZZARIO\AppData\Local\Microsoft\Windows\Temporary%20Internet%20Files\Content.IE5\I5WDTCOG\Documents%20and%20Settings\PROPRIETAIRE\Mes%20documents\Anne\1-BACMMV\LIVRET%20PROMO\3%20Livret_Promotion_BCP%20MMV_viergercha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lphine/Cours/Pedagogie/Explications%20CentresInterets/LIVRET%20PROMO%2012-2006%20DEFINIT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Effectifs"/>
      <sheetName val="Promotion"/>
      <sheetName val="OrgEnsHebdo"/>
      <sheetName val="OrgEnsCycle"/>
      <sheetName val="Suivi classe"/>
      <sheetName val="Compétences"/>
      <sheetName val="OrgEnsCycle (Modèle)"/>
      <sheetName val="Congés"/>
      <sheetName val="Saisie"/>
    </sheetNames>
    <sheetDataSet>
      <sheetData sheetId="0"/>
      <sheetData sheetId="1"/>
      <sheetData sheetId="2"/>
      <sheetData sheetId="3">
        <row r="50">
          <cell r="D50">
            <v>23</v>
          </cell>
          <cell r="E50">
            <v>26</v>
          </cell>
        </row>
        <row r="51">
          <cell r="D51">
            <v>23</v>
          </cell>
          <cell r="E51">
            <v>26</v>
          </cell>
        </row>
        <row r="52">
          <cell r="D52">
            <v>9</v>
          </cell>
          <cell r="E52">
            <v>12</v>
          </cell>
        </row>
        <row r="53">
          <cell r="D53">
            <v>9</v>
          </cell>
          <cell r="E53">
            <v>12</v>
          </cell>
        </row>
        <row r="54">
          <cell r="D54">
            <v>9</v>
          </cell>
          <cell r="E54">
            <v>12</v>
          </cell>
        </row>
        <row r="55">
          <cell r="D55">
            <v>9</v>
          </cell>
          <cell r="E55">
            <v>12</v>
          </cell>
        </row>
      </sheetData>
      <sheetData sheetId="4"/>
      <sheetData sheetId="5"/>
      <sheetData sheetId="6"/>
      <sheetData sheetId="7"/>
      <sheetData sheetId="8">
        <row r="8">
          <cell r="E8">
            <v>44</v>
          </cell>
          <cell r="H8">
            <v>44</v>
          </cell>
          <cell r="K8">
            <v>44</v>
          </cell>
        </row>
        <row r="10">
          <cell r="E10">
            <v>44</v>
          </cell>
          <cell r="H10">
            <v>44</v>
          </cell>
          <cell r="K10">
            <v>44</v>
          </cell>
        </row>
        <row r="12">
          <cell r="E12">
            <v>52</v>
          </cell>
          <cell r="H12">
            <v>52</v>
          </cell>
          <cell r="K12">
            <v>52</v>
          </cell>
        </row>
        <row r="14">
          <cell r="E14">
            <v>1</v>
          </cell>
          <cell r="H14">
            <v>1</v>
          </cell>
          <cell r="K14">
            <v>1</v>
          </cell>
        </row>
        <row r="16">
          <cell r="E16">
            <v>7</v>
          </cell>
          <cell r="H16">
            <v>7</v>
          </cell>
          <cell r="K16">
            <v>7</v>
          </cell>
        </row>
        <row r="18">
          <cell r="E18">
            <v>8</v>
          </cell>
          <cell r="H18">
            <v>8</v>
          </cell>
          <cell r="K18">
            <v>8</v>
          </cell>
        </row>
        <row r="20">
          <cell r="H20">
            <v>15</v>
          </cell>
          <cell r="K20">
            <v>15</v>
          </cell>
        </row>
        <row r="22">
          <cell r="H22">
            <v>16</v>
          </cell>
          <cell r="K22">
            <v>16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Effectifs"/>
      <sheetName val="Promotion"/>
      <sheetName val="OrgEnsHebdo"/>
      <sheetName val="OrgEnsCycle"/>
      <sheetName val="Suivi classe"/>
      <sheetName val="Compétences"/>
      <sheetName val="UNITES"/>
      <sheetName val="Feuil1"/>
      <sheetName val="OrgEnsCycle (Modèle)"/>
      <sheetName val="Congés"/>
      <sheetName val="Saisie"/>
    </sheetNames>
    <sheetDataSet>
      <sheetData sheetId="0"/>
      <sheetData sheetId="1"/>
      <sheetData sheetId="2">
        <row r="20">
          <cell r="G20" t="str">
            <v/>
          </cell>
        </row>
      </sheetData>
      <sheetData sheetId="3">
        <row r="26">
          <cell r="B26" t="str">
            <v>Mise en Oeu</v>
          </cell>
          <cell r="C26" t="str">
            <v>Sci-Phys</v>
          </cell>
          <cell r="D26" t="str">
            <v>Français</v>
          </cell>
          <cell r="E26" t="str">
            <v>Gestion</v>
          </cell>
          <cell r="F26" t="str">
            <v>Arts Appli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Mise en Oeu</v>
          </cell>
          <cell r="C27" t="str">
            <v>Hist Géo</v>
          </cell>
          <cell r="D27" t="str">
            <v>Maths</v>
          </cell>
          <cell r="E27" t="str">
            <v>ECJS</v>
          </cell>
          <cell r="F27" t="str">
            <v>Maths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Mise en Oeu</v>
          </cell>
          <cell r="C28" t="str">
            <v>Anglais</v>
          </cell>
          <cell r="D28" t="str">
            <v>Construct</v>
          </cell>
          <cell r="E28">
            <v>0</v>
          </cell>
          <cell r="F28" t="str">
            <v>VSP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Mise en Oeu</v>
          </cell>
          <cell r="C29" t="str">
            <v>EPS</v>
          </cell>
          <cell r="D29" t="str">
            <v>Construct</v>
          </cell>
          <cell r="E29">
            <v>0</v>
          </cell>
          <cell r="F29" t="str">
            <v>Construct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Mise en Oeu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Mise en Oeu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Mise en Oeu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Mise en Oeu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50">
          <cell r="D50">
            <v>23</v>
          </cell>
          <cell r="E50">
            <v>26</v>
          </cell>
        </row>
        <row r="51">
          <cell r="D51">
            <v>41</v>
          </cell>
          <cell r="E51">
            <v>43</v>
          </cell>
        </row>
        <row r="52">
          <cell r="D52">
            <v>48</v>
          </cell>
          <cell r="E52">
            <v>50</v>
          </cell>
        </row>
        <row r="53">
          <cell r="D53">
            <v>9</v>
          </cell>
          <cell r="E53">
            <v>12</v>
          </cell>
        </row>
        <row r="54">
          <cell r="D54">
            <v>41</v>
          </cell>
          <cell r="E54">
            <v>44</v>
          </cell>
        </row>
        <row r="55">
          <cell r="D55">
            <v>9</v>
          </cell>
          <cell r="E55">
            <v>12</v>
          </cell>
        </row>
      </sheetData>
      <sheetData sheetId="4"/>
      <sheetData sheetId="5"/>
      <sheetData sheetId="6"/>
      <sheetData sheetId="7">
        <row r="6">
          <cell r="C6">
            <v>0</v>
          </cell>
        </row>
        <row r="7">
          <cell r="C7" t="str">
            <v>UP1</v>
          </cell>
        </row>
        <row r="8">
          <cell r="C8" t="str">
            <v>UP2</v>
          </cell>
        </row>
        <row r="9">
          <cell r="C9" t="str">
            <v>U11</v>
          </cell>
        </row>
        <row r="10">
          <cell r="C10" t="str">
            <v>U12</v>
          </cell>
        </row>
        <row r="11">
          <cell r="C11" t="str">
            <v>U31</v>
          </cell>
        </row>
        <row r="12">
          <cell r="C12" t="str">
            <v>U32</v>
          </cell>
        </row>
        <row r="13">
          <cell r="C13" t="str">
            <v>U33</v>
          </cell>
        </row>
        <row r="14">
          <cell r="C14">
            <v>0</v>
          </cell>
        </row>
        <row r="15">
          <cell r="C15">
            <v>0</v>
          </cell>
        </row>
      </sheetData>
      <sheetData sheetId="8">
        <row r="2">
          <cell r="K2">
            <v>1</v>
          </cell>
        </row>
        <row r="3">
          <cell r="K3">
            <v>2</v>
          </cell>
        </row>
        <row r="4">
          <cell r="K4">
            <v>3</v>
          </cell>
        </row>
      </sheetData>
      <sheetData sheetId="9"/>
      <sheetData sheetId="10">
        <row r="8">
          <cell r="E8">
            <v>44</v>
          </cell>
          <cell r="H8">
            <v>44</v>
          </cell>
          <cell r="K8">
            <v>45</v>
          </cell>
        </row>
        <row r="10">
          <cell r="E10">
            <v>44</v>
          </cell>
          <cell r="H10">
            <v>44</v>
          </cell>
          <cell r="K10">
            <v>45</v>
          </cell>
        </row>
        <row r="12">
          <cell r="E12">
            <v>52</v>
          </cell>
          <cell r="H12">
            <v>52</v>
          </cell>
          <cell r="K12">
            <v>52</v>
          </cell>
        </row>
        <row r="14">
          <cell r="E14">
            <v>1</v>
          </cell>
          <cell r="H14">
            <v>1</v>
          </cell>
          <cell r="K14">
            <v>1</v>
          </cell>
        </row>
        <row r="16">
          <cell r="E16">
            <v>7</v>
          </cell>
          <cell r="H16">
            <v>7</v>
          </cell>
          <cell r="K16">
            <v>7</v>
          </cell>
        </row>
        <row r="18">
          <cell r="E18">
            <v>8</v>
          </cell>
          <cell r="H18">
            <v>8</v>
          </cell>
          <cell r="K18">
            <v>8</v>
          </cell>
        </row>
        <row r="20">
          <cell r="H20">
            <v>15</v>
          </cell>
          <cell r="K20">
            <v>15</v>
          </cell>
        </row>
        <row r="22">
          <cell r="H22">
            <v>16</v>
          </cell>
          <cell r="K22">
            <v>16</v>
          </cell>
        </row>
      </sheetData>
      <sheetData sheetId="11">
        <row r="6">
          <cell r="C6" t="str">
            <v>METIERS DE LA MODE - VETEMENT</v>
          </cell>
        </row>
        <row r="16">
          <cell r="C16">
            <v>40058</v>
          </cell>
        </row>
        <row r="18">
          <cell r="C18">
            <v>40423</v>
          </cell>
        </row>
        <row r="20">
          <cell r="C20">
            <v>40791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AS 95-96"/>
      <sheetName val="LABAS 95_96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Effectifs"/>
      <sheetName val="Promotion"/>
      <sheetName val="OrgEnsHebdo"/>
      <sheetName val="OrgEnsCycle"/>
      <sheetName val="Suivi classe"/>
      <sheetName val="Compétences"/>
      <sheetName val="UNITES"/>
      <sheetName val="Feuil1"/>
      <sheetName val="OrgEnsCycle (Modèle)"/>
      <sheetName val="Congés"/>
      <sheetName val="Sais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>
            <v>1</v>
          </cell>
        </row>
        <row r="3">
          <cell r="K3">
            <v>2</v>
          </cell>
        </row>
        <row r="4">
          <cell r="K4">
            <v>3</v>
          </cell>
        </row>
      </sheetData>
      <sheetData sheetId="9"/>
      <sheetData sheetId="10"/>
      <sheetData sheetId="11">
        <row r="4">
          <cell r="C4" t="str">
            <v>BACCALAUREAT PROFESSIONNEL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Effectifs"/>
      <sheetName val="Promotion"/>
      <sheetName val="OrgEnsHebdo"/>
      <sheetName val="OrgEnsCycle"/>
      <sheetName val="Suivi classe"/>
      <sheetName val="OrgEnsCycle (Modèl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CA8" t="str">
            <v>U31</v>
          </cell>
        </row>
        <row r="9">
          <cell r="CA9" t="str">
            <v>U32</v>
          </cell>
        </row>
        <row r="10">
          <cell r="CA10" t="str">
            <v>U33</v>
          </cell>
        </row>
      </sheetData>
      <sheetData sheetId="6" refreshError="1"/>
    </sheetDataSet>
  </externalBook>
</externalLink>
</file>

<file path=xl/tables/table1.xml><?xml version="1.0" encoding="utf-8"?>
<table xmlns="http://schemas.openxmlformats.org/spreadsheetml/2006/main" id="1" name="Tableau2" displayName="Tableau2" ref="B4:C34" headerRowCount="0" totalsRowShown="0">
  <tableColumns count="2">
    <tableColumn id="1" name="Colonne1" headerRowDxfId="510"/>
    <tableColumn id="2" name="Colonne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table" Target="../tables/table1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image" Target="../media/image5.e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5.xml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5" Type="http://schemas.openxmlformats.org/officeDocument/2006/relationships/image" Target="../media/image7.emf"/><Relationship Id="rId4" Type="http://schemas.openxmlformats.org/officeDocument/2006/relationships/control" Target="../activeX/activeX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9.xml"/><Relationship Id="rId5" Type="http://schemas.openxmlformats.org/officeDocument/2006/relationships/image" Target="../media/image10.emf"/><Relationship Id="rId4" Type="http://schemas.openxmlformats.org/officeDocument/2006/relationships/control" Target="../activeX/activeX8.xml"/><Relationship Id="rId9" Type="http://schemas.openxmlformats.org/officeDocument/2006/relationships/image" Target="../media/image1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drawing" Target="../drawings/drawing6.xml"/><Relationship Id="rId7" Type="http://schemas.openxmlformats.org/officeDocument/2006/relationships/control" Target="../activeX/activeX1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duscol.education.fr/D0037/PPHAJ01.htm" TargetMode="External"/><Relationship Id="rId6" Type="http://schemas.openxmlformats.org/officeDocument/2006/relationships/image" Target="../media/image13.emf"/><Relationship Id="rId5" Type="http://schemas.openxmlformats.org/officeDocument/2006/relationships/control" Target="../activeX/activeX11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16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4.xml"/><Relationship Id="rId5" Type="http://schemas.openxmlformats.org/officeDocument/2006/relationships/image" Target="../media/image15.emf"/><Relationship Id="rId10" Type="http://schemas.openxmlformats.org/officeDocument/2006/relationships/comments" Target="../comments3.xml"/><Relationship Id="rId4" Type="http://schemas.openxmlformats.org/officeDocument/2006/relationships/control" Target="../activeX/activeX13.xml"/><Relationship Id="rId9" Type="http://schemas.openxmlformats.org/officeDocument/2006/relationships/image" Target="../media/image17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4.xml"/><Relationship Id="rId5" Type="http://schemas.openxmlformats.org/officeDocument/2006/relationships/image" Target="../media/image19.emf"/><Relationship Id="rId4" Type="http://schemas.openxmlformats.org/officeDocument/2006/relationships/control" Target="../activeX/activeX1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7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Relationship Id="rId4" Type="http://schemas.openxmlformats.org/officeDocument/2006/relationships/image" Target="../media/image20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hyperlink" Target="http://www.education.gouv.fr/pid184/le-calendrier-scolaire.html" TargetMode="External"/><Relationship Id="rId5" Type="http://schemas.openxmlformats.org/officeDocument/2006/relationships/image" Target="../media/image21.emf"/><Relationship Id="rId4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BI3616"/>
  <sheetViews>
    <sheetView zoomScale="96" zoomScaleNormal="96" workbookViewId="0">
      <selection activeCell="C14" sqref="C14"/>
    </sheetView>
  </sheetViews>
  <sheetFormatPr baseColWidth="10" defaultRowHeight="12.75"/>
  <cols>
    <col min="1" max="1" width="4.28515625" style="129" customWidth="1"/>
    <col min="2" max="2" width="30" customWidth="1"/>
    <col min="3" max="3" width="64" customWidth="1"/>
    <col min="4" max="8" width="10.7109375" style="129" customWidth="1"/>
    <col min="9" max="14" width="11.42578125" style="129"/>
    <col min="15" max="61" width="11.42578125" style="1"/>
  </cols>
  <sheetData>
    <row r="1" spans="2:6">
      <c r="B1" s="1238" t="s">
        <v>31</v>
      </c>
      <c r="C1" s="1238"/>
    </row>
    <row r="2" spans="2:6">
      <c r="B2" s="1238"/>
      <c r="C2" s="1238"/>
    </row>
    <row r="4" spans="2:6">
      <c r="B4" s="12" t="s">
        <v>32</v>
      </c>
      <c r="C4" s="162" t="s">
        <v>210</v>
      </c>
    </row>
    <row r="5" spans="2:6">
      <c r="B5" s="133"/>
    </row>
    <row r="6" spans="2:6">
      <c r="B6" s="11" t="s">
        <v>33</v>
      </c>
      <c r="C6" s="162" t="s">
        <v>535</v>
      </c>
    </row>
    <row r="7" spans="2:6">
      <c r="B7" s="133"/>
    </row>
    <row r="8" spans="2:6">
      <c r="B8" s="12" t="s">
        <v>34</v>
      </c>
      <c r="C8" s="162" t="s">
        <v>536</v>
      </c>
    </row>
    <row r="9" spans="2:6">
      <c r="B9" s="133"/>
      <c r="C9" s="10"/>
    </row>
    <row r="10" spans="2:6">
      <c r="B10" s="12" t="s">
        <v>35</v>
      </c>
      <c r="C10" s="162" t="s">
        <v>433</v>
      </c>
    </row>
    <row r="11" spans="2:6">
      <c r="B11" s="133"/>
      <c r="C11" s="11"/>
      <c r="D11" s="1239"/>
      <c r="E11" s="1239"/>
      <c r="F11" s="1239"/>
    </row>
    <row r="12" spans="2:6">
      <c r="B12" s="12" t="s">
        <v>36</v>
      </c>
      <c r="C12" s="163" t="s">
        <v>428</v>
      </c>
      <c r="D12" s="1239"/>
      <c r="E12" s="1239"/>
      <c r="F12" s="1239"/>
    </row>
    <row r="13" spans="2:6">
      <c r="B13" s="133"/>
      <c r="D13" s="1239"/>
      <c r="E13" s="1239"/>
      <c r="F13" s="1239"/>
    </row>
    <row r="14" spans="2:6">
      <c r="B14" s="134" t="s">
        <v>37</v>
      </c>
      <c r="C14" s="164" t="s">
        <v>534</v>
      </c>
      <c r="D14" s="1239"/>
      <c r="E14" s="1239"/>
      <c r="F14" s="1239"/>
    </row>
    <row r="15" spans="2:6">
      <c r="B15" s="133"/>
      <c r="D15" s="1239"/>
      <c r="E15" s="1239"/>
      <c r="F15" s="1239"/>
    </row>
    <row r="16" spans="2:6">
      <c r="B16" s="135" t="s">
        <v>136</v>
      </c>
      <c r="C16" s="165">
        <v>41520</v>
      </c>
      <c r="D16" s="1239"/>
      <c r="E16" s="1239"/>
      <c r="F16" s="1239"/>
    </row>
    <row r="17" spans="2:8">
      <c r="B17" s="133"/>
      <c r="D17" s="1239"/>
      <c r="E17" s="1239"/>
      <c r="F17" s="1239"/>
    </row>
    <row r="18" spans="2:8">
      <c r="B18" s="135" t="s">
        <v>137</v>
      </c>
      <c r="C18" s="165">
        <v>41884</v>
      </c>
      <c r="D18" s="1239"/>
      <c r="E18" s="1239"/>
      <c r="F18" s="1239"/>
    </row>
    <row r="19" spans="2:8">
      <c r="B19" s="133"/>
      <c r="C19" s="3"/>
      <c r="D19" s="1239"/>
      <c r="E19" s="1239"/>
      <c r="F19" s="1239"/>
    </row>
    <row r="20" spans="2:8">
      <c r="B20" s="135" t="s">
        <v>138</v>
      </c>
      <c r="C20" s="165">
        <v>42249</v>
      </c>
      <c r="D20" s="130"/>
      <c r="E20" s="130"/>
      <c r="F20" s="130"/>
      <c r="G20" s="130"/>
      <c r="H20" s="130"/>
    </row>
    <row r="21" spans="2:8">
      <c r="B21" s="133"/>
    </row>
    <row r="22" spans="2:8">
      <c r="B22" s="135" t="s">
        <v>151</v>
      </c>
      <c r="C22" s="14"/>
      <c r="D22" s="131"/>
      <c r="E22" s="131"/>
      <c r="F22" s="131"/>
      <c r="G22" s="131"/>
      <c r="H22" s="131"/>
    </row>
    <row r="23" spans="2:8">
      <c r="B23" s="133"/>
    </row>
    <row r="24" spans="2:8">
      <c r="B24" s="135" t="s">
        <v>39</v>
      </c>
      <c r="C24" s="14"/>
      <c r="D24" s="131"/>
      <c r="E24" s="131"/>
      <c r="F24" s="131"/>
      <c r="G24" s="131"/>
      <c r="H24" s="131"/>
    </row>
    <row r="25" spans="2:8">
      <c r="B25" s="133"/>
    </row>
    <row r="26" spans="2:8">
      <c r="B26" s="136" t="s">
        <v>40</v>
      </c>
    </row>
    <row r="27" spans="2:8">
      <c r="B27" s="133"/>
    </row>
    <row r="28" spans="2:8">
      <c r="B28" s="135" t="s">
        <v>38</v>
      </c>
    </row>
    <row r="32" spans="2:8">
      <c r="B32" s="3"/>
      <c r="C32" s="3"/>
      <c r="D32" s="132"/>
      <c r="E32" s="132"/>
      <c r="F32" s="132"/>
      <c r="G32" s="132"/>
      <c r="H32" s="132"/>
    </row>
    <row r="35" spans="2:61" s="160" customFormat="1">
      <c r="B35" s="161"/>
      <c r="C35" s="16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2:61" s="160" customFormat="1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2:61" s="160" customFormat="1"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2:61" s="160" customFormat="1"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2:61" s="160" customFormat="1"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2:61" s="160" customFormat="1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2:61" s="160" customFormat="1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2:61" s="160" customFormat="1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2:61" s="160" customFormat="1"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2:61" s="160" customFormat="1"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2:61" s="160" customFormat="1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2:61" s="160" customFormat="1"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2:61" s="160" customFormat="1"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2:61" s="160" customFormat="1"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5:61" s="160" customFormat="1"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5:61" s="160" customFormat="1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5:61" s="160" customFormat="1"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5:61" s="160" customFormat="1"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5:61" s="160" customFormat="1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5:61" s="160" customFormat="1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5:61" s="160" customFormat="1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5:61" s="160" customFormat="1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5:61" s="160" customFormat="1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5:61" s="160" customFormat="1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5:61" s="160" customFormat="1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5:61" s="160" customFormat="1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5:61" s="160" customFormat="1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5:61" s="160" customFormat="1"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5:61" s="160" customFormat="1"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5:61" s="160" customForma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5:61" s="160" customFormat="1"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5:61" s="160" customFormat="1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5:61" s="160" customFormat="1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5:61" s="160" customFormat="1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5:61" s="160" customFormat="1"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5:61" s="160" customFormat="1"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5:61" s="160" customFormat="1"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5:61" s="160" customFormat="1"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5:61" s="160" customFormat="1"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5:61" s="160" customFormat="1"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5:61" s="160" customFormat="1"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5:61" s="160" customFormat="1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5:61" s="160" customFormat="1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5:61" s="160" customFormat="1"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5:61" s="160" customFormat="1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5:61" s="160" customFormat="1"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5:61" s="160" customFormat="1"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5:61" s="160" customFormat="1"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5:61" s="160" customFormat="1"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5:61" s="160" customFormat="1"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5:61" s="160" customFormat="1"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5:61" s="160" customFormat="1"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5:61" s="160" customFormat="1"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5:61" s="160" customFormat="1"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5:61" s="160" customFormat="1"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5:61" s="160" customFormat="1"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5:61" s="160" customFormat="1"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5:61" s="160" customFormat="1"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5:61" s="160" customFormat="1"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5:61" s="160" customFormat="1"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5:61" s="160" customFormat="1"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5:61" s="160" customFormat="1"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5:61" s="160" customFormat="1"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5:61" s="160" customFormat="1"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5:61" s="160" customFormat="1"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5:61" s="160" customFormat="1"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5:61" s="160" customFormat="1"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5:61" s="160" customFormat="1"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5:61" s="160" customFormat="1"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5:61" s="160" customFormat="1"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5:61" s="160" customFormat="1"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5:61" s="160" customFormat="1"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5:61" s="160" customFormat="1"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5:61" s="160" customFormat="1"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5:61" s="160" customFormat="1"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5:61" s="160" customFormat="1"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5:61" s="160" customFormat="1"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5:61" s="160" customFormat="1"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5:61" s="160" customFormat="1"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5:61" s="160" customFormat="1"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5:61" s="160" customFormat="1"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5:61" s="160" customFormat="1"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5:61" s="160" customFormat="1"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5:61" s="160" customFormat="1"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5:61" s="160" customFormat="1"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5:61" s="160" customFormat="1"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5:61" s="160" customFormat="1"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5:61" s="160" customFormat="1"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5:61" s="160" customFormat="1"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5:61" s="160" customFormat="1"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5:61" s="160" customFormat="1"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5:61" s="160" customFormat="1"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5:61" s="160" customFormat="1"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5:61" s="160" customFormat="1"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5:61" s="160" customFormat="1"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5:61" s="160" customFormat="1"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5:61" s="160" customFormat="1"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5:61" s="160" customFormat="1"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5:61" s="160" customFormat="1"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5:61" s="160" customFormat="1"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5:61" s="160" customFormat="1"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5:61" s="160" customFormat="1"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5:61" s="160" customFormat="1"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5:61" s="160" customFormat="1"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5:61" s="160" customFormat="1"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5:61" s="160" customFormat="1"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5:61" s="160" customFormat="1"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5:61" s="160" customFormat="1"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5:61" s="160" customFormat="1"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5:61" s="160" customFormat="1"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5:61" s="160" customFormat="1"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5:61" s="160" customFormat="1"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5:61" s="160" customFormat="1"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5:61" s="160" customFormat="1"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5:61" s="160" customFormat="1"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5:61" s="160" customFormat="1"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5:61" s="160" customFormat="1"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5:61" s="160" customFormat="1"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5:61" s="160" customFormat="1"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5:61" s="160" customFormat="1"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5:61" s="160" customFormat="1"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5:61" s="160" customFormat="1"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5:61" s="160" customFormat="1"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5:61" s="160" customFormat="1"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5:61" s="160" customFormat="1"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5:61" s="160" customFormat="1"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5:61" s="160" customFormat="1"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5:61" s="160" customFormat="1"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5:61" s="160" customFormat="1"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5:61" s="160" customFormat="1"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5:61" s="160" customFormat="1"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5:61" s="160" customFormat="1"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5:61" s="160" customFormat="1"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5:61" s="160" customFormat="1"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5:61" s="160" customFormat="1"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5:61" s="160" customFormat="1"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5:61" s="160" customFormat="1"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5:61" s="160" customFormat="1"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5:61" s="160" customFormat="1"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5:61" s="160" customFormat="1"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5:61" s="160" customFormat="1"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5:61" s="160" customFormat="1"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5:61" s="160" customFormat="1"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5:61" s="160" customFormat="1"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5:61" s="160" customFormat="1"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5:61" s="160" customFormat="1"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5:61" s="160" customFormat="1"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5:61" s="160" customFormat="1"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5:61" s="160" customFormat="1"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5:61" s="160" customFormat="1"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5:61" s="160" customFormat="1"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5:61" s="160" customFormat="1"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5:61" s="160" customFormat="1"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5:61" s="160" customFormat="1"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5:61" s="160" customFormat="1"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5:61" s="160" customFormat="1"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5:61" s="160" customFormat="1"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5:61" s="160" customFormat="1"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5:61" s="160" customFormat="1"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5:61" s="160" customFormat="1"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5:61" s="160" customFormat="1"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5:61" s="160" customFormat="1"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5:61" s="160" customFormat="1"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5:61" s="160" customFormat="1"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5:61" s="160" customFormat="1"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5:61" s="160" customFormat="1"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5:61" s="160" customFormat="1"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5:61" s="160" customFormat="1"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5:61" s="160" customFormat="1"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5:61" s="160" customFormat="1"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5:61" s="160" customFormat="1"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5:61" s="160" customFormat="1"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5:61" s="160" customFormat="1"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5:61" s="160" customFormat="1"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5:61" s="160" customFormat="1"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5:61" s="160" customFormat="1"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5:61" s="160" customFormat="1"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5:61" s="160" customFormat="1"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5:61" s="160" customFormat="1"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5:61" s="160" customFormat="1"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5:61" s="160" customFormat="1"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5:61" s="160" customFormat="1"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5:61" s="160" customFormat="1"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5:61" s="160" customFormat="1"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5:61" s="160" customFormat="1"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5:61" s="160" customFormat="1"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5:61" s="160" customFormat="1"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5:61" s="160" customFormat="1"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5:61" s="160" customFormat="1"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5:61" s="160" customFormat="1"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5:61" s="160" customFormat="1"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5:61" s="160" customFormat="1"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5:61" s="160" customFormat="1"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5:61" s="160" customFormat="1"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5:61" s="160" customFormat="1"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5:61" s="160" customFormat="1"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5:61" s="160" customFormat="1"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5:61" s="160" customFormat="1"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5:61" s="160" customFormat="1"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15:61" s="160" customFormat="1"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15:61" s="160" customFormat="1"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15:61" s="160" customFormat="1"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15:61" s="160" customFormat="1"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15:61" s="160" customFormat="1"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15:61" s="160" customFormat="1"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15:61" s="160" customFormat="1"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15:61" s="160" customFormat="1"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15:61" s="160" customFormat="1"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15:61" s="160" customFormat="1"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15:61" s="160" customFormat="1"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15:61" s="160" customFormat="1"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15:61" s="160" customFormat="1"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15:61" s="160" customFormat="1"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15:61" s="160" customFormat="1"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15:61" s="160" customFormat="1"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15:61" s="160" customFormat="1"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15:61" s="160" customFormat="1"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15:61" s="160" customFormat="1"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</row>
    <row r="253" spans="15:61" s="160" customFormat="1"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15:61" s="160" customFormat="1"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</row>
    <row r="255" spans="15:61" s="160" customFormat="1"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</row>
    <row r="256" spans="15:61" s="160" customFormat="1"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</row>
    <row r="257" spans="15:61" s="160" customFormat="1"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</row>
    <row r="258" spans="15:61" s="160" customFormat="1"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</row>
    <row r="259" spans="15:61" s="160" customFormat="1"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</row>
    <row r="260" spans="15:61" s="160" customFormat="1"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</row>
    <row r="261" spans="15:61" s="160" customFormat="1"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</row>
    <row r="262" spans="15:61" s="160" customFormat="1"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</row>
    <row r="263" spans="15:61" s="160" customFormat="1"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</row>
    <row r="264" spans="15:61" s="160" customFormat="1"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</row>
    <row r="265" spans="15:61" s="160" customFormat="1"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</row>
    <row r="266" spans="15:61" s="160" customFormat="1"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</row>
    <row r="267" spans="15:61" s="160" customFormat="1"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</row>
    <row r="268" spans="15:61" s="160" customFormat="1"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5:61" s="160" customFormat="1"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5:61" s="160" customFormat="1"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</row>
    <row r="271" spans="15:61" s="160" customFormat="1"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5:61" s="160" customFormat="1"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5:61" s="160" customFormat="1"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5:61" s="160" customFormat="1"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5:61" s="160" customFormat="1"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5:61" s="160" customFormat="1"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5:61" s="160" customFormat="1"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5:61" s="160" customFormat="1"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5:61" s="160" customFormat="1"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5:61" s="160" customFormat="1"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5:61" s="160" customFormat="1"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5:61" s="160" customFormat="1"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5:61" s="160" customFormat="1"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5:61" s="160" customFormat="1"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5:61" s="160" customFormat="1"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5:61" s="160" customFormat="1"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5:61" s="160" customFormat="1"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5:61" s="160" customFormat="1"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5:61" s="160" customFormat="1"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5:61" s="160" customFormat="1"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5:61" s="160" customFormat="1"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5:61" s="160" customFormat="1"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5:61" s="160" customFormat="1"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5:61" s="160" customFormat="1"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5:61" s="160" customFormat="1"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5:61" s="160" customFormat="1"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5:61" s="160" customFormat="1"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5:61" s="160" customFormat="1"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5:61" s="160" customFormat="1"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5:61" s="160" customFormat="1"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5:61" s="160" customFormat="1"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5:61" s="160" customFormat="1"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5:61" s="160" customFormat="1"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5:61" s="160" customFormat="1"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5:61" s="160" customFormat="1"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5:61" s="160" customFormat="1"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5:61" s="160" customFormat="1"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5:61" s="160" customFormat="1"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5:61" s="160" customFormat="1"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5:61" s="160" customFormat="1"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5:61" s="160" customFormat="1"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5:61" s="160" customFormat="1"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5:61" s="160" customFormat="1"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5:61" s="160" customFormat="1"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5:61" s="160" customFormat="1"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5:61" s="160" customFormat="1"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5:61" s="160" customFormat="1"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5:61" s="160" customFormat="1"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5:61" s="160" customFormat="1"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5:61" s="160" customFormat="1"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5:61" s="160" customFormat="1"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5:61" s="160" customFormat="1"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5:61" s="160" customFormat="1"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5:61" s="160" customFormat="1"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5:61" s="160" customFormat="1"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5:61" s="160" customFormat="1"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5:61" s="160" customFormat="1"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5:61" s="160" customFormat="1"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5:61" s="160" customFormat="1"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5:61" s="160" customFormat="1"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5:61" s="160" customFormat="1"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5:61" s="160" customFormat="1"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5:61" s="160" customFormat="1"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5:61" s="160" customFormat="1"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5:61" s="160" customFormat="1"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5:61" s="160" customFormat="1"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5:61" s="160" customFormat="1"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5:61" s="160" customFormat="1"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5:61" s="160" customFormat="1"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5:61" s="160" customFormat="1"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5:61" s="160" customFormat="1"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5:61" s="160" customFormat="1"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5:61" s="160" customFormat="1"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5:61" s="160" customFormat="1"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5:61" s="160" customFormat="1"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5:61" s="160" customFormat="1"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5:61" s="160" customFormat="1"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</row>
    <row r="348" spans="15:61" s="160" customFormat="1"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5:61" s="160" customFormat="1"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5:61" s="160" customFormat="1"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5:61" s="160" customFormat="1"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5:61" s="160" customFormat="1"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5:61" s="160" customFormat="1"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5:61" s="160" customFormat="1"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5:61" s="160" customFormat="1"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5:61" s="160" customFormat="1"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5:61" s="160" customFormat="1"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5:61" s="160" customFormat="1"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5:61" s="160" customFormat="1"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5:61" s="160" customFormat="1"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5:61" s="160" customFormat="1"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5:61" s="160" customFormat="1"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5:61" s="160" customFormat="1"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5:61" s="160" customFormat="1"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5:61" s="160" customFormat="1"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5:61" s="160" customFormat="1"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5:61" s="160" customFormat="1"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5:61" s="160" customFormat="1"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5:61" s="160" customFormat="1"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5:61" s="160" customFormat="1"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5:61" s="160" customFormat="1"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5:61" s="160" customFormat="1"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5:61" s="160" customFormat="1"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5:61" s="160" customFormat="1"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5:61" s="160" customFormat="1"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5:61" s="160" customFormat="1"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5:61" s="160" customFormat="1"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5:61" s="160" customFormat="1"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5:61" s="160" customFormat="1"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5:61" s="160" customFormat="1"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5:61" s="160" customFormat="1"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5:61" s="160" customFormat="1"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5:61" s="160" customFormat="1"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5:61" s="160" customFormat="1"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5:61" s="160" customFormat="1"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5:61" s="160" customFormat="1"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5:61" s="160" customFormat="1"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5:61" s="160" customFormat="1"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5:61" s="160" customFormat="1"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5:61" s="160" customFormat="1"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5:61" s="160" customFormat="1"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5:61" s="160" customFormat="1"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5:61" s="160" customFormat="1"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5:61" s="160" customFormat="1"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5:61" s="160" customFormat="1"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5:61" s="160" customFormat="1"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5:61" s="160" customFormat="1"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5:61" s="160" customFormat="1"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5:61" s="160" customFormat="1"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5:61" s="160" customFormat="1"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5:61" s="160" customFormat="1"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5:61" s="160" customFormat="1"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5:61" s="160" customFormat="1"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5:61" s="160" customFormat="1"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5:61" s="160" customFormat="1"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5:61" s="160" customFormat="1"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5:61" s="160" customFormat="1"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5:61" s="160" customFormat="1"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5:61" s="160" customFormat="1"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5:61" s="160" customFormat="1"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5:61" s="160" customFormat="1"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5:61" s="160" customFormat="1"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5:61" s="160" customFormat="1"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5:61" s="160" customFormat="1"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5:61" s="160" customFormat="1"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5:61" s="160" customFormat="1"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5:61" s="160" customFormat="1"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5:61" s="160" customFormat="1"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5:61" s="160" customFormat="1"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5:61" s="160" customFormat="1"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5:61" s="160" customFormat="1"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5:61" s="160" customFormat="1"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5:61" s="160" customFormat="1"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5:61" s="160" customFormat="1"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15:61" s="160" customFormat="1"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5:61" s="160" customFormat="1"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5:61" s="160" customFormat="1"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5:61" s="160" customFormat="1"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5:61" s="160" customFormat="1"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5:61" s="160" customFormat="1"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5:61" s="160" customFormat="1"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5:61" s="160" customFormat="1"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5:61" s="160" customFormat="1"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5:61" s="160" customFormat="1"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5:61" s="160" customFormat="1"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5:61" s="160" customFormat="1"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5:61" s="160" customFormat="1"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5:61" s="160" customFormat="1"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5:61" s="160" customFormat="1"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5:61" s="160" customFormat="1"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5:61" s="160" customFormat="1"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5:61" s="160" customFormat="1"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5:61" s="160" customFormat="1"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5:61" s="160" customFormat="1"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5:61" s="160" customFormat="1"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5:61" s="160" customFormat="1"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5:61" s="160" customFormat="1"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5:61" s="160" customFormat="1"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5:61" s="160" customFormat="1"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5:61" s="160" customFormat="1"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5:61" s="160" customFormat="1"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5:61" s="160" customFormat="1"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5:61" s="160" customFormat="1"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5:61" s="160" customFormat="1"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5:61" s="160" customFormat="1"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5:61" s="160" customFormat="1"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5:61" s="160" customFormat="1"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5:61" s="160" customFormat="1"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5:61" s="160" customFormat="1"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5:61" s="160" customFormat="1"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5:61" s="160" customFormat="1"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5:61" s="160" customFormat="1"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5:61" s="160" customFormat="1"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5:61" s="160" customFormat="1"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5:61" s="160" customFormat="1"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5:61" s="160" customFormat="1"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5:61" s="160" customFormat="1"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5:61" s="160" customFormat="1"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5:61" s="160" customFormat="1"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5:61" s="160" customFormat="1"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5:61" s="160" customFormat="1"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5:61" s="160" customFormat="1"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5:61" s="160" customFormat="1"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5:61" s="160" customFormat="1"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5:61" s="160" customFormat="1"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5:61" s="160" customFormat="1"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5:61" s="160" customFormat="1"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5:61" s="160" customFormat="1"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5:61" s="160" customFormat="1"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5:61" s="160" customFormat="1"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5:61" s="160" customFormat="1"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5:61" s="160" customFormat="1"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5:61" s="160" customFormat="1"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5:61" s="160" customFormat="1"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5:61" s="160" customFormat="1"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5:61" s="160" customFormat="1"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5:61" s="160" customFormat="1"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5:61" s="160" customFormat="1"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5:61" s="160" customFormat="1"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5:61" s="160" customFormat="1"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5:61" s="160" customFormat="1"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5:61" s="160" customFormat="1"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5:61" s="160" customFormat="1"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5:61" s="160" customFormat="1"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5:61" s="160" customFormat="1"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5:61" s="160" customFormat="1"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5:61" s="160" customFormat="1"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5:61" s="160" customFormat="1"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5:61" s="160" customFormat="1"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5:61" s="160" customFormat="1"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5:61" s="160" customFormat="1"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5:61" s="160" customFormat="1"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5:61" s="160" customFormat="1"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5:61" s="160" customFormat="1"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15:61" s="160" customFormat="1"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5:61" s="160" customFormat="1"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5:61" s="160" customFormat="1"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5:61" s="160" customFormat="1"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5:61" s="160" customFormat="1"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5:61" s="160" customFormat="1"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5:61" s="160" customFormat="1"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5:61" s="160" customFormat="1"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5:61" s="160" customFormat="1"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5:61" s="160" customFormat="1"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5:61" s="160" customFormat="1"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5:61" s="160" customFormat="1"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5:61" s="160" customFormat="1"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5:61" s="160" customFormat="1"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5:61" s="160" customFormat="1"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5:61" s="160" customFormat="1"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5:61" s="160" customFormat="1"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5:61" s="160" customFormat="1"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5:61" s="160" customFormat="1"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5:61" s="160" customFormat="1"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5:61" s="160" customFormat="1"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5:61" s="160" customFormat="1"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5:61" s="160" customFormat="1"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5:61" s="160" customFormat="1"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5:61" s="160" customFormat="1"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5:61" s="160" customFormat="1"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5:61" s="160" customFormat="1"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5:61" s="160" customFormat="1"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5:61" s="160" customFormat="1"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5:61" s="160" customFormat="1"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5:61" s="160" customFormat="1"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5:61" s="160" customFormat="1"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5:61" s="160" customFormat="1"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5:61" s="160" customFormat="1"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5:61" s="160" customFormat="1"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5:61" s="160" customFormat="1"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5:61" s="160" customFormat="1"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5:61" s="160" customFormat="1"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5:61" s="160" customFormat="1"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5:61" s="160" customFormat="1"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5:61" s="160" customFormat="1"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5:61" s="160" customFormat="1"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5:61" s="160" customFormat="1"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5:61" s="160" customFormat="1"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5:61" s="160" customFormat="1"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5:61" s="160" customFormat="1"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5:61" s="160" customFormat="1"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5:61" s="160" customFormat="1"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5:61" s="160" customFormat="1"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5:61" s="160" customFormat="1"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5:61" s="160" customFormat="1"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5:61" s="160" customFormat="1"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5:61" s="160" customFormat="1"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5:61" s="160" customFormat="1"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5:61" s="160" customFormat="1"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5:61" s="160" customFormat="1"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5:61" s="160" customFormat="1"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5:61" s="160" customFormat="1"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5:61" s="160" customFormat="1"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5:61" s="160" customFormat="1"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5:61" s="160" customFormat="1"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5:61" s="160" customFormat="1"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5:61" s="160" customFormat="1"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5:61" s="160" customFormat="1"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5:61" s="160" customFormat="1"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5:61" s="160" customFormat="1"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5:61" s="160" customFormat="1"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5:61" s="160" customFormat="1"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5:61" s="160" customFormat="1"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5:61" s="160" customFormat="1"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5:61" s="160" customFormat="1"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5:61" s="160" customFormat="1"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5:61" s="160" customFormat="1"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5:61" s="160" customFormat="1"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5:61" s="160" customFormat="1"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5:61" s="160" customFormat="1"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5:61" s="160" customFormat="1"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5:61" s="160" customFormat="1"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5:61" s="160" customFormat="1"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</row>
    <row r="584" spans="15:61" s="160" customFormat="1"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5:61" s="160" customFormat="1"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5:61" s="160" customFormat="1"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5:61" s="160" customFormat="1"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5:61" s="160" customFormat="1"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5:61" s="160" customFormat="1"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5:61" s="160" customFormat="1"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5:61" s="160" customFormat="1"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5:61" s="160" customFormat="1"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5:61" s="160" customFormat="1"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5:61" s="160" customFormat="1"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5:61" s="160" customFormat="1"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5:61" s="160" customFormat="1"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5:61" s="160" customFormat="1"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5:61" s="160" customFormat="1"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5:61" s="160" customFormat="1"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5:61" s="160" customFormat="1"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5:61" s="160" customFormat="1"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5:61" s="160" customFormat="1"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5:61" s="160" customFormat="1"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5:61" s="160" customFormat="1"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5:61" s="160" customFormat="1"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5:61" s="160" customFormat="1"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5:61" s="160" customFormat="1"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5:61" s="160" customFormat="1"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5:61" s="160" customFormat="1"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5:61" s="160" customFormat="1"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5:61" s="160" customFormat="1"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5:61" s="160" customFormat="1"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5:61" s="160" customFormat="1"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5:61" s="160" customFormat="1"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5:61" s="160" customFormat="1"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5:61" s="160" customFormat="1"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5:61" s="160" customFormat="1"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5:61" s="160" customFormat="1"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5:61" s="160" customFormat="1"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5:61" s="160" customFormat="1"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5:61" s="160" customFormat="1"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5:61" s="160" customFormat="1"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5:61" s="160" customFormat="1"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5:61" s="160" customFormat="1"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5:61" s="160" customFormat="1"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5:61" s="160" customFormat="1"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5:61" s="160" customFormat="1"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5:61" s="160" customFormat="1"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5:61" s="160" customFormat="1"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5:61" s="160" customFormat="1"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5:61" s="160" customFormat="1"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5:61" s="160" customFormat="1"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5:61" s="160" customFormat="1"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5:61" s="160" customFormat="1"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5:61" s="160" customFormat="1"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5:61" s="160" customFormat="1"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5:61" s="160" customFormat="1"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5:61" s="160" customFormat="1"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5:61" s="160" customFormat="1"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5:61" s="160" customFormat="1"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5:61" s="160" customFormat="1"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5:61" s="160" customFormat="1"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5:61" s="160" customFormat="1"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5:61" s="160" customFormat="1"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5:61" s="160" customFormat="1"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5:61" s="160" customFormat="1"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5:61" s="160" customFormat="1"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5:61" s="160" customFormat="1"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5:61" s="160" customFormat="1"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5:61" s="160" customFormat="1"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5:61" s="160" customFormat="1"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5:61" s="160" customFormat="1"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5:61" s="160" customFormat="1"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5:61" s="160" customFormat="1"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5:61" s="160" customFormat="1"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5:61" s="160" customFormat="1"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5:61" s="160" customFormat="1"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5:61" s="160" customFormat="1"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5:61" s="160" customFormat="1"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5:61" s="160" customFormat="1"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5:61" s="160" customFormat="1"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5:61" s="160" customFormat="1"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5:61" s="160" customFormat="1"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</row>
    <row r="664" spans="15:61" s="160" customFormat="1"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5:61" s="160" customFormat="1"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5:61" s="160" customFormat="1"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5:61" s="160" customFormat="1"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5:61" s="160" customFormat="1"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5:61" s="160" customFormat="1"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5:61" s="160" customFormat="1"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5:61" s="160" customFormat="1"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5:61" s="160" customFormat="1"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5:61" s="160" customFormat="1"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5:61" s="160" customFormat="1"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5:61" s="160" customFormat="1"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5:61" s="160" customFormat="1"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5:61" s="160" customFormat="1"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5:61" s="160" customFormat="1"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5:61" s="160" customFormat="1"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5:61" s="160" customFormat="1"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5:61" s="160" customFormat="1"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5:61" s="160" customFormat="1"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5:61" s="160" customFormat="1"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5:61" s="160" customFormat="1"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5:61" s="160" customFormat="1"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5:61" s="160" customFormat="1"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5:61" s="160" customFormat="1"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5:61" s="160" customFormat="1"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5:61" s="160" customFormat="1"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5:61" s="160" customFormat="1"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5:61" s="160" customFormat="1"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5:61" s="160" customFormat="1"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5:61" s="160" customFormat="1"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5:61" s="160" customFormat="1"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5:61" s="160" customFormat="1"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5:61" s="160" customFormat="1"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5:61" s="160" customFormat="1"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5:61" s="160" customFormat="1"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5:61" s="160" customFormat="1"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5:61" s="160" customFormat="1"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5:61" s="160" customFormat="1"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5:61" s="160" customFormat="1"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5:61" s="160" customFormat="1"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5:61" s="160" customFormat="1"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5:61" s="160" customFormat="1"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5:61" s="160" customFormat="1"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5:61" s="160" customFormat="1"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5:61" s="160" customFormat="1"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5:61" s="160" customFormat="1"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5:61" s="160" customFormat="1"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5:61" s="160" customFormat="1"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5:61" s="160" customFormat="1"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5:61" s="160" customFormat="1"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5:61" s="160" customFormat="1"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5:61" s="160" customFormat="1"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5:61" s="160" customFormat="1"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5:61" s="160" customFormat="1"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5:61" s="160" customFormat="1"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5:61" s="160" customFormat="1"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5:61" s="160" customFormat="1"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5:61" s="160" customFormat="1"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5:61" s="160" customFormat="1"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5:61" s="160" customFormat="1"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5:61" s="160" customFormat="1"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5:61" s="160" customFormat="1"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5:61" s="160" customFormat="1"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5:61" s="160" customFormat="1"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5:61" s="160" customFormat="1"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5:61" s="160" customFormat="1"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5:61" s="160" customFormat="1"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5:61" s="160" customFormat="1"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5:61" s="160" customFormat="1"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5:61" s="160" customFormat="1"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5:61" s="160" customFormat="1"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5:61" s="160" customFormat="1"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5:61" s="160" customFormat="1"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5:61" s="160" customFormat="1"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5:61" s="160" customFormat="1"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5:61" s="160" customFormat="1"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5:61" s="160" customFormat="1"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5:61" s="160" customFormat="1"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5:61" s="160" customFormat="1"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</row>
    <row r="743" spans="15:61" s="160" customFormat="1"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5:61" s="160" customFormat="1"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5:61" s="160" customFormat="1"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5:61" s="160" customFormat="1"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5:61" s="160" customFormat="1"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5:61" s="160" customFormat="1"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5:61" s="160" customFormat="1"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5:61" s="160" customFormat="1"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5:61" s="160" customFormat="1"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5:61" s="160" customFormat="1"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2:61" s="160" customFormat="1"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2:61" s="160" customFormat="1"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2:61" s="160" customFormat="1"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2:61" s="160" customFormat="1"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2:61" s="160" customFormat="1"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2:61" s="160" customFormat="1"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2:61" s="160" customFormat="1"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2:61">
      <c r="B760" s="159"/>
      <c r="C760" s="159"/>
    </row>
    <row r="761" spans="2:61">
      <c r="B761" s="159"/>
      <c r="C761" s="159"/>
    </row>
    <row r="762" spans="2:61">
      <c r="B762" s="159"/>
      <c r="C762" s="159"/>
    </row>
    <row r="763" spans="2:61">
      <c r="B763" s="159"/>
      <c r="C763" s="159"/>
    </row>
    <row r="764" spans="2:61">
      <c r="B764" s="159"/>
      <c r="C764" s="159"/>
    </row>
    <row r="765" spans="2:61">
      <c r="B765" s="159"/>
      <c r="C765" s="159"/>
    </row>
    <row r="766" spans="2:61">
      <c r="B766" s="159"/>
      <c r="C766" s="159"/>
    </row>
    <row r="767" spans="2:61">
      <c r="B767" s="159"/>
      <c r="C767" s="159"/>
    </row>
    <row r="768" spans="2:61">
      <c r="B768" s="159"/>
      <c r="C768" s="159"/>
    </row>
    <row r="769" spans="2:3">
      <c r="B769" s="159"/>
      <c r="C769" s="159"/>
    </row>
    <row r="770" spans="2:3">
      <c r="B770" s="159"/>
      <c r="C770" s="159"/>
    </row>
    <row r="771" spans="2:3">
      <c r="B771" s="159"/>
      <c r="C771" s="159"/>
    </row>
    <row r="772" spans="2:3">
      <c r="B772" s="159"/>
      <c r="C772" s="159"/>
    </row>
    <row r="773" spans="2:3">
      <c r="B773" s="159"/>
      <c r="C773" s="159"/>
    </row>
    <row r="774" spans="2:3">
      <c r="B774" s="159"/>
      <c r="C774" s="159"/>
    </row>
    <row r="775" spans="2:3">
      <c r="B775" s="159"/>
      <c r="C775" s="159"/>
    </row>
    <row r="776" spans="2:3">
      <c r="B776" s="159"/>
      <c r="C776" s="159"/>
    </row>
    <row r="777" spans="2:3">
      <c r="B777" s="159"/>
      <c r="C777" s="159"/>
    </row>
    <row r="778" spans="2:3">
      <c r="B778" s="159"/>
      <c r="C778" s="159"/>
    </row>
    <row r="779" spans="2:3">
      <c r="B779" s="159"/>
      <c r="C779" s="159"/>
    </row>
    <row r="780" spans="2:3">
      <c r="B780" s="159"/>
      <c r="C780" s="159"/>
    </row>
    <row r="781" spans="2:3">
      <c r="B781" s="159"/>
      <c r="C781" s="159"/>
    </row>
    <row r="782" spans="2:3">
      <c r="B782" s="159"/>
      <c r="C782" s="159"/>
    </row>
    <row r="783" spans="2:3">
      <c r="B783" s="159"/>
      <c r="C783" s="159"/>
    </row>
    <row r="784" spans="2:3">
      <c r="B784" s="159"/>
      <c r="C784" s="159"/>
    </row>
    <row r="785" spans="2:3">
      <c r="B785" s="159"/>
      <c r="C785" s="159"/>
    </row>
    <row r="786" spans="2:3">
      <c r="B786" s="159"/>
      <c r="C786" s="159"/>
    </row>
    <row r="787" spans="2:3">
      <c r="B787" s="159"/>
      <c r="C787" s="159"/>
    </row>
    <row r="788" spans="2:3">
      <c r="B788" s="159"/>
      <c r="C788" s="159"/>
    </row>
    <row r="789" spans="2:3">
      <c r="B789" s="159"/>
      <c r="C789" s="159"/>
    </row>
    <row r="790" spans="2:3">
      <c r="B790" s="159"/>
      <c r="C790" s="159"/>
    </row>
    <row r="791" spans="2:3">
      <c r="B791" s="159"/>
      <c r="C791" s="159"/>
    </row>
    <row r="792" spans="2:3">
      <c r="B792" s="159"/>
      <c r="C792" s="159"/>
    </row>
    <row r="793" spans="2:3">
      <c r="B793" s="159"/>
      <c r="C793" s="159"/>
    </row>
    <row r="794" spans="2:3">
      <c r="B794" s="159"/>
      <c r="C794" s="159"/>
    </row>
    <row r="795" spans="2:3">
      <c r="B795" s="159"/>
      <c r="C795" s="159"/>
    </row>
    <row r="796" spans="2:3">
      <c r="B796" s="159"/>
      <c r="C796" s="159"/>
    </row>
    <row r="797" spans="2:3">
      <c r="B797" s="159"/>
      <c r="C797" s="159"/>
    </row>
    <row r="798" spans="2:3">
      <c r="B798" s="159"/>
      <c r="C798" s="159"/>
    </row>
    <row r="799" spans="2:3">
      <c r="B799" s="159"/>
      <c r="C799" s="159"/>
    </row>
    <row r="800" spans="2:3">
      <c r="B800" s="159"/>
      <c r="C800" s="159"/>
    </row>
    <row r="801" spans="2:3">
      <c r="B801" s="159"/>
      <c r="C801" s="159"/>
    </row>
    <row r="802" spans="2:3">
      <c r="B802" s="159"/>
      <c r="C802" s="159"/>
    </row>
    <row r="803" spans="2:3">
      <c r="B803" s="159"/>
      <c r="C803" s="159"/>
    </row>
    <row r="804" spans="2:3">
      <c r="B804" s="159"/>
      <c r="C804" s="159"/>
    </row>
    <row r="805" spans="2:3">
      <c r="B805" s="159"/>
      <c r="C805" s="159"/>
    </row>
    <row r="806" spans="2:3">
      <c r="B806" s="159"/>
      <c r="C806" s="159"/>
    </row>
    <row r="807" spans="2:3">
      <c r="B807" s="159"/>
      <c r="C807" s="159"/>
    </row>
    <row r="808" spans="2:3">
      <c r="B808" s="159"/>
      <c r="C808" s="159"/>
    </row>
    <row r="809" spans="2:3">
      <c r="B809" s="159"/>
      <c r="C809" s="159"/>
    </row>
    <row r="810" spans="2:3">
      <c r="B810" s="159"/>
      <c r="C810" s="159"/>
    </row>
    <row r="811" spans="2:3">
      <c r="B811" s="159"/>
      <c r="C811" s="159"/>
    </row>
    <row r="812" spans="2:3">
      <c r="B812" s="159"/>
      <c r="C812" s="159"/>
    </row>
    <row r="813" spans="2:3">
      <c r="B813" s="159"/>
      <c r="C813" s="159"/>
    </row>
    <row r="814" spans="2:3">
      <c r="B814" s="159"/>
      <c r="C814" s="159"/>
    </row>
    <row r="815" spans="2:3">
      <c r="B815" s="159"/>
      <c r="C815" s="159"/>
    </row>
    <row r="816" spans="2:3">
      <c r="B816" s="159"/>
      <c r="C816" s="159"/>
    </row>
    <row r="817" spans="2:3">
      <c r="B817" s="159"/>
      <c r="C817" s="159"/>
    </row>
    <row r="818" spans="2:3">
      <c r="B818" s="159"/>
      <c r="C818" s="159"/>
    </row>
    <row r="819" spans="2:3">
      <c r="B819" s="159"/>
      <c r="C819" s="159"/>
    </row>
    <row r="820" spans="2:3">
      <c r="B820" s="159"/>
      <c r="C820" s="159"/>
    </row>
    <row r="821" spans="2:3">
      <c r="B821" s="159"/>
      <c r="C821" s="159"/>
    </row>
    <row r="822" spans="2:3">
      <c r="B822" s="159"/>
      <c r="C822" s="159"/>
    </row>
    <row r="823" spans="2:3">
      <c r="B823" s="159"/>
      <c r="C823" s="159"/>
    </row>
    <row r="824" spans="2:3">
      <c r="B824" s="159"/>
      <c r="C824" s="159"/>
    </row>
    <row r="825" spans="2:3">
      <c r="B825" s="159"/>
      <c r="C825" s="159"/>
    </row>
    <row r="826" spans="2:3">
      <c r="B826" s="159"/>
      <c r="C826" s="159"/>
    </row>
    <row r="827" spans="2:3">
      <c r="B827" s="159"/>
      <c r="C827" s="159"/>
    </row>
    <row r="828" spans="2:3">
      <c r="B828" s="159"/>
      <c r="C828" s="159"/>
    </row>
    <row r="829" spans="2:3">
      <c r="B829" s="159"/>
      <c r="C829" s="159"/>
    </row>
    <row r="830" spans="2:3">
      <c r="B830" s="159"/>
      <c r="C830" s="159"/>
    </row>
    <row r="831" spans="2:3">
      <c r="B831" s="159"/>
      <c r="C831" s="159"/>
    </row>
    <row r="832" spans="2:3">
      <c r="B832" s="159"/>
      <c r="C832" s="159"/>
    </row>
    <row r="833" spans="2:3">
      <c r="B833" s="159"/>
      <c r="C833" s="159"/>
    </row>
    <row r="834" spans="2:3">
      <c r="B834" s="159"/>
      <c r="C834" s="159"/>
    </row>
    <row r="835" spans="2:3">
      <c r="B835" s="159"/>
      <c r="C835" s="159"/>
    </row>
    <row r="836" spans="2:3">
      <c r="B836" s="159"/>
      <c r="C836" s="159"/>
    </row>
    <row r="837" spans="2:3">
      <c r="B837" s="159"/>
      <c r="C837" s="159"/>
    </row>
    <row r="838" spans="2:3">
      <c r="B838" s="159"/>
      <c r="C838" s="159"/>
    </row>
    <row r="839" spans="2:3">
      <c r="B839" s="159"/>
      <c r="C839" s="159"/>
    </row>
    <row r="840" spans="2:3">
      <c r="B840" s="159"/>
      <c r="C840" s="159"/>
    </row>
    <row r="841" spans="2:3">
      <c r="B841" s="159"/>
      <c r="C841" s="159"/>
    </row>
    <row r="842" spans="2:3">
      <c r="B842" s="159"/>
      <c r="C842" s="159"/>
    </row>
    <row r="843" spans="2:3">
      <c r="B843" s="159"/>
      <c r="C843" s="159"/>
    </row>
    <row r="844" spans="2:3">
      <c r="B844" s="159"/>
      <c r="C844" s="159"/>
    </row>
    <row r="845" spans="2:3">
      <c r="B845" s="159"/>
      <c r="C845" s="159"/>
    </row>
    <row r="846" spans="2:3">
      <c r="B846" s="159"/>
      <c r="C846" s="159"/>
    </row>
    <row r="847" spans="2:3">
      <c r="B847" s="159"/>
      <c r="C847" s="159"/>
    </row>
    <row r="848" spans="2:3">
      <c r="B848" s="159"/>
      <c r="C848" s="159"/>
    </row>
    <row r="849" spans="2:3">
      <c r="B849" s="159"/>
      <c r="C849" s="159"/>
    </row>
    <row r="850" spans="2:3">
      <c r="B850" s="159"/>
      <c r="C850" s="159"/>
    </row>
    <row r="851" spans="2:3">
      <c r="B851" s="159"/>
      <c r="C851" s="159"/>
    </row>
    <row r="852" spans="2:3">
      <c r="B852" s="159"/>
      <c r="C852" s="159"/>
    </row>
    <row r="853" spans="2:3">
      <c r="B853" s="159"/>
      <c r="C853" s="159"/>
    </row>
    <row r="854" spans="2:3">
      <c r="B854" s="159"/>
      <c r="C854" s="159"/>
    </row>
    <row r="855" spans="2:3">
      <c r="B855" s="159"/>
      <c r="C855" s="159"/>
    </row>
    <row r="856" spans="2:3">
      <c r="B856" s="159"/>
      <c r="C856" s="159"/>
    </row>
    <row r="857" spans="2:3">
      <c r="B857" s="159"/>
      <c r="C857" s="159"/>
    </row>
    <row r="858" spans="2:3">
      <c r="B858" s="159"/>
      <c r="C858" s="159"/>
    </row>
    <row r="859" spans="2:3">
      <c r="B859" s="159"/>
      <c r="C859" s="159"/>
    </row>
    <row r="860" spans="2:3">
      <c r="B860" s="159"/>
      <c r="C860" s="159"/>
    </row>
    <row r="861" spans="2:3">
      <c r="B861" s="159"/>
      <c r="C861" s="159"/>
    </row>
    <row r="862" spans="2:3">
      <c r="B862" s="159"/>
      <c r="C862" s="159"/>
    </row>
    <row r="863" spans="2:3">
      <c r="B863" s="159"/>
      <c r="C863" s="159"/>
    </row>
    <row r="864" spans="2:3">
      <c r="B864" s="159"/>
      <c r="C864" s="159"/>
    </row>
    <row r="865" spans="2:3">
      <c r="B865" s="159"/>
      <c r="C865" s="159"/>
    </row>
    <row r="866" spans="2:3">
      <c r="B866" s="159"/>
      <c r="C866" s="159"/>
    </row>
    <row r="867" spans="2:3">
      <c r="B867" s="159"/>
      <c r="C867" s="159"/>
    </row>
    <row r="868" spans="2:3">
      <c r="B868" s="159"/>
      <c r="C868" s="159"/>
    </row>
    <row r="869" spans="2:3">
      <c r="B869" s="159"/>
      <c r="C869" s="159"/>
    </row>
    <row r="870" spans="2:3">
      <c r="B870" s="159"/>
      <c r="C870" s="159"/>
    </row>
    <row r="871" spans="2:3">
      <c r="B871" s="159"/>
      <c r="C871" s="159"/>
    </row>
    <row r="872" spans="2:3">
      <c r="B872" s="159"/>
      <c r="C872" s="159"/>
    </row>
    <row r="873" spans="2:3">
      <c r="B873" s="159"/>
      <c r="C873" s="159"/>
    </row>
    <row r="874" spans="2:3">
      <c r="B874" s="159"/>
      <c r="C874" s="159"/>
    </row>
    <row r="875" spans="2:3">
      <c r="B875" s="159"/>
      <c r="C875" s="159"/>
    </row>
    <row r="876" spans="2:3">
      <c r="B876" s="159"/>
      <c r="C876" s="159"/>
    </row>
    <row r="877" spans="2:3">
      <c r="B877" s="159"/>
      <c r="C877" s="159"/>
    </row>
    <row r="878" spans="2:3">
      <c r="B878" s="159"/>
      <c r="C878" s="159"/>
    </row>
    <row r="879" spans="2:3">
      <c r="B879" s="159"/>
      <c r="C879" s="159"/>
    </row>
    <row r="880" spans="2:3">
      <c r="B880" s="159"/>
      <c r="C880" s="159"/>
    </row>
    <row r="881" spans="2:3">
      <c r="B881" s="159"/>
      <c r="C881" s="159"/>
    </row>
    <row r="882" spans="2:3">
      <c r="B882" s="159"/>
      <c r="C882" s="159"/>
    </row>
    <row r="883" spans="2:3">
      <c r="B883" s="159"/>
      <c r="C883" s="159"/>
    </row>
    <row r="884" spans="2:3">
      <c r="B884" s="159"/>
      <c r="C884" s="159"/>
    </row>
    <row r="885" spans="2:3">
      <c r="B885" s="159"/>
      <c r="C885" s="159"/>
    </row>
    <row r="886" spans="2:3">
      <c r="B886" s="159"/>
      <c r="C886" s="159"/>
    </row>
    <row r="887" spans="2:3">
      <c r="B887" s="159"/>
      <c r="C887" s="159"/>
    </row>
    <row r="888" spans="2:3">
      <c r="B888" s="159"/>
      <c r="C888" s="159"/>
    </row>
    <row r="889" spans="2:3">
      <c r="B889" s="159"/>
      <c r="C889" s="159"/>
    </row>
    <row r="890" spans="2:3">
      <c r="B890" s="159"/>
      <c r="C890" s="159"/>
    </row>
    <row r="891" spans="2:3">
      <c r="B891" s="159"/>
      <c r="C891" s="159"/>
    </row>
    <row r="892" spans="2:3">
      <c r="B892" s="159"/>
      <c r="C892" s="159"/>
    </row>
    <row r="893" spans="2:3">
      <c r="B893" s="159"/>
      <c r="C893" s="159"/>
    </row>
    <row r="894" spans="2:3">
      <c r="B894" s="159"/>
      <c r="C894" s="159"/>
    </row>
    <row r="895" spans="2:3">
      <c r="B895" s="159"/>
      <c r="C895" s="159"/>
    </row>
    <row r="896" spans="2:3">
      <c r="B896" s="159"/>
      <c r="C896" s="159"/>
    </row>
    <row r="897" spans="2:3">
      <c r="B897" s="159"/>
      <c r="C897" s="159"/>
    </row>
    <row r="898" spans="2:3">
      <c r="B898" s="159"/>
      <c r="C898" s="159"/>
    </row>
    <row r="899" spans="2:3">
      <c r="B899" s="159"/>
      <c r="C899" s="159"/>
    </row>
    <row r="900" spans="2:3">
      <c r="B900" s="159"/>
      <c r="C900" s="159"/>
    </row>
    <row r="901" spans="2:3">
      <c r="B901" s="159"/>
      <c r="C901" s="159"/>
    </row>
    <row r="902" spans="2:3">
      <c r="B902" s="159"/>
      <c r="C902" s="159"/>
    </row>
    <row r="903" spans="2:3">
      <c r="B903" s="159"/>
      <c r="C903" s="159"/>
    </row>
    <row r="904" spans="2:3">
      <c r="B904" s="159"/>
      <c r="C904" s="159"/>
    </row>
    <row r="905" spans="2:3">
      <c r="B905" s="159"/>
      <c r="C905" s="159"/>
    </row>
    <row r="906" spans="2:3">
      <c r="B906" s="159"/>
      <c r="C906" s="159"/>
    </row>
    <row r="907" spans="2:3">
      <c r="B907" s="159"/>
      <c r="C907" s="159"/>
    </row>
    <row r="908" spans="2:3">
      <c r="B908" s="159"/>
      <c r="C908" s="159"/>
    </row>
    <row r="909" spans="2:3">
      <c r="B909" s="159"/>
      <c r="C909" s="159"/>
    </row>
    <row r="910" spans="2:3">
      <c r="B910" s="159"/>
      <c r="C910" s="159"/>
    </row>
    <row r="911" spans="2:3">
      <c r="B911" s="159"/>
      <c r="C911" s="159"/>
    </row>
    <row r="912" spans="2:3">
      <c r="B912" s="159"/>
      <c r="C912" s="159"/>
    </row>
    <row r="913" spans="2:3">
      <c r="B913" s="159"/>
      <c r="C913" s="159"/>
    </row>
    <row r="914" spans="2:3">
      <c r="B914" s="159"/>
      <c r="C914" s="159"/>
    </row>
    <row r="915" spans="2:3">
      <c r="B915" s="159"/>
      <c r="C915" s="159"/>
    </row>
    <row r="916" spans="2:3">
      <c r="B916" s="159"/>
      <c r="C916" s="159"/>
    </row>
    <row r="917" spans="2:3">
      <c r="B917" s="159"/>
      <c r="C917" s="159"/>
    </row>
    <row r="918" spans="2:3">
      <c r="B918" s="159"/>
      <c r="C918" s="159"/>
    </row>
    <row r="919" spans="2:3">
      <c r="B919" s="159"/>
      <c r="C919" s="159"/>
    </row>
    <row r="920" spans="2:3">
      <c r="B920" s="159"/>
      <c r="C920" s="159"/>
    </row>
    <row r="921" spans="2:3">
      <c r="B921" s="159"/>
      <c r="C921" s="159"/>
    </row>
    <row r="922" spans="2:3">
      <c r="B922" s="159"/>
      <c r="C922" s="159"/>
    </row>
    <row r="923" spans="2:3">
      <c r="B923" s="159"/>
      <c r="C923" s="159"/>
    </row>
    <row r="924" spans="2:3">
      <c r="B924" s="159"/>
      <c r="C924" s="159"/>
    </row>
    <row r="925" spans="2:3">
      <c r="B925" s="159"/>
      <c r="C925" s="159"/>
    </row>
    <row r="926" spans="2:3">
      <c r="B926" s="159"/>
      <c r="C926" s="159"/>
    </row>
    <row r="927" spans="2:3">
      <c r="B927" s="159"/>
      <c r="C927" s="159"/>
    </row>
    <row r="928" spans="2:3">
      <c r="B928" s="159"/>
      <c r="C928" s="159"/>
    </row>
    <row r="929" spans="2:3">
      <c r="B929" s="159"/>
      <c r="C929" s="159"/>
    </row>
    <row r="930" spans="2:3">
      <c r="B930" s="159"/>
      <c r="C930" s="159"/>
    </row>
    <row r="931" spans="2:3">
      <c r="B931" s="159"/>
      <c r="C931" s="159"/>
    </row>
    <row r="932" spans="2:3">
      <c r="B932" s="159"/>
      <c r="C932" s="159"/>
    </row>
    <row r="933" spans="2:3">
      <c r="B933" s="159"/>
      <c r="C933" s="159"/>
    </row>
    <row r="934" spans="2:3">
      <c r="B934" s="159"/>
      <c r="C934" s="159"/>
    </row>
    <row r="935" spans="2:3">
      <c r="B935" s="159"/>
      <c r="C935" s="159"/>
    </row>
    <row r="936" spans="2:3">
      <c r="B936" s="159"/>
      <c r="C936" s="159"/>
    </row>
    <row r="937" spans="2:3">
      <c r="B937" s="159"/>
      <c r="C937" s="159"/>
    </row>
    <row r="938" spans="2:3">
      <c r="B938" s="159"/>
      <c r="C938" s="159"/>
    </row>
    <row r="939" spans="2:3">
      <c r="B939" s="159"/>
      <c r="C939" s="159"/>
    </row>
    <row r="940" spans="2:3">
      <c r="B940" s="159"/>
      <c r="C940" s="159"/>
    </row>
    <row r="941" spans="2:3">
      <c r="B941" s="159"/>
      <c r="C941" s="159"/>
    </row>
    <row r="942" spans="2:3">
      <c r="B942" s="159"/>
      <c r="C942" s="159"/>
    </row>
    <row r="943" spans="2:3">
      <c r="B943" s="159"/>
      <c r="C943" s="159"/>
    </row>
    <row r="944" spans="2:3">
      <c r="B944" s="159"/>
      <c r="C944" s="159"/>
    </row>
    <row r="945" spans="2:3">
      <c r="B945" s="159"/>
      <c r="C945" s="159"/>
    </row>
    <row r="946" spans="2:3">
      <c r="B946" s="159"/>
      <c r="C946" s="159"/>
    </row>
    <row r="947" spans="2:3">
      <c r="B947" s="159"/>
      <c r="C947" s="159"/>
    </row>
    <row r="948" spans="2:3">
      <c r="B948" s="159"/>
      <c r="C948" s="159"/>
    </row>
    <row r="949" spans="2:3">
      <c r="B949" s="159"/>
      <c r="C949" s="159"/>
    </row>
    <row r="950" spans="2:3">
      <c r="B950" s="159"/>
      <c r="C950" s="159"/>
    </row>
    <row r="951" spans="2:3">
      <c r="B951" s="159"/>
      <c r="C951" s="159"/>
    </row>
    <row r="952" spans="2:3">
      <c r="B952" s="159"/>
      <c r="C952" s="159"/>
    </row>
    <row r="953" spans="2:3">
      <c r="B953" s="159"/>
      <c r="C953" s="159"/>
    </row>
    <row r="954" spans="2:3">
      <c r="B954" s="159"/>
      <c r="C954" s="159"/>
    </row>
    <row r="955" spans="2:3">
      <c r="B955" s="159"/>
      <c r="C955" s="159"/>
    </row>
    <row r="956" spans="2:3">
      <c r="B956" s="159"/>
      <c r="C956" s="159"/>
    </row>
    <row r="957" spans="2:3">
      <c r="B957" s="159"/>
      <c r="C957" s="159"/>
    </row>
    <row r="958" spans="2:3">
      <c r="B958" s="159"/>
      <c r="C958" s="159"/>
    </row>
    <row r="959" spans="2:3">
      <c r="B959" s="159"/>
      <c r="C959" s="159"/>
    </row>
    <row r="960" spans="2:3">
      <c r="B960" s="159"/>
      <c r="C960" s="159"/>
    </row>
    <row r="961" spans="2:3">
      <c r="B961" s="159"/>
      <c r="C961" s="159"/>
    </row>
    <row r="962" spans="2:3">
      <c r="B962" s="159"/>
      <c r="C962" s="159"/>
    </row>
    <row r="963" spans="2:3">
      <c r="B963" s="159"/>
      <c r="C963" s="159"/>
    </row>
    <row r="964" spans="2:3">
      <c r="B964" s="159"/>
      <c r="C964" s="159"/>
    </row>
    <row r="965" spans="2:3">
      <c r="B965" s="159"/>
      <c r="C965" s="159"/>
    </row>
    <row r="966" spans="2:3">
      <c r="B966" s="159"/>
      <c r="C966" s="159"/>
    </row>
    <row r="967" spans="2:3">
      <c r="B967" s="159"/>
      <c r="C967" s="159"/>
    </row>
    <row r="968" spans="2:3">
      <c r="B968" s="159"/>
      <c r="C968" s="159"/>
    </row>
    <row r="969" spans="2:3">
      <c r="B969" s="159"/>
      <c r="C969" s="159"/>
    </row>
    <row r="970" spans="2:3">
      <c r="B970" s="159"/>
      <c r="C970" s="159"/>
    </row>
    <row r="971" spans="2:3">
      <c r="B971" s="159"/>
      <c r="C971" s="159"/>
    </row>
    <row r="972" spans="2:3">
      <c r="B972" s="159"/>
      <c r="C972" s="159"/>
    </row>
    <row r="973" spans="2:3">
      <c r="B973" s="159"/>
      <c r="C973" s="159"/>
    </row>
    <row r="974" spans="2:3">
      <c r="B974" s="159"/>
      <c r="C974" s="159"/>
    </row>
    <row r="975" spans="2:3">
      <c r="B975" s="159"/>
      <c r="C975" s="159"/>
    </row>
    <row r="976" spans="2:3">
      <c r="B976" s="159"/>
      <c r="C976" s="159"/>
    </row>
    <row r="977" spans="2:3">
      <c r="B977" s="159"/>
      <c r="C977" s="159"/>
    </row>
    <row r="978" spans="2:3">
      <c r="B978" s="159"/>
      <c r="C978" s="159"/>
    </row>
    <row r="979" spans="2:3">
      <c r="B979" s="159"/>
      <c r="C979" s="159"/>
    </row>
    <row r="980" spans="2:3">
      <c r="B980" s="159"/>
      <c r="C980" s="159"/>
    </row>
    <row r="981" spans="2:3">
      <c r="B981" s="159"/>
      <c r="C981" s="159"/>
    </row>
    <row r="982" spans="2:3">
      <c r="B982" s="159"/>
      <c r="C982" s="159"/>
    </row>
    <row r="983" spans="2:3">
      <c r="B983" s="159"/>
      <c r="C983" s="159"/>
    </row>
    <row r="984" spans="2:3">
      <c r="B984" s="159"/>
      <c r="C984" s="159"/>
    </row>
    <row r="985" spans="2:3">
      <c r="B985" s="159"/>
      <c r="C985" s="159"/>
    </row>
    <row r="986" spans="2:3">
      <c r="B986" s="159"/>
      <c r="C986" s="159"/>
    </row>
    <row r="987" spans="2:3">
      <c r="B987" s="159"/>
      <c r="C987" s="159"/>
    </row>
    <row r="988" spans="2:3">
      <c r="B988" s="159"/>
      <c r="C988" s="159"/>
    </row>
    <row r="989" spans="2:3">
      <c r="B989" s="159"/>
      <c r="C989" s="159"/>
    </row>
    <row r="990" spans="2:3">
      <c r="B990" s="159"/>
      <c r="C990" s="159"/>
    </row>
    <row r="991" spans="2:3">
      <c r="B991" s="159"/>
      <c r="C991" s="159"/>
    </row>
    <row r="992" spans="2:3">
      <c r="B992" s="159"/>
      <c r="C992" s="159"/>
    </row>
    <row r="993" spans="2:3">
      <c r="B993" s="159"/>
      <c r="C993" s="159"/>
    </row>
    <row r="994" spans="2:3">
      <c r="B994" s="159"/>
      <c r="C994" s="159"/>
    </row>
    <row r="995" spans="2:3">
      <c r="B995" s="159"/>
      <c r="C995" s="159"/>
    </row>
    <row r="996" spans="2:3">
      <c r="B996" s="159"/>
      <c r="C996" s="159"/>
    </row>
    <row r="997" spans="2:3">
      <c r="B997" s="159"/>
      <c r="C997" s="159"/>
    </row>
    <row r="998" spans="2:3">
      <c r="B998" s="159"/>
      <c r="C998" s="159"/>
    </row>
    <row r="999" spans="2:3">
      <c r="B999" s="159"/>
      <c r="C999" s="159"/>
    </row>
    <row r="1000" spans="2:3">
      <c r="B1000" s="159"/>
      <c r="C1000" s="159"/>
    </row>
    <row r="1001" spans="2:3">
      <c r="B1001" s="159"/>
      <c r="C1001" s="159"/>
    </row>
    <row r="1002" spans="2:3">
      <c r="B1002" s="159"/>
      <c r="C1002" s="159"/>
    </row>
    <row r="1003" spans="2:3">
      <c r="B1003" s="159"/>
      <c r="C1003" s="159"/>
    </row>
    <row r="1004" spans="2:3">
      <c r="B1004" s="159"/>
      <c r="C1004" s="159"/>
    </row>
    <row r="1005" spans="2:3">
      <c r="B1005" s="159"/>
      <c r="C1005" s="159"/>
    </row>
    <row r="1006" spans="2:3">
      <c r="B1006" s="159"/>
      <c r="C1006" s="159"/>
    </row>
    <row r="1007" spans="2:3">
      <c r="B1007" s="159"/>
      <c r="C1007" s="159"/>
    </row>
    <row r="1008" spans="2:3">
      <c r="B1008" s="159"/>
      <c r="C1008" s="159"/>
    </row>
    <row r="1009" spans="2:3">
      <c r="B1009" s="159"/>
      <c r="C1009" s="159"/>
    </row>
    <row r="1010" spans="2:3">
      <c r="B1010" s="159"/>
      <c r="C1010" s="159"/>
    </row>
    <row r="1011" spans="2:3">
      <c r="B1011" s="159"/>
      <c r="C1011" s="159"/>
    </row>
    <row r="1012" spans="2:3">
      <c r="B1012" s="159"/>
      <c r="C1012" s="159"/>
    </row>
    <row r="1013" spans="2:3">
      <c r="B1013" s="159"/>
      <c r="C1013" s="159"/>
    </row>
    <row r="1014" spans="2:3">
      <c r="B1014" s="159"/>
      <c r="C1014" s="159"/>
    </row>
    <row r="1015" spans="2:3">
      <c r="B1015" s="159"/>
      <c r="C1015" s="159"/>
    </row>
    <row r="1016" spans="2:3">
      <c r="B1016" s="159"/>
      <c r="C1016" s="159"/>
    </row>
    <row r="1017" spans="2:3">
      <c r="B1017" s="159"/>
      <c r="C1017" s="159"/>
    </row>
    <row r="1018" spans="2:3">
      <c r="B1018" s="159"/>
      <c r="C1018" s="159"/>
    </row>
    <row r="1019" spans="2:3">
      <c r="B1019" s="159"/>
      <c r="C1019" s="159"/>
    </row>
    <row r="1020" spans="2:3">
      <c r="B1020" s="159"/>
      <c r="C1020" s="159"/>
    </row>
    <row r="1021" spans="2:3">
      <c r="B1021" s="159"/>
      <c r="C1021" s="159"/>
    </row>
    <row r="1022" spans="2:3">
      <c r="B1022" s="159"/>
      <c r="C1022" s="159"/>
    </row>
    <row r="1023" spans="2:3">
      <c r="B1023" s="159"/>
      <c r="C1023" s="159"/>
    </row>
    <row r="1024" spans="2:3">
      <c r="B1024" s="159"/>
      <c r="C1024" s="159"/>
    </row>
    <row r="1025" spans="2:3">
      <c r="B1025" s="159"/>
      <c r="C1025" s="159"/>
    </row>
    <row r="1026" spans="2:3">
      <c r="B1026" s="159"/>
      <c r="C1026" s="159"/>
    </row>
    <row r="1027" spans="2:3">
      <c r="B1027" s="159"/>
      <c r="C1027" s="159"/>
    </row>
    <row r="1028" spans="2:3">
      <c r="B1028" s="159"/>
      <c r="C1028" s="159"/>
    </row>
    <row r="1029" spans="2:3">
      <c r="B1029" s="159"/>
      <c r="C1029" s="159"/>
    </row>
    <row r="1030" spans="2:3">
      <c r="B1030" s="159"/>
      <c r="C1030" s="159"/>
    </row>
    <row r="1031" spans="2:3">
      <c r="B1031" s="159"/>
      <c r="C1031" s="159"/>
    </row>
    <row r="1032" spans="2:3">
      <c r="B1032" s="159"/>
      <c r="C1032" s="159"/>
    </row>
    <row r="1033" spans="2:3">
      <c r="B1033" s="159"/>
      <c r="C1033" s="159"/>
    </row>
    <row r="1034" spans="2:3">
      <c r="B1034" s="159"/>
      <c r="C1034" s="159"/>
    </row>
    <row r="1035" spans="2:3">
      <c r="B1035" s="159"/>
      <c r="C1035" s="159"/>
    </row>
    <row r="1036" spans="2:3">
      <c r="B1036" s="159"/>
      <c r="C1036" s="159"/>
    </row>
    <row r="1037" spans="2:3">
      <c r="B1037" s="159"/>
      <c r="C1037" s="159"/>
    </row>
    <row r="1038" spans="2:3">
      <c r="B1038" s="159"/>
      <c r="C1038" s="159"/>
    </row>
    <row r="1039" spans="2:3">
      <c r="B1039" s="159"/>
      <c r="C1039" s="159"/>
    </row>
    <row r="1040" spans="2:3">
      <c r="B1040" s="159"/>
      <c r="C1040" s="159"/>
    </row>
    <row r="1041" spans="2:3">
      <c r="B1041" s="159"/>
      <c r="C1041" s="159"/>
    </row>
    <row r="1042" spans="2:3">
      <c r="B1042" s="159"/>
      <c r="C1042" s="159"/>
    </row>
    <row r="1043" spans="2:3">
      <c r="B1043" s="159"/>
      <c r="C1043" s="159"/>
    </row>
    <row r="1044" spans="2:3">
      <c r="B1044" s="159"/>
      <c r="C1044" s="159"/>
    </row>
    <row r="1045" spans="2:3">
      <c r="B1045" s="159"/>
      <c r="C1045" s="159"/>
    </row>
    <row r="1046" spans="2:3">
      <c r="B1046" s="159"/>
      <c r="C1046" s="159"/>
    </row>
    <row r="1047" spans="2:3">
      <c r="B1047" s="159"/>
      <c r="C1047" s="159"/>
    </row>
    <row r="1048" spans="2:3">
      <c r="B1048" s="159"/>
      <c r="C1048" s="159"/>
    </row>
    <row r="1049" spans="2:3">
      <c r="B1049" s="159"/>
      <c r="C1049" s="159"/>
    </row>
    <row r="1050" spans="2:3">
      <c r="B1050" s="159"/>
      <c r="C1050" s="159"/>
    </row>
    <row r="1051" spans="2:3">
      <c r="B1051" s="159"/>
      <c r="C1051" s="159"/>
    </row>
    <row r="1052" spans="2:3">
      <c r="B1052" s="159"/>
      <c r="C1052" s="159"/>
    </row>
    <row r="1053" spans="2:3">
      <c r="B1053" s="159"/>
      <c r="C1053" s="159"/>
    </row>
    <row r="1054" spans="2:3">
      <c r="B1054" s="159"/>
      <c r="C1054" s="159"/>
    </row>
    <row r="1055" spans="2:3">
      <c r="B1055" s="159"/>
      <c r="C1055" s="159"/>
    </row>
    <row r="1056" spans="2:3">
      <c r="B1056" s="159"/>
      <c r="C1056" s="159"/>
    </row>
    <row r="1057" spans="2:3">
      <c r="B1057" s="159"/>
      <c r="C1057" s="159"/>
    </row>
    <row r="1058" spans="2:3">
      <c r="B1058" s="159"/>
      <c r="C1058" s="159"/>
    </row>
    <row r="1059" spans="2:3">
      <c r="B1059" s="159"/>
      <c r="C1059" s="159"/>
    </row>
    <row r="1060" spans="2:3">
      <c r="B1060" s="159"/>
      <c r="C1060" s="159"/>
    </row>
    <row r="1061" spans="2:3">
      <c r="B1061" s="159"/>
      <c r="C1061" s="159"/>
    </row>
    <row r="1062" spans="2:3">
      <c r="B1062" s="159"/>
      <c r="C1062" s="159"/>
    </row>
    <row r="1063" spans="2:3">
      <c r="B1063" s="159"/>
      <c r="C1063" s="159"/>
    </row>
    <row r="1064" spans="2:3">
      <c r="B1064" s="159"/>
      <c r="C1064" s="159"/>
    </row>
    <row r="1065" spans="2:3">
      <c r="B1065" s="159"/>
      <c r="C1065" s="159"/>
    </row>
    <row r="1066" spans="2:3">
      <c r="B1066" s="159"/>
      <c r="C1066" s="159"/>
    </row>
    <row r="1067" spans="2:3">
      <c r="B1067" s="159"/>
      <c r="C1067" s="159"/>
    </row>
    <row r="1068" spans="2:3">
      <c r="B1068" s="159"/>
      <c r="C1068" s="159"/>
    </row>
    <row r="1069" spans="2:3">
      <c r="B1069" s="159"/>
      <c r="C1069" s="159"/>
    </row>
    <row r="1070" spans="2:3">
      <c r="B1070" s="159"/>
      <c r="C1070" s="159"/>
    </row>
    <row r="1071" spans="2:3">
      <c r="B1071" s="159"/>
      <c r="C1071" s="159"/>
    </row>
    <row r="1072" spans="2:3">
      <c r="B1072" s="159"/>
      <c r="C1072" s="159"/>
    </row>
    <row r="1073" spans="2:3">
      <c r="B1073" s="159"/>
      <c r="C1073" s="159"/>
    </row>
    <row r="1074" spans="2:3">
      <c r="B1074" s="159"/>
      <c r="C1074" s="159"/>
    </row>
    <row r="1075" spans="2:3">
      <c r="B1075" s="159"/>
      <c r="C1075" s="159"/>
    </row>
    <row r="1076" spans="2:3">
      <c r="B1076" s="159"/>
      <c r="C1076" s="159"/>
    </row>
    <row r="1077" spans="2:3">
      <c r="B1077" s="159"/>
      <c r="C1077" s="159"/>
    </row>
    <row r="1078" spans="2:3">
      <c r="B1078" s="159"/>
      <c r="C1078" s="159"/>
    </row>
    <row r="1079" spans="2:3">
      <c r="B1079" s="159"/>
      <c r="C1079" s="159"/>
    </row>
    <row r="1080" spans="2:3">
      <c r="B1080" s="159"/>
      <c r="C1080" s="159"/>
    </row>
    <row r="1081" spans="2:3">
      <c r="B1081" s="159"/>
      <c r="C1081" s="159"/>
    </row>
    <row r="1082" spans="2:3">
      <c r="B1082" s="159"/>
      <c r="C1082" s="159"/>
    </row>
    <row r="1083" spans="2:3">
      <c r="B1083" s="159"/>
      <c r="C1083" s="159"/>
    </row>
    <row r="1084" spans="2:3">
      <c r="B1084" s="159"/>
      <c r="C1084" s="159"/>
    </row>
    <row r="1085" spans="2:3">
      <c r="B1085" s="159"/>
      <c r="C1085" s="159"/>
    </row>
    <row r="1086" spans="2:3">
      <c r="B1086" s="159"/>
      <c r="C1086" s="159"/>
    </row>
    <row r="1087" spans="2:3">
      <c r="B1087" s="159"/>
      <c r="C1087" s="159"/>
    </row>
    <row r="1088" spans="2:3">
      <c r="B1088" s="159"/>
      <c r="C1088" s="159"/>
    </row>
    <row r="1089" spans="2:3">
      <c r="B1089" s="159"/>
      <c r="C1089" s="159"/>
    </row>
    <row r="1090" spans="2:3">
      <c r="B1090" s="159"/>
      <c r="C1090" s="159"/>
    </row>
    <row r="1091" spans="2:3">
      <c r="B1091" s="159"/>
      <c r="C1091" s="159"/>
    </row>
    <row r="1092" spans="2:3">
      <c r="B1092" s="159"/>
      <c r="C1092" s="159"/>
    </row>
    <row r="1093" spans="2:3">
      <c r="B1093" s="159"/>
      <c r="C1093" s="159"/>
    </row>
    <row r="1094" spans="2:3">
      <c r="B1094" s="159"/>
      <c r="C1094" s="159"/>
    </row>
    <row r="1095" spans="2:3">
      <c r="B1095" s="159"/>
      <c r="C1095" s="159"/>
    </row>
    <row r="1096" spans="2:3">
      <c r="B1096" s="159"/>
      <c r="C1096" s="159"/>
    </row>
    <row r="1097" spans="2:3">
      <c r="B1097" s="159"/>
      <c r="C1097" s="159"/>
    </row>
    <row r="1098" spans="2:3">
      <c r="B1098" s="159"/>
      <c r="C1098" s="159"/>
    </row>
    <row r="1099" spans="2:3">
      <c r="B1099" s="159"/>
      <c r="C1099" s="159"/>
    </row>
    <row r="1100" spans="2:3">
      <c r="B1100" s="159"/>
      <c r="C1100" s="159"/>
    </row>
    <row r="1101" spans="2:3">
      <c r="B1101" s="159"/>
      <c r="C1101" s="159"/>
    </row>
    <row r="1102" spans="2:3">
      <c r="B1102" s="159"/>
      <c r="C1102" s="159"/>
    </row>
    <row r="1103" spans="2:3">
      <c r="B1103" s="159"/>
      <c r="C1103" s="159"/>
    </row>
    <row r="1104" spans="2:3">
      <c r="B1104" s="159"/>
      <c r="C1104" s="159"/>
    </row>
    <row r="1105" spans="2:3">
      <c r="B1105" s="159"/>
      <c r="C1105" s="159"/>
    </row>
    <row r="1106" spans="2:3">
      <c r="B1106" s="159"/>
      <c r="C1106" s="159"/>
    </row>
    <row r="1107" spans="2:3">
      <c r="B1107" s="159"/>
      <c r="C1107" s="159"/>
    </row>
    <row r="1108" spans="2:3">
      <c r="B1108" s="159"/>
      <c r="C1108" s="159"/>
    </row>
    <row r="1109" spans="2:3">
      <c r="B1109" s="159"/>
      <c r="C1109" s="159"/>
    </row>
    <row r="1110" spans="2:3">
      <c r="B1110" s="159"/>
      <c r="C1110" s="159"/>
    </row>
    <row r="1111" spans="2:3">
      <c r="B1111" s="159"/>
      <c r="C1111" s="159"/>
    </row>
    <row r="1112" spans="2:3">
      <c r="B1112" s="159"/>
      <c r="C1112" s="159"/>
    </row>
    <row r="1113" spans="2:3">
      <c r="B1113" s="159"/>
      <c r="C1113" s="159"/>
    </row>
    <row r="1114" spans="2:3">
      <c r="B1114" s="159"/>
      <c r="C1114" s="159"/>
    </row>
    <row r="1115" spans="2:3">
      <c r="B1115" s="159"/>
      <c r="C1115" s="159"/>
    </row>
    <row r="1116" spans="2:3">
      <c r="B1116" s="159"/>
      <c r="C1116" s="159"/>
    </row>
    <row r="1117" spans="2:3">
      <c r="B1117" s="159"/>
      <c r="C1117" s="159"/>
    </row>
    <row r="1118" spans="2:3">
      <c r="B1118" s="159"/>
      <c r="C1118" s="159"/>
    </row>
    <row r="1119" spans="2:3">
      <c r="B1119" s="159"/>
      <c r="C1119" s="159"/>
    </row>
    <row r="1120" spans="2:3">
      <c r="B1120" s="159"/>
      <c r="C1120" s="159"/>
    </row>
    <row r="1121" spans="2:3">
      <c r="B1121" s="159"/>
      <c r="C1121" s="159"/>
    </row>
    <row r="1122" spans="2:3">
      <c r="B1122" s="159"/>
      <c r="C1122" s="159"/>
    </row>
    <row r="1123" spans="2:3">
      <c r="B1123" s="159"/>
      <c r="C1123" s="159"/>
    </row>
    <row r="1124" spans="2:3">
      <c r="B1124" s="159"/>
      <c r="C1124" s="159"/>
    </row>
    <row r="1125" spans="2:3">
      <c r="B1125" s="159"/>
      <c r="C1125" s="159"/>
    </row>
    <row r="1126" spans="2:3">
      <c r="B1126" s="159"/>
      <c r="C1126" s="159"/>
    </row>
    <row r="1127" spans="2:3">
      <c r="B1127" s="159"/>
      <c r="C1127" s="159"/>
    </row>
    <row r="1128" spans="2:3">
      <c r="B1128" s="159"/>
      <c r="C1128" s="159"/>
    </row>
    <row r="1129" spans="2:3">
      <c r="B1129" s="159"/>
      <c r="C1129" s="159"/>
    </row>
    <row r="1130" spans="2:3">
      <c r="B1130" s="159"/>
      <c r="C1130" s="159"/>
    </row>
    <row r="1131" spans="2:3">
      <c r="B1131" s="159"/>
      <c r="C1131" s="159"/>
    </row>
    <row r="1132" spans="2:3">
      <c r="B1132" s="159"/>
      <c r="C1132" s="159"/>
    </row>
    <row r="1133" spans="2:3">
      <c r="B1133" s="159"/>
      <c r="C1133" s="159"/>
    </row>
    <row r="1134" spans="2:3">
      <c r="B1134" s="159"/>
      <c r="C1134" s="159"/>
    </row>
    <row r="1135" spans="2:3">
      <c r="B1135" s="159"/>
      <c r="C1135" s="159"/>
    </row>
    <row r="1136" spans="2:3">
      <c r="B1136" s="159"/>
      <c r="C1136" s="159"/>
    </row>
    <row r="1137" spans="2:3">
      <c r="B1137" s="159"/>
      <c r="C1137" s="159"/>
    </row>
    <row r="1138" spans="2:3">
      <c r="B1138" s="159"/>
      <c r="C1138" s="159"/>
    </row>
    <row r="1139" spans="2:3">
      <c r="B1139" s="159"/>
      <c r="C1139" s="159"/>
    </row>
    <row r="1140" spans="2:3">
      <c r="B1140" s="159"/>
      <c r="C1140" s="159"/>
    </row>
    <row r="1141" spans="2:3">
      <c r="B1141" s="159"/>
      <c r="C1141" s="159"/>
    </row>
    <row r="1142" spans="2:3">
      <c r="B1142" s="159"/>
      <c r="C1142" s="159"/>
    </row>
    <row r="1143" spans="2:3">
      <c r="B1143" s="159"/>
      <c r="C1143" s="159"/>
    </row>
    <row r="1144" spans="2:3">
      <c r="B1144" s="159"/>
      <c r="C1144" s="159"/>
    </row>
    <row r="1145" spans="2:3">
      <c r="B1145" s="159"/>
      <c r="C1145" s="159"/>
    </row>
    <row r="1146" spans="2:3">
      <c r="B1146" s="159"/>
      <c r="C1146" s="159"/>
    </row>
    <row r="1147" spans="2:3">
      <c r="B1147" s="159"/>
      <c r="C1147" s="159"/>
    </row>
    <row r="1148" spans="2:3">
      <c r="B1148" s="159"/>
      <c r="C1148" s="159"/>
    </row>
    <row r="1149" spans="2:3">
      <c r="B1149" s="159"/>
      <c r="C1149" s="159"/>
    </row>
    <row r="1150" spans="2:3">
      <c r="B1150" s="159"/>
      <c r="C1150" s="159"/>
    </row>
    <row r="1151" spans="2:3">
      <c r="B1151" s="159"/>
      <c r="C1151" s="159"/>
    </row>
    <row r="1152" spans="2:3">
      <c r="B1152" s="159"/>
      <c r="C1152" s="159"/>
    </row>
    <row r="1153" spans="2:3">
      <c r="B1153" s="159"/>
      <c r="C1153" s="159"/>
    </row>
    <row r="1154" spans="2:3">
      <c r="B1154" s="159"/>
      <c r="C1154" s="159"/>
    </row>
    <row r="1155" spans="2:3">
      <c r="B1155" s="159"/>
      <c r="C1155" s="159"/>
    </row>
    <row r="1156" spans="2:3">
      <c r="B1156" s="159"/>
      <c r="C1156" s="159"/>
    </row>
    <row r="1157" spans="2:3">
      <c r="B1157" s="159"/>
      <c r="C1157" s="159"/>
    </row>
    <row r="1158" spans="2:3">
      <c r="B1158" s="159"/>
      <c r="C1158" s="159"/>
    </row>
    <row r="1159" spans="2:3">
      <c r="B1159" s="159"/>
      <c r="C1159" s="159"/>
    </row>
    <row r="1160" spans="2:3">
      <c r="B1160" s="159"/>
      <c r="C1160" s="159"/>
    </row>
    <row r="1161" spans="2:3">
      <c r="B1161" s="159"/>
      <c r="C1161" s="159"/>
    </row>
    <row r="1162" spans="2:3">
      <c r="B1162" s="159"/>
      <c r="C1162" s="159"/>
    </row>
    <row r="1163" spans="2:3">
      <c r="B1163" s="159"/>
      <c r="C1163" s="159"/>
    </row>
    <row r="1164" spans="2:3">
      <c r="B1164" s="159"/>
      <c r="C1164" s="159"/>
    </row>
    <row r="1165" spans="2:3">
      <c r="B1165" s="159"/>
      <c r="C1165" s="159"/>
    </row>
    <row r="1166" spans="2:3">
      <c r="B1166" s="159"/>
      <c r="C1166" s="159"/>
    </row>
    <row r="1167" spans="2:3">
      <c r="B1167" s="159"/>
      <c r="C1167" s="159"/>
    </row>
    <row r="1168" spans="2:3">
      <c r="B1168" s="159"/>
      <c r="C1168" s="159"/>
    </row>
    <row r="1169" spans="2:3">
      <c r="B1169" s="159"/>
      <c r="C1169" s="159"/>
    </row>
    <row r="1170" spans="2:3">
      <c r="B1170" s="159"/>
      <c r="C1170" s="159"/>
    </row>
    <row r="1171" spans="2:3">
      <c r="B1171" s="159"/>
      <c r="C1171" s="159"/>
    </row>
    <row r="1172" spans="2:3">
      <c r="B1172" s="159"/>
      <c r="C1172" s="159"/>
    </row>
    <row r="1173" spans="2:3">
      <c r="B1173" s="159"/>
      <c r="C1173" s="159"/>
    </row>
    <row r="1174" spans="2:3">
      <c r="B1174" s="159"/>
      <c r="C1174" s="159"/>
    </row>
    <row r="1175" spans="2:3">
      <c r="B1175" s="159"/>
      <c r="C1175" s="159"/>
    </row>
    <row r="1176" spans="2:3">
      <c r="B1176" s="159"/>
      <c r="C1176" s="159"/>
    </row>
    <row r="1177" spans="2:3">
      <c r="B1177" s="159"/>
      <c r="C1177" s="159"/>
    </row>
    <row r="1178" spans="2:3">
      <c r="B1178" s="159"/>
      <c r="C1178" s="159"/>
    </row>
    <row r="1179" spans="2:3">
      <c r="B1179" s="159"/>
      <c r="C1179" s="159"/>
    </row>
    <row r="1180" spans="2:3">
      <c r="B1180" s="159"/>
      <c r="C1180" s="159"/>
    </row>
    <row r="1181" spans="2:3">
      <c r="B1181" s="159"/>
      <c r="C1181" s="159"/>
    </row>
    <row r="1182" spans="2:3">
      <c r="B1182" s="159"/>
      <c r="C1182" s="159"/>
    </row>
    <row r="1183" spans="2:3">
      <c r="B1183" s="159"/>
      <c r="C1183" s="159"/>
    </row>
    <row r="1184" spans="2:3">
      <c r="B1184" s="159"/>
      <c r="C1184" s="159"/>
    </row>
    <row r="1185" spans="2:3">
      <c r="B1185" s="159"/>
      <c r="C1185" s="159"/>
    </row>
    <row r="1186" spans="2:3">
      <c r="B1186" s="159"/>
      <c r="C1186" s="159"/>
    </row>
    <row r="1187" spans="2:3">
      <c r="B1187" s="159"/>
      <c r="C1187" s="159"/>
    </row>
    <row r="1188" spans="2:3">
      <c r="B1188" s="159"/>
      <c r="C1188" s="159"/>
    </row>
    <row r="1189" spans="2:3">
      <c r="B1189" s="159"/>
      <c r="C1189" s="159"/>
    </row>
    <row r="1190" spans="2:3">
      <c r="B1190" s="159"/>
      <c r="C1190" s="159"/>
    </row>
    <row r="1191" spans="2:3">
      <c r="B1191" s="159"/>
      <c r="C1191" s="159"/>
    </row>
    <row r="1192" spans="2:3">
      <c r="B1192" s="159"/>
      <c r="C1192" s="159"/>
    </row>
    <row r="1193" spans="2:3">
      <c r="B1193" s="159"/>
      <c r="C1193" s="159"/>
    </row>
    <row r="1194" spans="2:3">
      <c r="B1194" s="159"/>
      <c r="C1194" s="159"/>
    </row>
    <row r="1195" spans="2:3">
      <c r="B1195" s="159"/>
      <c r="C1195" s="159"/>
    </row>
    <row r="1196" spans="2:3">
      <c r="B1196" s="159"/>
      <c r="C1196" s="159"/>
    </row>
    <row r="1197" spans="2:3">
      <c r="B1197" s="159"/>
      <c r="C1197" s="159"/>
    </row>
    <row r="1198" spans="2:3">
      <c r="B1198" s="159"/>
      <c r="C1198" s="159"/>
    </row>
    <row r="1199" spans="2:3">
      <c r="B1199" s="159"/>
      <c r="C1199" s="159"/>
    </row>
    <row r="1200" spans="2:3">
      <c r="B1200" s="159"/>
      <c r="C1200" s="159"/>
    </row>
    <row r="1201" spans="2:3">
      <c r="B1201" s="159"/>
      <c r="C1201" s="159"/>
    </row>
    <row r="1202" spans="2:3">
      <c r="B1202" s="159"/>
      <c r="C1202" s="159"/>
    </row>
    <row r="1203" spans="2:3">
      <c r="B1203" s="159"/>
      <c r="C1203" s="159"/>
    </row>
    <row r="1204" spans="2:3">
      <c r="B1204" s="159"/>
      <c r="C1204" s="159"/>
    </row>
    <row r="1205" spans="2:3">
      <c r="B1205" s="159"/>
      <c r="C1205" s="159"/>
    </row>
    <row r="1206" spans="2:3">
      <c r="B1206" s="159"/>
      <c r="C1206" s="159"/>
    </row>
    <row r="1207" spans="2:3">
      <c r="B1207" s="159"/>
      <c r="C1207" s="159"/>
    </row>
    <row r="1208" spans="2:3">
      <c r="B1208" s="159"/>
      <c r="C1208" s="159"/>
    </row>
    <row r="1209" spans="2:3">
      <c r="B1209" s="159"/>
      <c r="C1209" s="159"/>
    </row>
    <row r="1210" spans="2:3">
      <c r="B1210" s="159"/>
      <c r="C1210" s="159"/>
    </row>
    <row r="1211" spans="2:3">
      <c r="B1211" s="159"/>
      <c r="C1211" s="159"/>
    </row>
    <row r="1212" spans="2:3">
      <c r="B1212" s="159"/>
      <c r="C1212" s="159"/>
    </row>
    <row r="1213" spans="2:3">
      <c r="B1213" s="159"/>
      <c r="C1213" s="159"/>
    </row>
    <row r="1214" spans="2:3">
      <c r="B1214" s="159"/>
      <c r="C1214" s="159"/>
    </row>
    <row r="1215" spans="2:3">
      <c r="B1215" s="159"/>
      <c r="C1215" s="159"/>
    </row>
    <row r="1216" spans="2:3">
      <c r="B1216" s="159"/>
      <c r="C1216" s="159"/>
    </row>
    <row r="1217" spans="2:3">
      <c r="B1217" s="159"/>
      <c r="C1217" s="159"/>
    </row>
    <row r="1218" spans="2:3">
      <c r="B1218" s="159"/>
      <c r="C1218" s="159"/>
    </row>
    <row r="1219" spans="2:3">
      <c r="B1219" s="159"/>
      <c r="C1219" s="159"/>
    </row>
    <row r="1220" spans="2:3">
      <c r="B1220" s="159"/>
      <c r="C1220" s="159"/>
    </row>
    <row r="1221" spans="2:3">
      <c r="B1221" s="159"/>
      <c r="C1221" s="159"/>
    </row>
    <row r="1222" spans="2:3">
      <c r="B1222" s="159"/>
      <c r="C1222" s="159"/>
    </row>
    <row r="1223" spans="2:3">
      <c r="B1223" s="159"/>
      <c r="C1223" s="159"/>
    </row>
    <row r="1224" spans="2:3">
      <c r="B1224" s="159"/>
      <c r="C1224" s="159"/>
    </row>
    <row r="1225" spans="2:3">
      <c r="B1225" s="159"/>
      <c r="C1225" s="159"/>
    </row>
    <row r="1226" spans="2:3">
      <c r="B1226" s="159"/>
      <c r="C1226" s="159"/>
    </row>
    <row r="1227" spans="2:3">
      <c r="B1227" s="159"/>
      <c r="C1227" s="159"/>
    </row>
    <row r="1228" spans="2:3">
      <c r="B1228" s="159"/>
      <c r="C1228" s="159"/>
    </row>
    <row r="1229" spans="2:3">
      <c r="B1229" s="159"/>
      <c r="C1229" s="159"/>
    </row>
    <row r="1230" spans="2:3">
      <c r="B1230" s="159"/>
      <c r="C1230" s="159"/>
    </row>
    <row r="1231" spans="2:3">
      <c r="B1231" s="159"/>
      <c r="C1231" s="159"/>
    </row>
    <row r="1232" spans="2:3">
      <c r="B1232" s="159"/>
      <c r="C1232" s="159"/>
    </row>
    <row r="1233" spans="2:3">
      <c r="B1233" s="159"/>
      <c r="C1233" s="159"/>
    </row>
    <row r="1234" spans="2:3">
      <c r="B1234" s="159"/>
      <c r="C1234" s="159"/>
    </row>
    <row r="1235" spans="2:3">
      <c r="B1235" s="159"/>
      <c r="C1235" s="159"/>
    </row>
    <row r="1236" spans="2:3">
      <c r="B1236" s="159"/>
      <c r="C1236" s="159"/>
    </row>
    <row r="1237" spans="2:3">
      <c r="B1237" s="159"/>
      <c r="C1237" s="159"/>
    </row>
    <row r="1238" spans="2:3">
      <c r="B1238" s="159"/>
      <c r="C1238" s="159"/>
    </row>
    <row r="1239" spans="2:3">
      <c r="B1239" s="159"/>
      <c r="C1239" s="159"/>
    </row>
    <row r="1240" spans="2:3">
      <c r="B1240" s="159"/>
      <c r="C1240" s="159"/>
    </row>
    <row r="1241" spans="2:3">
      <c r="B1241" s="159"/>
      <c r="C1241" s="159"/>
    </row>
    <row r="1242" spans="2:3">
      <c r="B1242" s="159"/>
      <c r="C1242" s="159"/>
    </row>
    <row r="1243" spans="2:3">
      <c r="B1243" s="159"/>
      <c r="C1243" s="159"/>
    </row>
    <row r="1244" spans="2:3">
      <c r="B1244" s="159"/>
      <c r="C1244" s="159"/>
    </row>
    <row r="1245" spans="2:3">
      <c r="B1245" s="159"/>
      <c r="C1245" s="159"/>
    </row>
    <row r="1246" spans="2:3">
      <c r="B1246" s="159"/>
      <c r="C1246" s="159"/>
    </row>
    <row r="1247" spans="2:3">
      <c r="B1247" s="159"/>
      <c r="C1247" s="159"/>
    </row>
    <row r="1248" spans="2:3">
      <c r="B1248" s="159"/>
      <c r="C1248" s="159"/>
    </row>
    <row r="1249" spans="2:3">
      <c r="B1249" s="159"/>
      <c r="C1249" s="159"/>
    </row>
    <row r="1250" spans="2:3">
      <c r="B1250" s="159"/>
      <c r="C1250" s="159"/>
    </row>
    <row r="1251" spans="2:3">
      <c r="B1251" s="159"/>
      <c r="C1251" s="159"/>
    </row>
    <row r="1252" spans="2:3">
      <c r="B1252" s="159"/>
      <c r="C1252" s="159"/>
    </row>
    <row r="1253" spans="2:3">
      <c r="B1253" s="159"/>
      <c r="C1253" s="159"/>
    </row>
    <row r="1254" spans="2:3">
      <c r="B1254" s="159"/>
      <c r="C1254" s="159"/>
    </row>
    <row r="1255" spans="2:3">
      <c r="B1255" s="159"/>
      <c r="C1255" s="159"/>
    </row>
    <row r="1256" spans="2:3">
      <c r="B1256" s="159"/>
      <c r="C1256" s="159"/>
    </row>
    <row r="1257" spans="2:3">
      <c r="B1257" s="159"/>
      <c r="C1257" s="159"/>
    </row>
    <row r="1258" spans="2:3">
      <c r="B1258" s="159"/>
      <c r="C1258" s="159"/>
    </row>
    <row r="1259" spans="2:3">
      <c r="B1259" s="159"/>
      <c r="C1259" s="159"/>
    </row>
    <row r="1260" spans="2:3">
      <c r="B1260" s="159"/>
      <c r="C1260" s="159"/>
    </row>
    <row r="1261" spans="2:3">
      <c r="B1261" s="159"/>
      <c r="C1261" s="159"/>
    </row>
    <row r="1262" spans="2:3">
      <c r="B1262" s="159"/>
      <c r="C1262" s="159"/>
    </row>
    <row r="1263" spans="2:3">
      <c r="B1263" s="159"/>
      <c r="C1263" s="159"/>
    </row>
    <row r="1264" spans="2:3">
      <c r="B1264" s="159"/>
      <c r="C1264" s="159"/>
    </row>
    <row r="1265" spans="2:3">
      <c r="B1265" s="159"/>
      <c r="C1265" s="159"/>
    </row>
    <row r="1266" spans="2:3">
      <c r="B1266" s="159"/>
      <c r="C1266" s="159"/>
    </row>
    <row r="1267" spans="2:3">
      <c r="B1267" s="159"/>
      <c r="C1267" s="159"/>
    </row>
    <row r="1268" spans="2:3">
      <c r="B1268" s="159"/>
      <c r="C1268" s="159"/>
    </row>
    <row r="1269" spans="2:3">
      <c r="B1269" s="159"/>
      <c r="C1269" s="159"/>
    </row>
    <row r="1270" spans="2:3">
      <c r="B1270" s="159"/>
      <c r="C1270" s="159"/>
    </row>
    <row r="1271" spans="2:3">
      <c r="B1271" s="159"/>
      <c r="C1271" s="159"/>
    </row>
    <row r="1272" spans="2:3">
      <c r="B1272" s="159"/>
      <c r="C1272" s="159"/>
    </row>
    <row r="1273" spans="2:3">
      <c r="B1273" s="159"/>
      <c r="C1273" s="159"/>
    </row>
    <row r="1274" spans="2:3">
      <c r="B1274" s="159"/>
      <c r="C1274" s="159"/>
    </row>
    <row r="1275" spans="2:3">
      <c r="B1275" s="159"/>
      <c r="C1275" s="159"/>
    </row>
    <row r="1276" spans="2:3">
      <c r="B1276" s="159"/>
      <c r="C1276" s="159"/>
    </row>
    <row r="1277" spans="2:3">
      <c r="B1277" s="159"/>
      <c r="C1277" s="159"/>
    </row>
    <row r="1278" spans="2:3">
      <c r="B1278" s="159"/>
      <c r="C1278" s="159"/>
    </row>
    <row r="1279" spans="2:3">
      <c r="B1279" s="159"/>
      <c r="C1279" s="159"/>
    </row>
    <row r="1280" spans="2:3">
      <c r="B1280" s="159"/>
      <c r="C1280" s="159"/>
    </row>
    <row r="1281" spans="2:3">
      <c r="B1281" s="159"/>
      <c r="C1281" s="159"/>
    </row>
    <row r="1282" spans="2:3">
      <c r="B1282" s="159"/>
      <c r="C1282" s="159"/>
    </row>
    <row r="1283" spans="2:3">
      <c r="B1283" s="159"/>
      <c r="C1283" s="159"/>
    </row>
    <row r="1284" spans="2:3">
      <c r="B1284" s="159"/>
      <c r="C1284" s="159"/>
    </row>
    <row r="1285" spans="2:3">
      <c r="B1285" s="159"/>
      <c r="C1285" s="159"/>
    </row>
    <row r="1286" spans="2:3">
      <c r="B1286" s="159"/>
      <c r="C1286" s="159"/>
    </row>
    <row r="1287" spans="2:3">
      <c r="B1287" s="159"/>
      <c r="C1287" s="159"/>
    </row>
    <row r="1288" spans="2:3">
      <c r="B1288" s="159"/>
      <c r="C1288" s="159"/>
    </row>
    <row r="1289" spans="2:3">
      <c r="B1289" s="159"/>
      <c r="C1289" s="159"/>
    </row>
    <row r="1290" spans="2:3">
      <c r="B1290" s="159"/>
      <c r="C1290" s="159"/>
    </row>
    <row r="1291" spans="2:3">
      <c r="B1291" s="159"/>
      <c r="C1291" s="159"/>
    </row>
    <row r="1292" spans="2:3">
      <c r="B1292" s="159"/>
      <c r="C1292" s="159"/>
    </row>
    <row r="1293" spans="2:3">
      <c r="B1293" s="159"/>
      <c r="C1293" s="159"/>
    </row>
    <row r="1294" spans="2:3">
      <c r="B1294" s="159"/>
      <c r="C1294" s="159"/>
    </row>
    <row r="1295" spans="2:3">
      <c r="B1295" s="159"/>
      <c r="C1295" s="159"/>
    </row>
    <row r="1296" spans="2:3">
      <c r="B1296" s="159"/>
      <c r="C1296" s="159"/>
    </row>
    <row r="1297" spans="2:3">
      <c r="B1297" s="159"/>
      <c r="C1297" s="159"/>
    </row>
    <row r="1298" spans="2:3">
      <c r="B1298" s="159"/>
      <c r="C1298" s="159"/>
    </row>
    <row r="1299" spans="2:3">
      <c r="B1299" s="159"/>
      <c r="C1299" s="159"/>
    </row>
    <row r="1300" spans="2:3">
      <c r="B1300" s="159"/>
      <c r="C1300" s="159"/>
    </row>
    <row r="1301" spans="2:3">
      <c r="B1301" s="159"/>
      <c r="C1301" s="159"/>
    </row>
    <row r="1302" spans="2:3">
      <c r="B1302" s="159"/>
      <c r="C1302" s="159"/>
    </row>
    <row r="1303" spans="2:3">
      <c r="B1303" s="159"/>
      <c r="C1303" s="159"/>
    </row>
    <row r="1304" spans="2:3">
      <c r="B1304" s="159"/>
      <c r="C1304" s="159"/>
    </row>
    <row r="1305" spans="2:3">
      <c r="B1305" s="159"/>
      <c r="C1305" s="159"/>
    </row>
    <row r="1306" spans="2:3">
      <c r="B1306" s="159"/>
      <c r="C1306" s="159"/>
    </row>
    <row r="1307" spans="2:3">
      <c r="B1307" s="159"/>
      <c r="C1307" s="159"/>
    </row>
    <row r="1308" spans="2:3">
      <c r="B1308" s="159"/>
      <c r="C1308" s="159"/>
    </row>
    <row r="1309" spans="2:3">
      <c r="B1309" s="159"/>
      <c r="C1309" s="159"/>
    </row>
    <row r="1310" spans="2:3">
      <c r="B1310" s="159"/>
      <c r="C1310" s="159"/>
    </row>
    <row r="1311" spans="2:3">
      <c r="B1311" s="159"/>
      <c r="C1311" s="159"/>
    </row>
    <row r="1312" spans="2:3">
      <c r="B1312" s="159"/>
      <c r="C1312" s="159"/>
    </row>
    <row r="1313" spans="2:3">
      <c r="B1313" s="159"/>
      <c r="C1313" s="159"/>
    </row>
    <row r="1314" spans="2:3">
      <c r="B1314" s="159"/>
      <c r="C1314" s="159"/>
    </row>
    <row r="1315" spans="2:3">
      <c r="B1315" s="159"/>
      <c r="C1315" s="159"/>
    </row>
    <row r="1316" spans="2:3">
      <c r="B1316" s="159"/>
      <c r="C1316" s="159"/>
    </row>
    <row r="1317" spans="2:3">
      <c r="B1317" s="159"/>
      <c r="C1317" s="159"/>
    </row>
    <row r="1318" spans="2:3">
      <c r="B1318" s="159"/>
      <c r="C1318" s="159"/>
    </row>
    <row r="1319" spans="2:3">
      <c r="B1319" s="159"/>
      <c r="C1319" s="159"/>
    </row>
    <row r="1320" spans="2:3">
      <c r="B1320" s="159"/>
      <c r="C1320" s="159"/>
    </row>
    <row r="1321" spans="2:3">
      <c r="B1321" s="159"/>
      <c r="C1321" s="159"/>
    </row>
    <row r="1322" spans="2:3">
      <c r="B1322" s="159"/>
      <c r="C1322" s="159"/>
    </row>
    <row r="1323" spans="2:3">
      <c r="B1323" s="159"/>
      <c r="C1323" s="159"/>
    </row>
    <row r="1324" spans="2:3">
      <c r="B1324" s="159"/>
      <c r="C1324" s="159"/>
    </row>
    <row r="1325" spans="2:3">
      <c r="B1325" s="159"/>
      <c r="C1325" s="159"/>
    </row>
    <row r="1326" spans="2:3">
      <c r="B1326" s="159"/>
      <c r="C1326" s="159"/>
    </row>
    <row r="1327" spans="2:3">
      <c r="B1327" s="159"/>
      <c r="C1327" s="159"/>
    </row>
    <row r="1328" spans="2:3">
      <c r="B1328" s="159"/>
      <c r="C1328" s="159"/>
    </row>
    <row r="1329" spans="2:3">
      <c r="B1329" s="159"/>
      <c r="C1329" s="159"/>
    </row>
    <row r="1330" spans="2:3">
      <c r="B1330" s="159"/>
      <c r="C1330" s="159"/>
    </row>
    <row r="1331" spans="2:3">
      <c r="B1331" s="159"/>
      <c r="C1331" s="159"/>
    </row>
    <row r="1332" spans="2:3">
      <c r="B1332" s="159"/>
      <c r="C1332" s="159"/>
    </row>
    <row r="1333" spans="2:3">
      <c r="B1333" s="159"/>
      <c r="C1333" s="159"/>
    </row>
    <row r="1334" spans="2:3">
      <c r="B1334" s="159"/>
      <c r="C1334" s="159"/>
    </row>
    <row r="1335" spans="2:3">
      <c r="B1335" s="159"/>
      <c r="C1335" s="159"/>
    </row>
    <row r="1336" spans="2:3">
      <c r="B1336" s="159"/>
      <c r="C1336" s="159"/>
    </row>
    <row r="1337" spans="2:3">
      <c r="B1337" s="159"/>
      <c r="C1337" s="159"/>
    </row>
    <row r="1338" spans="2:3">
      <c r="B1338" s="159"/>
      <c r="C1338" s="159"/>
    </row>
    <row r="1339" spans="2:3">
      <c r="B1339" s="159"/>
      <c r="C1339" s="159"/>
    </row>
    <row r="1340" spans="2:3">
      <c r="B1340" s="159"/>
      <c r="C1340" s="159"/>
    </row>
    <row r="1341" spans="2:3">
      <c r="B1341" s="159"/>
      <c r="C1341" s="159"/>
    </row>
    <row r="1342" spans="2:3">
      <c r="B1342" s="159"/>
      <c r="C1342" s="159"/>
    </row>
    <row r="1343" spans="2:3">
      <c r="B1343" s="159"/>
      <c r="C1343" s="159"/>
    </row>
    <row r="1344" spans="2:3">
      <c r="B1344" s="159"/>
      <c r="C1344" s="159"/>
    </row>
    <row r="1345" spans="2:3">
      <c r="B1345" s="159"/>
      <c r="C1345" s="159"/>
    </row>
    <row r="1346" spans="2:3">
      <c r="B1346" s="159"/>
      <c r="C1346" s="159"/>
    </row>
    <row r="1347" spans="2:3">
      <c r="B1347" s="159"/>
      <c r="C1347" s="159"/>
    </row>
    <row r="1348" spans="2:3">
      <c r="B1348" s="159"/>
      <c r="C1348" s="159"/>
    </row>
    <row r="1349" spans="2:3">
      <c r="B1349" s="159"/>
      <c r="C1349" s="159"/>
    </row>
    <row r="1350" spans="2:3">
      <c r="B1350" s="159"/>
      <c r="C1350" s="159"/>
    </row>
    <row r="1351" spans="2:3">
      <c r="B1351" s="159"/>
      <c r="C1351" s="159"/>
    </row>
    <row r="1352" spans="2:3">
      <c r="B1352" s="159"/>
      <c r="C1352" s="159"/>
    </row>
    <row r="1353" spans="2:3">
      <c r="B1353" s="159"/>
      <c r="C1353" s="159"/>
    </row>
    <row r="1354" spans="2:3">
      <c r="B1354" s="159"/>
      <c r="C1354" s="159"/>
    </row>
    <row r="1355" spans="2:3">
      <c r="B1355" s="159"/>
      <c r="C1355" s="159"/>
    </row>
    <row r="1356" spans="2:3">
      <c r="B1356" s="159"/>
      <c r="C1356" s="159"/>
    </row>
    <row r="1357" spans="2:3">
      <c r="B1357" s="159"/>
      <c r="C1357" s="159"/>
    </row>
    <row r="1358" spans="2:3">
      <c r="B1358" s="159"/>
      <c r="C1358" s="159"/>
    </row>
    <row r="1359" spans="2:3">
      <c r="B1359" s="159"/>
      <c r="C1359" s="159"/>
    </row>
    <row r="1360" spans="2:3">
      <c r="B1360" s="159"/>
      <c r="C1360" s="159"/>
    </row>
    <row r="1361" spans="2:3">
      <c r="B1361" s="159"/>
      <c r="C1361" s="159"/>
    </row>
    <row r="1362" spans="2:3">
      <c r="B1362" s="159"/>
      <c r="C1362" s="159"/>
    </row>
    <row r="1363" spans="2:3">
      <c r="B1363" s="159"/>
      <c r="C1363" s="159"/>
    </row>
    <row r="1364" spans="2:3">
      <c r="B1364" s="159"/>
      <c r="C1364" s="159"/>
    </row>
    <row r="1365" spans="2:3">
      <c r="B1365" s="159"/>
      <c r="C1365" s="159"/>
    </row>
    <row r="1366" spans="2:3">
      <c r="B1366" s="159"/>
      <c r="C1366" s="159"/>
    </row>
    <row r="1367" spans="2:3">
      <c r="B1367" s="159"/>
      <c r="C1367" s="159"/>
    </row>
    <row r="1368" spans="2:3">
      <c r="B1368" s="159"/>
      <c r="C1368" s="159"/>
    </row>
    <row r="1369" spans="2:3">
      <c r="B1369" s="159"/>
      <c r="C1369" s="159"/>
    </row>
    <row r="1370" spans="2:3">
      <c r="B1370" s="159"/>
      <c r="C1370" s="159"/>
    </row>
    <row r="1371" spans="2:3">
      <c r="B1371" s="159"/>
      <c r="C1371" s="159"/>
    </row>
    <row r="1372" spans="2:3">
      <c r="B1372" s="159"/>
      <c r="C1372" s="159"/>
    </row>
    <row r="1373" spans="2:3">
      <c r="B1373" s="159"/>
      <c r="C1373" s="159"/>
    </row>
    <row r="1374" spans="2:3">
      <c r="B1374" s="159"/>
      <c r="C1374" s="159"/>
    </row>
    <row r="1375" spans="2:3">
      <c r="B1375" s="159"/>
      <c r="C1375" s="159"/>
    </row>
    <row r="1376" spans="2:3">
      <c r="B1376" s="159"/>
      <c r="C1376" s="159"/>
    </row>
    <row r="1377" spans="2:3">
      <c r="B1377" s="159"/>
      <c r="C1377" s="159"/>
    </row>
    <row r="1378" spans="2:3">
      <c r="B1378" s="159"/>
      <c r="C1378" s="159"/>
    </row>
    <row r="1379" spans="2:3">
      <c r="B1379" s="159"/>
      <c r="C1379" s="159"/>
    </row>
    <row r="1380" spans="2:3">
      <c r="B1380" s="159"/>
      <c r="C1380" s="159"/>
    </row>
    <row r="1381" spans="2:3">
      <c r="B1381" s="159"/>
      <c r="C1381" s="159"/>
    </row>
    <row r="1382" spans="2:3">
      <c r="B1382" s="159"/>
      <c r="C1382" s="159"/>
    </row>
    <row r="1383" spans="2:3">
      <c r="B1383" s="159"/>
      <c r="C1383" s="159"/>
    </row>
    <row r="1384" spans="2:3">
      <c r="B1384" s="159"/>
      <c r="C1384" s="159"/>
    </row>
    <row r="1385" spans="2:3">
      <c r="B1385" s="159"/>
      <c r="C1385" s="159"/>
    </row>
    <row r="1386" spans="2:3">
      <c r="B1386" s="159"/>
      <c r="C1386" s="159"/>
    </row>
    <row r="1387" spans="2:3">
      <c r="B1387" s="159"/>
      <c r="C1387" s="159"/>
    </row>
    <row r="1388" spans="2:3">
      <c r="B1388" s="159"/>
      <c r="C1388" s="159"/>
    </row>
    <row r="1389" spans="2:3">
      <c r="B1389" s="159"/>
      <c r="C1389" s="159"/>
    </row>
    <row r="1390" spans="2:3">
      <c r="B1390" s="159"/>
      <c r="C1390" s="159"/>
    </row>
    <row r="1391" spans="2:3">
      <c r="B1391" s="159"/>
      <c r="C1391" s="159"/>
    </row>
    <row r="1392" spans="2:3">
      <c r="B1392" s="159"/>
      <c r="C1392" s="159"/>
    </row>
    <row r="1393" spans="2:3">
      <c r="B1393" s="159"/>
      <c r="C1393" s="159"/>
    </row>
    <row r="1394" spans="2:3">
      <c r="B1394" s="159"/>
      <c r="C1394" s="159"/>
    </row>
    <row r="1395" spans="2:3">
      <c r="B1395" s="159"/>
      <c r="C1395" s="159"/>
    </row>
    <row r="1396" spans="2:3">
      <c r="B1396" s="159"/>
      <c r="C1396" s="159"/>
    </row>
    <row r="1397" spans="2:3">
      <c r="B1397" s="159"/>
      <c r="C1397" s="159"/>
    </row>
    <row r="1398" spans="2:3">
      <c r="B1398" s="159"/>
      <c r="C1398" s="159"/>
    </row>
    <row r="1399" spans="2:3">
      <c r="B1399" s="159"/>
      <c r="C1399" s="159"/>
    </row>
    <row r="1400" spans="2:3">
      <c r="B1400" s="159"/>
      <c r="C1400" s="159"/>
    </row>
    <row r="1401" spans="2:3">
      <c r="B1401" s="159"/>
      <c r="C1401" s="159"/>
    </row>
    <row r="1402" spans="2:3">
      <c r="B1402" s="159"/>
      <c r="C1402" s="159"/>
    </row>
    <row r="1403" spans="2:3">
      <c r="B1403" s="159"/>
      <c r="C1403" s="159"/>
    </row>
    <row r="1404" spans="2:3">
      <c r="B1404" s="159"/>
      <c r="C1404" s="159"/>
    </row>
    <row r="1405" spans="2:3">
      <c r="B1405" s="159"/>
      <c r="C1405" s="159"/>
    </row>
    <row r="1406" spans="2:3">
      <c r="B1406" s="159"/>
      <c r="C1406" s="159"/>
    </row>
    <row r="1407" spans="2:3">
      <c r="B1407" s="159"/>
      <c r="C1407" s="159"/>
    </row>
    <row r="1408" spans="2:3">
      <c r="B1408" s="159"/>
      <c r="C1408" s="159"/>
    </row>
    <row r="1409" spans="2:3">
      <c r="B1409" s="159"/>
      <c r="C1409" s="159"/>
    </row>
    <row r="1410" spans="2:3">
      <c r="B1410" s="159"/>
      <c r="C1410" s="159"/>
    </row>
    <row r="1411" spans="2:3">
      <c r="B1411" s="159"/>
      <c r="C1411" s="159"/>
    </row>
    <row r="1412" spans="2:3">
      <c r="B1412" s="159"/>
      <c r="C1412" s="159"/>
    </row>
    <row r="1413" spans="2:3">
      <c r="B1413" s="159"/>
      <c r="C1413" s="159"/>
    </row>
    <row r="1414" spans="2:3">
      <c r="B1414" s="159"/>
      <c r="C1414" s="159"/>
    </row>
    <row r="1415" spans="2:3">
      <c r="B1415" s="159"/>
      <c r="C1415" s="159"/>
    </row>
    <row r="1416" spans="2:3">
      <c r="B1416" s="159"/>
      <c r="C1416" s="159"/>
    </row>
    <row r="1417" spans="2:3">
      <c r="B1417" s="159"/>
      <c r="C1417" s="159"/>
    </row>
    <row r="1418" spans="2:3">
      <c r="B1418" s="159"/>
      <c r="C1418" s="159"/>
    </row>
    <row r="1419" spans="2:3">
      <c r="B1419" s="159"/>
      <c r="C1419" s="159"/>
    </row>
    <row r="1420" spans="2:3">
      <c r="B1420" s="159"/>
      <c r="C1420" s="159"/>
    </row>
    <row r="1421" spans="2:3">
      <c r="B1421" s="159"/>
      <c r="C1421" s="159"/>
    </row>
    <row r="1422" spans="2:3">
      <c r="B1422" s="159"/>
      <c r="C1422" s="159"/>
    </row>
    <row r="1423" spans="2:3">
      <c r="B1423" s="159"/>
      <c r="C1423" s="159"/>
    </row>
    <row r="1424" spans="2:3">
      <c r="B1424" s="159"/>
      <c r="C1424" s="159"/>
    </row>
    <row r="1425" spans="2:3">
      <c r="B1425" s="159"/>
      <c r="C1425" s="159"/>
    </row>
    <row r="1426" spans="2:3">
      <c r="B1426" s="159"/>
      <c r="C1426" s="159"/>
    </row>
    <row r="1427" spans="2:3">
      <c r="B1427" s="159"/>
      <c r="C1427" s="159"/>
    </row>
    <row r="1428" spans="2:3">
      <c r="B1428" s="159"/>
      <c r="C1428" s="159"/>
    </row>
    <row r="1429" spans="2:3">
      <c r="B1429" s="159"/>
      <c r="C1429" s="159"/>
    </row>
    <row r="1430" spans="2:3">
      <c r="B1430" s="159"/>
      <c r="C1430" s="159"/>
    </row>
    <row r="1431" spans="2:3">
      <c r="B1431" s="159"/>
      <c r="C1431" s="159"/>
    </row>
    <row r="1432" spans="2:3">
      <c r="B1432" s="159"/>
      <c r="C1432" s="159"/>
    </row>
    <row r="1433" spans="2:3">
      <c r="B1433" s="159"/>
      <c r="C1433" s="159"/>
    </row>
    <row r="1434" spans="2:3">
      <c r="B1434" s="159"/>
      <c r="C1434" s="159"/>
    </row>
    <row r="1435" spans="2:3">
      <c r="B1435" s="159"/>
      <c r="C1435" s="159"/>
    </row>
    <row r="1436" spans="2:3">
      <c r="B1436" s="159"/>
      <c r="C1436" s="159"/>
    </row>
    <row r="1437" spans="2:3">
      <c r="B1437" s="159"/>
      <c r="C1437" s="159"/>
    </row>
    <row r="1438" spans="2:3">
      <c r="B1438" s="159"/>
      <c r="C1438" s="159"/>
    </row>
    <row r="1439" spans="2:3">
      <c r="B1439" s="159"/>
      <c r="C1439" s="159"/>
    </row>
    <row r="1440" spans="2:3">
      <c r="B1440" s="159"/>
      <c r="C1440" s="159"/>
    </row>
    <row r="1441" spans="2:3">
      <c r="B1441" s="159"/>
      <c r="C1441" s="159"/>
    </row>
    <row r="1442" spans="2:3">
      <c r="B1442" s="159"/>
      <c r="C1442" s="159"/>
    </row>
    <row r="1443" spans="2:3">
      <c r="B1443" s="159"/>
      <c r="C1443" s="159"/>
    </row>
    <row r="1444" spans="2:3">
      <c r="B1444" s="159"/>
      <c r="C1444" s="159"/>
    </row>
    <row r="1445" spans="2:3">
      <c r="B1445" s="159"/>
      <c r="C1445" s="159"/>
    </row>
    <row r="1446" spans="2:3">
      <c r="B1446" s="159"/>
      <c r="C1446" s="159"/>
    </row>
    <row r="1447" spans="2:3">
      <c r="B1447" s="159"/>
      <c r="C1447" s="159"/>
    </row>
    <row r="1448" spans="2:3">
      <c r="B1448" s="159"/>
      <c r="C1448" s="159"/>
    </row>
    <row r="1449" spans="2:3">
      <c r="B1449" s="159"/>
      <c r="C1449" s="159"/>
    </row>
    <row r="1450" spans="2:3">
      <c r="B1450" s="159"/>
      <c r="C1450" s="159"/>
    </row>
    <row r="1451" spans="2:3">
      <c r="B1451" s="159"/>
      <c r="C1451" s="159"/>
    </row>
    <row r="1452" spans="2:3">
      <c r="B1452" s="159"/>
      <c r="C1452" s="159"/>
    </row>
    <row r="1453" spans="2:3">
      <c r="B1453" s="159"/>
      <c r="C1453" s="159"/>
    </row>
    <row r="1454" spans="2:3">
      <c r="B1454" s="159"/>
      <c r="C1454" s="159"/>
    </row>
    <row r="1455" spans="2:3">
      <c r="B1455" s="159"/>
      <c r="C1455" s="159"/>
    </row>
    <row r="1456" spans="2:3">
      <c r="B1456" s="159"/>
      <c r="C1456" s="159"/>
    </row>
    <row r="1457" spans="2:3">
      <c r="B1457" s="159"/>
      <c r="C1457" s="159"/>
    </row>
    <row r="1458" spans="2:3">
      <c r="B1458" s="159"/>
      <c r="C1458" s="159"/>
    </row>
    <row r="1459" spans="2:3">
      <c r="B1459" s="159"/>
      <c r="C1459" s="159"/>
    </row>
    <row r="1460" spans="2:3">
      <c r="B1460" s="159"/>
      <c r="C1460" s="159"/>
    </row>
    <row r="1461" spans="2:3">
      <c r="B1461" s="159"/>
      <c r="C1461" s="159"/>
    </row>
    <row r="1462" spans="2:3">
      <c r="B1462" s="159"/>
      <c r="C1462" s="159"/>
    </row>
    <row r="1463" spans="2:3">
      <c r="B1463" s="159"/>
      <c r="C1463" s="159"/>
    </row>
    <row r="1464" spans="2:3">
      <c r="B1464" s="159"/>
      <c r="C1464" s="159"/>
    </row>
    <row r="1465" spans="2:3">
      <c r="B1465" s="159"/>
      <c r="C1465" s="159"/>
    </row>
    <row r="1466" spans="2:3">
      <c r="B1466" s="159"/>
      <c r="C1466" s="159"/>
    </row>
    <row r="1467" spans="2:3">
      <c r="B1467" s="159"/>
      <c r="C1467" s="159"/>
    </row>
    <row r="1468" spans="2:3">
      <c r="B1468" s="159"/>
      <c r="C1468" s="159"/>
    </row>
    <row r="1469" spans="2:3">
      <c r="B1469" s="159"/>
      <c r="C1469" s="159"/>
    </row>
    <row r="1470" spans="2:3">
      <c r="B1470" s="159"/>
      <c r="C1470" s="159"/>
    </row>
    <row r="1471" spans="2:3">
      <c r="B1471" s="159"/>
      <c r="C1471" s="159"/>
    </row>
    <row r="1472" spans="2:3">
      <c r="B1472" s="159"/>
      <c r="C1472" s="159"/>
    </row>
    <row r="1473" spans="2:3">
      <c r="B1473" s="159"/>
      <c r="C1473" s="159"/>
    </row>
    <row r="1474" spans="2:3">
      <c r="B1474" s="159"/>
      <c r="C1474" s="159"/>
    </row>
    <row r="1475" spans="2:3">
      <c r="B1475" s="159"/>
      <c r="C1475" s="159"/>
    </row>
    <row r="1476" spans="2:3">
      <c r="B1476" s="159"/>
      <c r="C1476" s="159"/>
    </row>
    <row r="1477" spans="2:3">
      <c r="B1477" s="159"/>
      <c r="C1477" s="159"/>
    </row>
    <row r="1478" spans="2:3">
      <c r="B1478" s="159"/>
      <c r="C1478" s="159"/>
    </row>
    <row r="1479" spans="2:3">
      <c r="B1479" s="159"/>
      <c r="C1479" s="159"/>
    </row>
    <row r="1480" spans="2:3">
      <c r="B1480" s="159"/>
      <c r="C1480" s="159"/>
    </row>
    <row r="1481" spans="2:3">
      <c r="B1481" s="159"/>
      <c r="C1481" s="159"/>
    </row>
    <row r="1482" spans="2:3">
      <c r="B1482" s="159"/>
      <c r="C1482" s="159"/>
    </row>
    <row r="1483" spans="2:3">
      <c r="B1483" s="159"/>
      <c r="C1483" s="159"/>
    </row>
    <row r="1484" spans="2:3">
      <c r="B1484" s="159"/>
      <c r="C1484" s="159"/>
    </row>
    <row r="1485" spans="2:3">
      <c r="B1485" s="159"/>
      <c r="C1485" s="159"/>
    </row>
    <row r="1486" spans="2:3">
      <c r="B1486" s="159"/>
      <c r="C1486" s="159"/>
    </row>
    <row r="1487" spans="2:3">
      <c r="B1487" s="159"/>
      <c r="C1487" s="159"/>
    </row>
    <row r="1488" spans="2:3">
      <c r="B1488" s="159"/>
      <c r="C1488" s="159"/>
    </row>
    <row r="1489" spans="2:3">
      <c r="B1489" s="159"/>
      <c r="C1489" s="159"/>
    </row>
    <row r="1490" spans="2:3">
      <c r="B1490" s="159"/>
      <c r="C1490" s="159"/>
    </row>
    <row r="1491" spans="2:3">
      <c r="B1491" s="159"/>
      <c r="C1491" s="159"/>
    </row>
    <row r="1492" spans="2:3">
      <c r="B1492" s="159"/>
      <c r="C1492" s="159"/>
    </row>
    <row r="1493" spans="2:3">
      <c r="B1493" s="159"/>
      <c r="C1493" s="159"/>
    </row>
    <row r="1494" spans="2:3">
      <c r="B1494" s="159"/>
      <c r="C1494" s="159"/>
    </row>
    <row r="1495" spans="2:3">
      <c r="B1495" s="159"/>
      <c r="C1495" s="159"/>
    </row>
    <row r="1496" spans="2:3">
      <c r="B1496" s="159"/>
      <c r="C1496" s="159"/>
    </row>
    <row r="1497" spans="2:3">
      <c r="B1497" s="159"/>
      <c r="C1497" s="159"/>
    </row>
    <row r="1498" spans="2:3">
      <c r="B1498" s="159"/>
      <c r="C1498" s="159"/>
    </row>
    <row r="1499" spans="2:3">
      <c r="B1499" s="159"/>
      <c r="C1499" s="159"/>
    </row>
    <row r="1500" spans="2:3">
      <c r="B1500" s="159"/>
      <c r="C1500" s="159"/>
    </row>
    <row r="1501" spans="2:3">
      <c r="B1501" s="159"/>
      <c r="C1501" s="159"/>
    </row>
    <row r="1502" spans="2:3">
      <c r="B1502" s="159"/>
      <c r="C1502" s="159"/>
    </row>
    <row r="1503" spans="2:3">
      <c r="B1503" s="159"/>
      <c r="C1503" s="159"/>
    </row>
    <row r="1504" spans="2:3">
      <c r="B1504" s="159"/>
      <c r="C1504" s="159"/>
    </row>
    <row r="1505" spans="2:3">
      <c r="B1505" s="159"/>
      <c r="C1505" s="159"/>
    </row>
    <row r="1506" spans="2:3">
      <c r="B1506" s="159"/>
      <c r="C1506" s="159"/>
    </row>
    <row r="1507" spans="2:3">
      <c r="B1507" s="159"/>
      <c r="C1507" s="159"/>
    </row>
    <row r="1508" spans="2:3">
      <c r="B1508" s="159"/>
      <c r="C1508" s="159"/>
    </row>
    <row r="1509" spans="2:3">
      <c r="B1509" s="159"/>
      <c r="C1509" s="159"/>
    </row>
    <row r="1510" spans="2:3">
      <c r="B1510" s="159"/>
      <c r="C1510" s="159"/>
    </row>
    <row r="1511" spans="2:3">
      <c r="B1511" s="159"/>
      <c r="C1511" s="159"/>
    </row>
    <row r="1512" spans="2:3">
      <c r="B1512" s="159"/>
      <c r="C1512" s="159"/>
    </row>
    <row r="1513" spans="2:3">
      <c r="B1513" s="159"/>
      <c r="C1513" s="159"/>
    </row>
    <row r="1514" spans="2:3">
      <c r="B1514" s="159"/>
      <c r="C1514" s="159"/>
    </row>
    <row r="1515" spans="2:3">
      <c r="B1515" s="159"/>
      <c r="C1515" s="159"/>
    </row>
    <row r="1516" spans="2:3">
      <c r="B1516" s="159"/>
      <c r="C1516" s="159"/>
    </row>
    <row r="1517" spans="2:3">
      <c r="B1517" s="159"/>
      <c r="C1517" s="159"/>
    </row>
    <row r="1518" spans="2:3">
      <c r="B1518" s="159"/>
      <c r="C1518" s="159"/>
    </row>
    <row r="1519" spans="2:3">
      <c r="B1519" s="159"/>
      <c r="C1519" s="159"/>
    </row>
    <row r="1520" spans="2:3">
      <c r="B1520" s="159"/>
      <c r="C1520" s="159"/>
    </row>
    <row r="1521" spans="2:3">
      <c r="B1521" s="159"/>
      <c r="C1521" s="159"/>
    </row>
    <row r="1522" spans="2:3">
      <c r="B1522" s="159"/>
      <c r="C1522" s="159"/>
    </row>
    <row r="1523" spans="2:3">
      <c r="B1523" s="159"/>
      <c r="C1523" s="159"/>
    </row>
    <row r="1524" spans="2:3">
      <c r="B1524" s="159"/>
      <c r="C1524" s="159"/>
    </row>
    <row r="1525" spans="2:3">
      <c r="B1525" s="159"/>
      <c r="C1525" s="159"/>
    </row>
    <row r="1526" spans="2:3">
      <c r="B1526" s="159"/>
      <c r="C1526" s="159"/>
    </row>
    <row r="1527" spans="2:3">
      <c r="B1527" s="159"/>
      <c r="C1527" s="159"/>
    </row>
    <row r="1528" spans="2:3">
      <c r="B1528" s="159"/>
      <c r="C1528" s="159"/>
    </row>
    <row r="1529" spans="2:3">
      <c r="B1529" s="159"/>
      <c r="C1529" s="159"/>
    </row>
    <row r="1530" spans="2:3">
      <c r="B1530" s="159"/>
      <c r="C1530" s="159"/>
    </row>
    <row r="1531" spans="2:3">
      <c r="B1531" s="159"/>
      <c r="C1531" s="159"/>
    </row>
    <row r="1532" spans="2:3">
      <c r="B1532" s="159"/>
      <c r="C1532" s="159"/>
    </row>
    <row r="1533" spans="2:3">
      <c r="B1533" s="159"/>
      <c r="C1533" s="159"/>
    </row>
    <row r="1534" spans="2:3">
      <c r="B1534" s="159"/>
      <c r="C1534" s="159"/>
    </row>
    <row r="1535" spans="2:3">
      <c r="B1535" s="159"/>
      <c r="C1535" s="159"/>
    </row>
    <row r="1536" spans="2:3">
      <c r="B1536" s="159"/>
      <c r="C1536" s="159"/>
    </row>
    <row r="1537" spans="2:3">
      <c r="B1537" s="159"/>
      <c r="C1537" s="159"/>
    </row>
    <row r="1538" spans="2:3">
      <c r="B1538" s="159"/>
      <c r="C1538" s="159"/>
    </row>
    <row r="1539" spans="2:3">
      <c r="B1539" s="159"/>
      <c r="C1539" s="159"/>
    </row>
    <row r="1540" spans="2:3">
      <c r="B1540" s="159"/>
      <c r="C1540" s="159"/>
    </row>
    <row r="1541" spans="2:3">
      <c r="B1541" s="159"/>
      <c r="C1541" s="159"/>
    </row>
    <row r="1542" spans="2:3">
      <c r="B1542" s="159"/>
      <c r="C1542" s="159"/>
    </row>
    <row r="1543" spans="2:3">
      <c r="B1543" s="159"/>
      <c r="C1543" s="159"/>
    </row>
    <row r="1544" spans="2:3">
      <c r="B1544" s="159"/>
      <c r="C1544" s="159"/>
    </row>
    <row r="1545" spans="2:3">
      <c r="B1545" s="159"/>
      <c r="C1545" s="159"/>
    </row>
    <row r="1546" spans="2:3">
      <c r="B1546" s="159"/>
      <c r="C1546" s="159"/>
    </row>
    <row r="1547" spans="2:3">
      <c r="B1547" s="159"/>
      <c r="C1547" s="159"/>
    </row>
    <row r="1548" spans="2:3">
      <c r="B1548" s="159"/>
      <c r="C1548" s="159"/>
    </row>
    <row r="1549" spans="2:3">
      <c r="B1549" s="159"/>
      <c r="C1549" s="159"/>
    </row>
    <row r="1550" spans="2:3">
      <c r="B1550" s="159"/>
      <c r="C1550" s="159"/>
    </row>
    <row r="1551" spans="2:3">
      <c r="B1551" s="159"/>
      <c r="C1551" s="159"/>
    </row>
    <row r="1552" spans="2:3">
      <c r="B1552" s="159"/>
      <c r="C1552" s="159"/>
    </row>
    <row r="1553" spans="2:3">
      <c r="B1553" s="159"/>
      <c r="C1553" s="159"/>
    </row>
    <row r="1554" spans="2:3">
      <c r="B1554" s="159"/>
      <c r="C1554" s="159"/>
    </row>
    <row r="1555" spans="2:3">
      <c r="B1555" s="159"/>
      <c r="C1555" s="159"/>
    </row>
    <row r="1556" spans="2:3">
      <c r="B1556" s="159"/>
      <c r="C1556" s="159"/>
    </row>
    <row r="1557" spans="2:3">
      <c r="B1557" s="159"/>
      <c r="C1557" s="159"/>
    </row>
    <row r="1558" spans="2:3">
      <c r="B1558" s="159"/>
      <c r="C1558" s="159"/>
    </row>
    <row r="1559" spans="2:3">
      <c r="B1559" s="159"/>
      <c r="C1559" s="159"/>
    </row>
    <row r="1560" spans="2:3">
      <c r="B1560" s="159"/>
      <c r="C1560" s="159"/>
    </row>
    <row r="1561" spans="2:3">
      <c r="B1561" s="159"/>
      <c r="C1561" s="159"/>
    </row>
    <row r="1562" spans="2:3">
      <c r="B1562" s="159"/>
      <c r="C1562" s="159"/>
    </row>
    <row r="1563" spans="2:3">
      <c r="B1563" s="159"/>
      <c r="C1563" s="159"/>
    </row>
    <row r="1564" spans="2:3">
      <c r="B1564" s="159"/>
      <c r="C1564" s="159"/>
    </row>
    <row r="1565" spans="2:3">
      <c r="B1565" s="159"/>
      <c r="C1565" s="159"/>
    </row>
    <row r="1566" spans="2:3">
      <c r="B1566" s="159"/>
      <c r="C1566" s="159"/>
    </row>
    <row r="1567" spans="2:3">
      <c r="B1567" s="159"/>
      <c r="C1567" s="159"/>
    </row>
    <row r="1568" spans="2:3">
      <c r="B1568" s="159"/>
      <c r="C1568" s="159"/>
    </row>
    <row r="1569" spans="2:3">
      <c r="B1569" s="159"/>
      <c r="C1569" s="159"/>
    </row>
    <row r="1570" spans="2:3">
      <c r="B1570" s="159"/>
      <c r="C1570" s="159"/>
    </row>
    <row r="1571" spans="2:3">
      <c r="B1571" s="159"/>
      <c r="C1571" s="159"/>
    </row>
    <row r="1572" spans="2:3">
      <c r="B1572" s="159"/>
      <c r="C1572" s="159"/>
    </row>
    <row r="1573" spans="2:3">
      <c r="B1573" s="159"/>
      <c r="C1573" s="159"/>
    </row>
    <row r="1574" spans="2:3">
      <c r="B1574" s="159"/>
      <c r="C1574" s="159"/>
    </row>
    <row r="1575" spans="2:3">
      <c r="B1575" s="159"/>
      <c r="C1575" s="159"/>
    </row>
    <row r="1576" spans="2:3">
      <c r="B1576" s="159"/>
      <c r="C1576" s="159"/>
    </row>
    <row r="1577" spans="2:3">
      <c r="B1577" s="159"/>
      <c r="C1577" s="159"/>
    </row>
    <row r="1578" spans="2:3">
      <c r="B1578" s="159"/>
      <c r="C1578" s="159"/>
    </row>
    <row r="1579" spans="2:3">
      <c r="B1579" s="159"/>
      <c r="C1579" s="159"/>
    </row>
    <row r="1580" spans="2:3">
      <c r="B1580" s="159"/>
      <c r="C1580" s="159"/>
    </row>
    <row r="1581" spans="2:3">
      <c r="B1581" s="159"/>
      <c r="C1581" s="159"/>
    </row>
    <row r="1582" spans="2:3">
      <c r="B1582" s="159"/>
      <c r="C1582" s="159"/>
    </row>
    <row r="1583" spans="2:3">
      <c r="B1583" s="159"/>
      <c r="C1583" s="159"/>
    </row>
    <row r="1584" spans="2:3">
      <c r="B1584" s="159"/>
      <c r="C1584" s="159"/>
    </row>
    <row r="1585" spans="2:3">
      <c r="B1585" s="159"/>
      <c r="C1585" s="159"/>
    </row>
    <row r="1586" spans="2:3">
      <c r="B1586" s="159"/>
      <c r="C1586" s="159"/>
    </row>
    <row r="1587" spans="2:3">
      <c r="B1587" s="159"/>
      <c r="C1587" s="159"/>
    </row>
    <row r="1588" spans="2:3">
      <c r="B1588" s="159"/>
      <c r="C1588" s="159"/>
    </row>
    <row r="1589" spans="2:3">
      <c r="B1589" s="159"/>
      <c r="C1589" s="159"/>
    </row>
    <row r="1590" spans="2:3">
      <c r="B1590" s="159"/>
      <c r="C1590" s="159"/>
    </row>
    <row r="1591" spans="2:3">
      <c r="B1591" s="159"/>
      <c r="C1591" s="159"/>
    </row>
    <row r="1592" spans="2:3">
      <c r="B1592" s="159"/>
      <c r="C1592" s="159"/>
    </row>
    <row r="1593" spans="2:3">
      <c r="B1593" s="159"/>
      <c r="C1593" s="159"/>
    </row>
    <row r="1594" spans="2:3">
      <c r="B1594" s="159"/>
      <c r="C1594" s="159"/>
    </row>
    <row r="1595" spans="2:3">
      <c r="B1595" s="159"/>
      <c r="C1595" s="159"/>
    </row>
    <row r="1596" spans="2:3">
      <c r="B1596" s="159"/>
      <c r="C1596" s="159"/>
    </row>
    <row r="1597" spans="2:3">
      <c r="B1597" s="159"/>
      <c r="C1597" s="159"/>
    </row>
    <row r="1598" spans="2:3">
      <c r="B1598" s="159"/>
      <c r="C1598" s="159"/>
    </row>
    <row r="1599" spans="2:3">
      <c r="B1599" s="159"/>
      <c r="C1599" s="159"/>
    </row>
    <row r="1600" spans="2:3">
      <c r="B1600" s="159"/>
      <c r="C1600" s="159"/>
    </row>
    <row r="1601" spans="2:3">
      <c r="B1601" s="159"/>
      <c r="C1601" s="159"/>
    </row>
    <row r="1602" spans="2:3">
      <c r="B1602" s="159"/>
      <c r="C1602" s="159"/>
    </row>
    <row r="1603" spans="2:3">
      <c r="B1603" s="159"/>
      <c r="C1603" s="159"/>
    </row>
    <row r="1604" spans="2:3">
      <c r="B1604" s="159"/>
      <c r="C1604" s="159"/>
    </row>
    <row r="1605" spans="2:3">
      <c r="B1605" s="159"/>
      <c r="C1605" s="159"/>
    </row>
    <row r="1606" spans="2:3">
      <c r="B1606" s="159"/>
      <c r="C1606" s="159"/>
    </row>
    <row r="1607" spans="2:3">
      <c r="B1607" s="159"/>
      <c r="C1607" s="159"/>
    </row>
    <row r="1608" spans="2:3">
      <c r="B1608" s="159"/>
      <c r="C1608" s="159"/>
    </row>
    <row r="1609" spans="2:3">
      <c r="B1609" s="159"/>
      <c r="C1609" s="159"/>
    </row>
    <row r="1610" spans="2:3">
      <c r="B1610" s="159"/>
      <c r="C1610" s="159"/>
    </row>
    <row r="1611" spans="2:3">
      <c r="B1611" s="159"/>
      <c r="C1611" s="159"/>
    </row>
    <row r="1612" spans="2:3">
      <c r="B1612" s="159"/>
      <c r="C1612" s="159"/>
    </row>
    <row r="1613" spans="2:3">
      <c r="B1613" s="159"/>
      <c r="C1613" s="159"/>
    </row>
    <row r="1614" spans="2:3">
      <c r="B1614" s="159"/>
      <c r="C1614" s="159"/>
    </row>
    <row r="1615" spans="2:3">
      <c r="B1615" s="159"/>
      <c r="C1615" s="159"/>
    </row>
    <row r="1616" spans="2:3">
      <c r="B1616" s="159"/>
      <c r="C1616" s="159"/>
    </row>
    <row r="1617" spans="2:3">
      <c r="B1617" s="159"/>
      <c r="C1617" s="159"/>
    </row>
    <row r="1618" spans="2:3">
      <c r="B1618" s="159"/>
      <c r="C1618" s="159"/>
    </row>
    <row r="1619" spans="2:3">
      <c r="B1619" s="159"/>
      <c r="C1619" s="159"/>
    </row>
    <row r="1620" spans="2:3">
      <c r="B1620" s="159"/>
      <c r="C1620" s="159"/>
    </row>
    <row r="1621" spans="2:3">
      <c r="B1621" s="159"/>
      <c r="C1621" s="159"/>
    </row>
    <row r="1622" spans="2:3">
      <c r="B1622" s="159"/>
      <c r="C1622" s="159"/>
    </row>
    <row r="1623" spans="2:3">
      <c r="B1623" s="159"/>
      <c r="C1623" s="159"/>
    </row>
    <row r="1624" spans="2:3">
      <c r="B1624" s="159"/>
      <c r="C1624" s="159"/>
    </row>
    <row r="1625" spans="2:3">
      <c r="B1625" s="159"/>
      <c r="C1625" s="159"/>
    </row>
    <row r="1626" spans="2:3">
      <c r="B1626" s="159"/>
      <c r="C1626" s="159"/>
    </row>
    <row r="1627" spans="2:3">
      <c r="B1627" s="159"/>
      <c r="C1627" s="159"/>
    </row>
    <row r="1628" spans="2:3">
      <c r="B1628" s="159"/>
      <c r="C1628" s="159"/>
    </row>
    <row r="1629" spans="2:3">
      <c r="B1629" s="159"/>
      <c r="C1629" s="159"/>
    </row>
    <row r="1630" spans="2:3">
      <c r="B1630" s="159"/>
      <c r="C1630" s="159"/>
    </row>
    <row r="1631" spans="2:3">
      <c r="B1631" s="159"/>
      <c r="C1631" s="159"/>
    </row>
    <row r="1632" spans="2:3">
      <c r="B1632" s="159"/>
      <c r="C1632" s="159"/>
    </row>
    <row r="1633" spans="2:3">
      <c r="B1633" s="159"/>
      <c r="C1633" s="159"/>
    </row>
    <row r="1634" spans="2:3">
      <c r="B1634" s="159"/>
      <c r="C1634" s="159"/>
    </row>
    <row r="1635" spans="2:3">
      <c r="B1635" s="159"/>
      <c r="C1635" s="159"/>
    </row>
    <row r="1636" spans="2:3">
      <c r="B1636" s="159"/>
      <c r="C1636" s="159"/>
    </row>
    <row r="1637" spans="2:3">
      <c r="B1637" s="159"/>
      <c r="C1637" s="159"/>
    </row>
    <row r="1638" spans="2:3">
      <c r="B1638" s="159"/>
      <c r="C1638" s="159"/>
    </row>
    <row r="1639" spans="2:3">
      <c r="B1639" s="159"/>
      <c r="C1639" s="159"/>
    </row>
    <row r="1640" spans="2:3">
      <c r="B1640" s="159"/>
      <c r="C1640" s="159"/>
    </row>
    <row r="1641" spans="2:3">
      <c r="B1641" s="159"/>
      <c r="C1641" s="159"/>
    </row>
    <row r="1642" spans="2:3">
      <c r="B1642" s="159"/>
      <c r="C1642" s="159"/>
    </row>
    <row r="1643" spans="2:3">
      <c r="B1643" s="159"/>
      <c r="C1643" s="159"/>
    </row>
    <row r="1644" spans="2:3">
      <c r="B1644" s="159"/>
      <c r="C1644" s="159"/>
    </row>
    <row r="1645" spans="2:3">
      <c r="B1645" s="159"/>
      <c r="C1645" s="159"/>
    </row>
    <row r="1646" spans="2:3">
      <c r="B1646" s="159"/>
      <c r="C1646" s="159"/>
    </row>
    <row r="1647" spans="2:3">
      <c r="B1647" s="159"/>
      <c r="C1647" s="159"/>
    </row>
    <row r="1648" spans="2:3">
      <c r="B1648" s="159"/>
      <c r="C1648" s="159"/>
    </row>
    <row r="1649" spans="2:3">
      <c r="B1649" s="159"/>
      <c r="C1649" s="159"/>
    </row>
    <row r="1650" spans="2:3">
      <c r="B1650" s="159"/>
      <c r="C1650" s="159"/>
    </row>
    <row r="1651" spans="2:3">
      <c r="B1651" s="159"/>
      <c r="C1651" s="159"/>
    </row>
    <row r="1652" spans="2:3">
      <c r="B1652" s="159"/>
      <c r="C1652" s="159"/>
    </row>
    <row r="1653" spans="2:3">
      <c r="B1653" s="159"/>
      <c r="C1653" s="159"/>
    </row>
    <row r="1654" spans="2:3">
      <c r="B1654" s="159"/>
      <c r="C1654" s="159"/>
    </row>
    <row r="1655" spans="2:3">
      <c r="B1655" s="159"/>
      <c r="C1655" s="159"/>
    </row>
    <row r="1656" spans="2:3">
      <c r="B1656" s="159"/>
      <c r="C1656" s="159"/>
    </row>
    <row r="1657" spans="2:3">
      <c r="B1657" s="159"/>
      <c r="C1657" s="159"/>
    </row>
    <row r="1658" spans="2:3">
      <c r="B1658" s="159"/>
      <c r="C1658" s="159"/>
    </row>
    <row r="1659" spans="2:3">
      <c r="B1659" s="159"/>
      <c r="C1659" s="159"/>
    </row>
    <row r="1660" spans="2:3">
      <c r="B1660" s="159"/>
      <c r="C1660" s="159"/>
    </row>
    <row r="1661" spans="2:3">
      <c r="B1661" s="159"/>
      <c r="C1661" s="159"/>
    </row>
    <row r="1662" spans="2:3">
      <c r="B1662" s="159"/>
      <c r="C1662" s="159"/>
    </row>
    <row r="1663" spans="2:3">
      <c r="B1663" s="159"/>
      <c r="C1663" s="159"/>
    </row>
    <row r="1664" spans="2:3">
      <c r="B1664" s="159"/>
      <c r="C1664" s="159"/>
    </row>
    <row r="1665" spans="2:3">
      <c r="B1665" s="159"/>
      <c r="C1665" s="159"/>
    </row>
    <row r="1666" spans="2:3">
      <c r="B1666" s="159"/>
      <c r="C1666" s="159"/>
    </row>
    <row r="1667" spans="2:3">
      <c r="B1667" s="159"/>
      <c r="C1667" s="159"/>
    </row>
    <row r="1668" spans="2:3">
      <c r="B1668" s="159"/>
      <c r="C1668" s="159"/>
    </row>
    <row r="1669" spans="2:3">
      <c r="B1669" s="159"/>
      <c r="C1669" s="159"/>
    </row>
    <row r="1670" spans="2:3">
      <c r="B1670" s="159"/>
      <c r="C1670" s="159"/>
    </row>
    <row r="1671" spans="2:3">
      <c r="B1671" s="159"/>
      <c r="C1671" s="159"/>
    </row>
    <row r="1672" spans="2:3">
      <c r="B1672" s="159"/>
      <c r="C1672" s="159"/>
    </row>
    <row r="1673" spans="2:3">
      <c r="B1673" s="159"/>
      <c r="C1673" s="159"/>
    </row>
    <row r="1674" spans="2:3">
      <c r="B1674" s="159"/>
      <c r="C1674" s="159"/>
    </row>
    <row r="1675" spans="2:3">
      <c r="B1675" s="159"/>
      <c r="C1675" s="159"/>
    </row>
    <row r="1676" spans="2:3">
      <c r="B1676" s="159"/>
      <c r="C1676" s="159"/>
    </row>
    <row r="1677" spans="2:3">
      <c r="B1677" s="159"/>
      <c r="C1677" s="159"/>
    </row>
    <row r="1678" spans="2:3">
      <c r="B1678" s="159"/>
      <c r="C1678" s="159"/>
    </row>
    <row r="1679" spans="2:3">
      <c r="B1679" s="159"/>
      <c r="C1679" s="159"/>
    </row>
    <row r="1680" spans="2:3">
      <c r="B1680" s="159"/>
      <c r="C1680" s="159"/>
    </row>
    <row r="1681" spans="2:3">
      <c r="B1681" s="159"/>
      <c r="C1681" s="159"/>
    </row>
    <row r="1682" spans="2:3">
      <c r="B1682" s="159"/>
      <c r="C1682" s="159"/>
    </row>
    <row r="1683" spans="2:3">
      <c r="B1683" s="159"/>
      <c r="C1683" s="159"/>
    </row>
    <row r="1684" spans="2:3">
      <c r="B1684" s="159"/>
      <c r="C1684" s="159"/>
    </row>
    <row r="1685" spans="2:3">
      <c r="B1685" s="159"/>
      <c r="C1685" s="159"/>
    </row>
    <row r="1686" spans="2:3">
      <c r="B1686" s="159"/>
      <c r="C1686" s="159"/>
    </row>
    <row r="1687" spans="2:3">
      <c r="B1687" s="159"/>
      <c r="C1687" s="159"/>
    </row>
    <row r="1688" spans="2:3">
      <c r="B1688" s="159"/>
      <c r="C1688" s="159"/>
    </row>
    <row r="1689" spans="2:3">
      <c r="B1689" s="159"/>
      <c r="C1689" s="159"/>
    </row>
    <row r="1690" spans="2:3">
      <c r="B1690" s="159"/>
      <c r="C1690" s="159"/>
    </row>
    <row r="1691" spans="2:3">
      <c r="B1691" s="159"/>
      <c r="C1691" s="159"/>
    </row>
    <row r="1692" spans="2:3">
      <c r="B1692" s="159"/>
      <c r="C1692" s="159"/>
    </row>
    <row r="1693" spans="2:3">
      <c r="B1693" s="159"/>
      <c r="C1693" s="159"/>
    </row>
    <row r="1694" spans="2:3">
      <c r="B1694" s="159"/>
      <c r="C1694" s="159"/>
    </row>
    <row r="1695" spans="2:3">
      <c r="B1695" s="159"/>
      <c r="C1695" s="159"/>
    </row>
    <row r="1696" spans="2:3">
      <c r="B1696" s="159"/>
      <c r="C1696" s="159"/>
    </row>
    <row r="1697" spans="2:3">
      <c r="B1697" s="159"/>
      <c r="C1697" s="159"/>
    </row>
    <row r="1698" spans="2:3">
      <c r="B1698" s="159"/>
      <c r="C1698" s="159"/>
    </row>
    <row r="1699" spans="2:3">
      <c r="B1699" s="159"/>
      <c r="C1699" s="159"/>
    </row>
    <row r="1700" spans="2:3">
      <c r="B1700" s="159"/>
      <c r="C1700" s="159"/>
    </row>
    <row r="1701" spans="2:3">
      <c r="B1701" s="159"/>
      <c r="C1701" s="159"/>
    </row>
    <row r="1702" spans="2:3">
      <c r="B1702" s="159"/>
      <c r="C1702" s="159"/>
    </row>
    <row r="1703" spans="2:3">
      <c r="B1703" s="159"/>
      <c r="C1703" s="159"/>
    </row>
    <row r="1704" spans="2:3">
      <c r="B1704" s="159"/>
      <c r="C1704" s="159"/>
    </row>
    <row r="1705" spans="2:3">
      <c r="B1705" s="159"/>
      <c r="C1705" s="159"/>
    </row>
    <row r="1706" spans="2:3">
      <c r="B1706" s="159"/>
      <c r="C1706" s="159"/>
    </row>
    <row r="1707" spans="2:3">
      <c r="B1707" s="159"/>
      <c r="C1707" s="159"/>
    </row>
    <row r="1708" spans="2:3">
      <c r="B1708" s="159"/>
      <c r="C1708" s="159"/>
    </row>
    <row r="1709" spans="2:3">
      <c r="B1709" s="159"/>
      <c r="C1709" s="159"/>
    </row>
    <row r="1710" spans="2:3">
      <c r="B1710" s="159"/>
      <c r="C1710" s="159"/>
    </row>
    <row r="1711" spans="2:3">
      <c r="B1711" s="159"/>
      <c r="C1711" s="159"/>
    </row>
    <row r="1712" spans="2:3">
      <c r="B1712" s="159"/>
      <c r="C1712" s="159"/>
    </row>
    <row r="1713" spans="2:3">
      <c r="B1713" s="159"/>
      <c r="C1713" s="159"/>
    </row>
    <row r="1714" spans="2:3">
      <c r="B1714" s="159"/>
      <c r="C1714" s="159"/>
    </row>
    <row r="1715" spans="2:3">
      <c r="B1715" s="159"/>
      <c r="C1715" s="159"/>
    </row>
    <row r="1716" spans="2:3">
      <c r="B1716" s="159"/>
      <c r="C1716" s="159"/>
    </row>
    <row r="1717" spans="2:3">
      <c r="B1717" s="159"/>
      <c r="C1717" s="159"/>
    </row>
    <row r="1718" spans="2:3">
      <c r="B1718" s="159"/>
      <c r="C1718" s="159"/>
    </row>
    <row r="1719" spans="2:3">
      <c r="B1719" s="159"/>
      <c r="C1719" s="159"/>
    </row>
    <row r="1720" spans="2:3">
      <c r="B1720" s="159"/>
      <c r="C1720" s="159"/>
    </row>
    <row r="1721" spans="2:3">
      <c r="B1721" s="159"/>
      <c r="C1721" s="159"/>
    </row>
    <row r="1722" spans="2:3">
      <c r="B1722" s="159"/>
      <c r="C1722" s="159"/>
    </row>
    <row r="1723" spans="2:3">
      <c r="B1723" s="159"/>
      <c r="C1723" s="159"/>
    </row>
    <row r="1724" spans="2:3">
      <c r="B1724" s="159"/>
      <c r="C1724" s="159"/>
    </row>
    <row r="1725" spans="2:3">
      <c r="B1725" s="159"/>
      <c r="C1725" s="159"/>
    </row>
    <row r="1726" spans="2:3">
      <c r="B1726" s="159"/>
      <c r="C1726" s="159"/>
    </row>
    <row r="1727" spans="2:3">
      <c r="B1727" s="159"/>
      <c r="C1727" s="159"/>
    </row>
    <row r="1728" spans="2:3">
      <c r="B1728" s="159"/>
      <c r="C1728" s="159"/>
    </row>
    <row r="1729" spans="2:3">
      <c r="B1729" s="159"/>
      <c r="C1729" s="159"/>
    </row>
    <row r="1730" spans="2:3">
      <c r="B1730" s="159"/>
      <c r="C1730" s="159"/>
    </row>
    <row r="1731" spans="2:3">
      <c r="B1731" s="159"/>
      <c r="C1731" s="159"/>
    </row>
    <row r="1732" spans="2:3">
      <c r="B1732" s="159"/>
      <c r="C1732" s="159"/>
    </row>
    <row r="1733" spans="2:3">
      <c r="B1733" s="159"/>
      <c r="C1733" s="159"/>
    </row>
    <row r="1734" spans="2:3">
      <c r="B1734" s="159"/>
      <c r="C1734" s="159"/>
    </row>
    <row r="1735" spans="2:3">
      <c r="B1735" s="159"/>
      <c r="C1735" s="159"/>
    </row>
    <row r="1736" spans="2:3">
      <c r="B1736" s="159"/>
      <c r="C1736" s="159"/>
    </row>
    <row r="1737" spans="2:3">
      <c r="B1737" s="159"/>
      <c r="C1737" s="159"/>
    </row>
    <row r="1738" spans="2:3">
      <c r="B1738" s="159"/>
      <c r="C1738" s="159"/>
    </row>
    <row r="1739" spans="2:3">
      <c r="B1739" s="159"/>
      <c r="C1739" s="159"/>
    </row>
    <row r="1740" spans="2:3">
      <c r="B1740" s="159"/>
      <c r="C1740" s="159"/>
    </row>
    <row r="1741" spans="2:3">
      <c r="B1741" s="159"/>
      <c r="C1741" s="159"/>
    </row>
    <row r="1742" spans="2:3">
      <c r="B1742" s="159"/>
      <c r="C1742" s="159"/>
    </row>
    <row r="1743" spans="2:3">
      <c r="B1743" s="159"/>
      <c r="C1743" s="159"/>
    </row>
    <row r="1744" spans="2:3">
      <c r="B1744" s="159"/>
      <c r="C1744" s="159"/>
    </row>
    <row r="1745" spans="2:3">
      <c r="B1745" s="159"/>
      <c r="C1745" s="159"/>
    </row>
    <row r="1746" spans="2:3">
      <c r="B1746" s="159"/>
      <c r="C1746" s="159"/>
    </row>
    <row r="1747" spans="2:3">
      <c r="B1747" s="159"/>
      <c r="C1747" s="159"/>
    </row>
    <row r="1748" spans="2:3">
      <c r="B1748" s="159"/>
      <c r="C1748" s="159"/>
    </row>
    <row r="1749" spans="2:3">
      <c r="B1749" s="159"/>
      <c r="C1749" s="159"/>
    </row>
    <row r="1750" spans="2:3">
      <c r="B1750" s="159"/>
      <c r="C1750" s="159"/>
    </row>
    <row r="1751" spans="2:3">
      <c r="B1751" s="159"/>
      <c r="C1751" s="159"/>
    </row>
    <row r="1752" spans="2:3">
      <c r="B1752" s="159"/>
      <c r="C1752" s="159"/>
    </row>
    <row r="1753" spans="2:3">
      <c r="B1753" s="159"/>
      <c r="C1753" s="159"/>
    </row>
    <row r="1754" spans="2:3">
      <c r="B1754" s="159"/>
      <c r="C1754" s="159"/>
    </row>
    <row r="1755" spans="2:3">
      <c r="B1755" s="159"/>
      <c r="C1755" s="159"/>
    </row>
    <row r="1756" spans="2:3">
      <c r="B1756" s="159"/>
      <c r="C1756" s="159"/>
    </row>
    <row r="1757" spans="2:3">
      <c r="B1757" s="159"/>
      <c r="C1757" s="159"/>
    </row>
    <row r="1758" spans="2:3">
      <c r="B1758" s="159"/>
      <c r="C1758" s="159"/>
    </row>
    <row r="1759" spans="2:3">
      <c r="B1759" s="159"/>
      <c r="C1759" s="159"/>
    </row>
    <row r="1760" spans="2:3">
      <c r="B1760" s="159"/>
      <c r="C1760" s="159"/>
    </row>
    <row r="1761" spans="2:3">
      <c r="B1761" s="159"/>
      <c r="C1761" s="159"/>
    </row>
    <row r="1762" spans="2:3">
      <c r="B1762" s="159"/>
      <c r="C1762" s="159"/>
    </row>
    <row r="1763" spans="2:3">
      <c r="B1763" s="159"/>
      <c r="C1763" s="159"/>
    </row>
    <row r="1764" spans="2:3">
      <c r="B1764" s="159"/>
      <c r="C1764" s="159"/>
    </row>
    <row r="1765" spans="2:3">
      <c r="B1765" s="159"/>
      <c r="C1765" s="159"/>
    </row>
    <row r="1766" spans="2:3">
      <c r="B1766" s="159"/>
      <c r="C1766" s="159"/>
    </row>
    <row r="1767" spans="2:3">
      <c r="B1767" s="159"/>
      <c r="C1767" s="159"/>
    </row>
    <row r="1768" spans="2:3">
      <c r="B1768" s="159"/>
      <c r="C1768" s="159"/>
    </row>
    <row r="1769" spans="2:3">
      <c r="B1769" s="159"/>
      <c r="C1769" s="159"/>
    </row>
    <row r="1770" spans="2:3">
      <c r="B1770" s="159"/>
      <c r="C1770" s="159"/>
    </row>
    <row r="1771" spans="2:3">
      <c r="B1771" s="159"/>
      <c r="C1771" s="159"/>
    </row>
    <row r="1772" spans="2:3">
      <c r="B1772" s="159"/>
      <c r="C1772" s="159"/>
    </row>
    <row r="1773" spans="2:3">
      <c r="B1773" s="159"/>
      <c r="C1773" s="159"/>
    </row>
    <row r="1774" spans="2:3">
      <c r="B1774" s="159"/>
      <c r="C1774" s="159"/>
    </row>
    <row r="1775" spans="2:3">
      <c r="B1775" s="159"/>
      <c r="C1775" s="159"/>
    </row>
    <row r="1776" spans="2:3">
      <c r="B1776" s="159"/>
      <c r="C1776" s="159"/>
    </row>
    <row r="1777" spans="2:3">
      <c r="B1777" s="159"/>
      <c r="C1777" s="159"/>
    </row>
    <row r="1778" spans="2:3">
      <c r="B1778" s="159"/>
      <c r="C1778" s="159"/>
    </row>
    <row r="1779" spans="2:3">
      <c r="B1779" s="159"/>
      <c r="C1779" s="159"/>
    </row>
    <row r="1780" spans="2:3">
      <c r="B1780" s="159"/>
      <c r="C1780" s="159"/>
    </row>
    <row r="1781" spans="2:3">
      <c r="B1781" s="159"/>
      <c r="C1781" s="159"/>
    </row>
    <row r="1782" spans="2:3">
      <c r="B1782" s="159"/>
      <c r="C1782" s="159"/>
    </row>
    <row r="1783" spans="2:3">
      <c r="B1783" s="159"/>
      <c r="C1783" s="159"/>
    </row>
    <row r="1784" spans="2:3">
      <c r="B1784" s="159"/>
      <c r="C1784" s="159"/>
    </row>
    <row r="1785" spans="2:3">
      <c r="B1785" s="159"/>
      <c r="C1785" s="159"/>
    </row>
    <row r="1786" spans="2:3">
      <c r="B1786" s="159"/>
      <c r="C1786" s="159"/>
    </row>
    <row r="1787" spans="2:3">
      <c r="B1787" s="159"/>
      <c r="C1787" s="159"/>
    </row>
    <row r="1788" spans="2:3">
      <c r="B1788" s="159"/>
      <c r="C1788" s="159"/>
    </row>
    <row r="1789" spans="2:3">
      <c r="B1789" s="159"/>
      <c r="C1789" s="159"/>
    </row>
    <row r="1790" spans="2:3">
      <c r="B1790" s="159"/>
      <c r="C1790" s="159"/>
    </row>
    <row r="1791" spans="2:3">
      <c r="B1791" s="159"/>
      <c r="C1791" s="159"/>
    </row>
    <row r="1792" spans="2:3">
      <c r="B1792" s="159"/>
      <c r="C1792" s="159"/>
    </row>
    <row r="1793" spans="2:3">
      <c r="B1793" s="159"/>
      <c r="C1793" s="159"/>
    </row>
    <row r="1794" spans="2:3">
      <c r="B1794" s="159"/>
      <c r="C1794" s="159"/>
    </row>
    <row r="1795" spans="2:3">
      <c r="B1795" s="159"/>
      <c r="C1795" s="159"/>
    </row>
    <row r="1796" spans="2:3">
      <c r="B1796" s="159"/>
      <c r="C1796" s="159"/>
    </row>
    <row r="1797" spans="2:3">
      <c r="B1797" s="159"/>
      <c r="C1797" s="159"/>
    </row>
    <row r="1798" spans="2:3">
      <c r="B1798" s="159"/>
      <c r="C1798" s="159"/>
    </row>
    <row r="1799" spans="2:3">
      <c r="B1799" s="159"/>
      <c r="C1799" s="159"/>
    </row>
    <row r="1800" spans="2:3">
      <c r="B1800" s="159"/>
      <c r="C1800" s="159"/>
    </row>
    <row r="1801" spans="2:3">
      <c r="B1801" s="159"/>
      <c r="C1801" s="159"/>
    </row>
    <row r="1802" spans="2:3">
      <c r="B1802" s="159"/>
      <c r="C1802" s="159"/>
    </row>
    <row r="1803" spans="2:3">
      <c r="B1803" s="159"/>
      <c r="C1803" s="159"/>
    </row>
    <row r="1804" spans="2:3">
      <c r="B1804" s="159"/>
      <c r="C1804" s="159"/>
    </row>
    <row r="1805" spans="2:3">
      <c r="B1805" s="159"/>
      <c r="C1805" s="159"/>
    </row>
    <row r="1806" spans="2:3">
      <c r="B1806" s="159"/>
      <c r="C1806" s="159"/>
    </row>
    <row r="1807" spans="2:3">
      <c r="B1807" s="159"/>
      <c r="C1807" s="159"/>
    </row>
    <row r="1808" spans="2:3">
      <c r="B1808" s="159"/>
      <c r="C1808" s="159"/>
    </row>
    <row r="1809" spans="2:3">
      <c r="B1809" s="159"/>
      <c r="C1809" s="159"/>
    </row>
    <row r="1810" spans="2:3">
      <c r="B1810" s="159"/>
      <c r="C1810" s="159"/>
    </row>
    <row r="1811" spans="2:3">
      <c r="B1811" s="159"/>
      <c r="C1811" s="159"/>
    </row>
    <row r="1812" spans="2:3">
      <c r="B1812" s="159"/>
      <c r="C1812" s="159"/>
    </row>
    <row r="1813" spans="2:3">
      <c r="B1813" s="159"/>
      <c r="C1813" s="159"/>
    </row>
    <row r="1814" spans="2:3">
      <c r="B1814" s="159"/>
      <c r="C1814" s="159"/>
    </row>
    <row r="1815" spans="2:3">
      <c r="B1815" s="159"/>
      <c r="C1815" s="159"/>
    </row>
    <row r="1816" spans="2:3">
      <c r="B1816" s="159"/>
      <c r="C1816" s="159"/>
    </row>
    <row r="1817" spans="2:3">
      <c r="B1817" s="159"/>
      <c r="C1817" s="159"/>
    </row>
    <row r="1818" spans="2:3">
      <c r="B1818" s="159"/>
      <c r="C1818" s="159"/>
    </row>
    <row r="1819" spans="2:3">
      <c r="B1819" s="159"/>
      <c r="C1819" s="159"/>
    </row>
    <row r="1820" spans="2:3">
      <c r="B1820" s="159"/>
      <c r="C1820" s="159"/>
    </row>
    <row r="1821" spans="2:3">
      <c r="B1821" s="159"/>
      <c r="C1821" s="159"/>
    </row>
    <row r="1822" spans="2:3">
      <c r="B1822" s="159"/>
      <c r="C1822" s="159"/>
    </row>
    <row r="1823" spans="2:3">
      <c r="B1823" s="159"/>
      <c r="C1823" s="159"/>
    </row>
    <row r="1824" spans="2:3">
      <c r="B1824" s="159"/>
      <c r="C1824" s="159"/>
    </row>
    <row r="1825" spans="2:3">
      <c r="B1825" s="159"/>
      <c r="C1825" s="159"/>
    </row>
    <row r="1826" spans="2:3">
      <c r="B1826" s="159"/>
      <c r="C1826" s="159"/>
    </row>
    <row r="1827" spans="2:3">
      <c r="B1827" s="159"/>
      <c r="C1827" s="159"/>
    </row>
    <row r="1828" spans="2:3">
      <c r="B1828" s="159"/>
      <c r="C1828" s="159"/>
    </row>
    <row r="1829" spans="2:3">
      <c r="B1829" s="159"/>
      <c r="C1829" s="159"/>
    </row>
    <row r="1830" spans="2:3">
      <c r="B1830" s="159"/>
      <c r="C1830" s="159"/>
    </row>
    <row r="1831" spans="2:3">
      <c r="B1831" s="159"/>
      <c r="C1831" s="159"/>
    </row>
    <row r="1832" spans="2:3">
      <c r="B1832" s="159"/>
      <c r="C1832" s="159"/>
    </row>
    <row r="1833" spans="2:3">
      <c r="B1833" s="159"/>
      <c r="C1833" s="159"/>
    </row>
    <row r="1834" spans="2:3">
      <c r="B1834" s="159"/>
      <c r="C1834" s="159"/>
    </row>
    <row r="1835" spans="2:3">
      <c r="B1835" s="159"/>
      <c r="C1835" s="159"/>
    </row>
    <row r="1836" spans="2:3">
      <c r="B1836" s="159"/>
      <c r="C1836" s="159"/>
    </row>
    <row r="1837" spans="2:3">
      <c r="B1837" s="159"/>
      <c r="C1837" s="159"/>
    </row>
    <row r="1838" spans="2:3">
      <c r="B1838" s="159"/>
      <c r="C1838" s="159"/>
    </row>
    <row r="1839" spans="2:3">
      <c r="B1839" s="159"/>
      <c r="C1839" s="159"/>
    </row>
    <row r="1840" spans="2:3">
      <c r="B1840" s="159"/>
      <c r="C1840" s="159"/>
    </row>
    <row r="1841" spans="2:3">
      <c r="B1841" s="159"/>
      <c r="C1841" s="159"/>
    </row>
    <row r="1842" spans="2:3">
      <c r="B1842" s="159"/>
      <c r="C1842" s="159"/>
    </row>
    <row r="1843" spans="2:3">
      <c r="B1843" s="159"/>
      <c r="C1843" s="159"/>
    </row>
    <row r="1844" spans="2:3">
      <c r="B1844" s="159"/>
      <c r="C1844" s="159"/>
    </row>
    <row r="1845" spans="2:3">
      <c r="B1845" s="159"/>
      <c r="C1845" s="159"/>
    </row>
    <row r="1846" spans="2:3">
      <c r="B1846" s="159"/>
      <c r="C1846" s="159"/>
    </row>
    <row r="1847" spans="2:3">
      <c r="B1847" s="159"/>
      <c r="C1847" s="159"/>
    </row>
    <row r="1848" spans="2:3">
      <c r="B1848" s="159"/>
      <c r="C1848" s="159"/>
    </row>
    <row r="1849" spans="2:3">
      <c r="B1849" s="159"/>
      <c r="C1849" s="159"/>
    </row>
    <row r="1850" spans="2:3">
      <c r="B1850" s="159"/>
      <c r="C1850" s="159"/>
    </row>
    <row r="1851" spans="2:3">
      <c r="B1851" s="159"/>
      <c r="C1851" s="159"/>
    </row>
    <row r="1852" spans="2:3">
      <c r="B1852" s="159"/>
      <c r="C1852" s="159"/>
    </row>
    <row r="1853" spans="2:3">
      <c r="B1853" s="159"/>
      <c r="C1853" s="159"/>
    </row>
    <row r="1854" spans="2:3">
      <c r="B1854" s="159"/>
      <c r="C1854" s="159"/>
    </row>
    <row r="1855" spans="2:3">
      <c r="B1855" s="159"/>
      <c r="C1855" s="159"/>
    </row>
    <row r="1856" spans="2:3">
      <c r="B1856" s="159"/>
      <c r="C1856" s="159"/>
    </row>
    <row r="1857" spans="2:3">
      <c r="B1857" s="159"/>
      <c r="C1857" s="159"/>
    </row>
    <row r="1858" spans="2:3">
      <c r="B1858" s="159"/>
      <c r="C1858" s="159"/>
    </row>
    <row r="1859" spans="2:3">
      <c r="B1859" s="159"/>
      <c r="C1859" s="159"/>
    </row>
    <row r="1860" spans="2:3">
      <c r="B1860" s="159"/>
      <c r="C1860" s="159"/>
    </row>
    <row r="1861" spans="2:3">
      <c r="B1861" s="159"/>
      <c r="C1861" s="159"/>
    </row>
    <row r="1862" spans="2:3">
      <c r="B1862" s="159"/>
      <c r="C1862" s="159"/>
    </row>
    <row r="1863" spans="2:3">
      <c r="B1863" s="159"/>
      <c r="C1863" s="159"/>
    </row>
    <row r="1864" spans="2:3">
      <c r="B1864" s="159"/>
      <c r="C1864" s="159"/>
    </row>
    <row r="1865" spans="2:3">
      <c r="B1865" s="159"/>
      <c r="C1865" s="159"/>
    </row>
    <row r="1866" spans="2:3">
      <c r="B1866" s="159"/>
      <c r="C1866" s="159"/>
    </row>
    <row r="1867" spans="2:3">
      <c r="B1867" s="159"/>
      <c r="C1867" s="159"/>
    </row>
    <row r="1868" spans="2:3">
      <c r="B1868" s="159"/>
      <c r="C1868" s="159"/>
    </row>
    <row r="1869" spans="2:3">
      <c r="B1869" s="159"/>
      <c r="C1869" s="159"/>
    </row>
    <row r="1870" spans="2:3">
      <c r="B1870" s="159"/>
      <c r="C1870" s="159"/>
    </row>
    <row r="1871" spans="2:3">
      <c r="B1871" s="159"/>
      <c r="C1871" s="159"/>
    </row>
    <row r="1872" spans="2:3">
      <c r="B1872" s="159"/>
      <c r="C1872" s="159"/>
    </row>
    <row r="1873" spans="2:3">
      <c r="B1873" s="159"/>
      <c r="C1873" s="159"/>
    </row>
    <row r="1874" spans="2:3">
      <c r="B1874" s="159"/>
      <c r="C1874" s="159"/>
    </row>
    <row r="1875" spans="2:3">
      <c r="B1875" s="159"/>
      <c r="C1875" s="159"/>
    </row>
    <row r="1876" spans="2:3">
      <c r="B1876" s="159"/>
      <c r="C1876" s="159"/>
    </row>
    <row r="1877" spans="2:3">
      <c r="B1877" s="159"/>
      <c r="C1877" s="159"/>
    </row>
    <row r="1878" spans="2:3">
      <c r="B1878" s="159"/>
      <c r="C1878" s="159"/>
    </row>
    <row r="1879" spans="2:3">
      <c r="B1879" s="159"/>
      <c r="C1879" s="159"/>
    </row>
    <row r="1880" spans="2:3">
      <c r="B1880" s="159"/>
      <c r="C1880" s="159"/>
    </row>
    <row r="1881" spans="2:3">
      <c r="B1881" s="159"/>
      <c r="C1881" s="159"/>
    </row>
    <row r="1882" spans="2:3">
      <c r="B1882" s="159"/>
      <c r="C1882" s="159"/>
    </row>
    <row r="1883" spans="2:3">
      <c r="B1883" s="159"/>
      <c r="C1883" s="159"/>
    </row>
    <row r="1884" spans="2:3">
      <c r="B1884" s="159"/>
      <c r="C1884" s="159"/>
    </row>
    <row r="1885" spans="2:3">
      <c r="B1885" s="159"/>
      <c r="C1885" s="159"/>
    </row>
    <row r="1886" spans="2:3">
      <c r="B1886" s="159"/>
      <c r="C1886" s="159"/>
    </row>
    <row r="1887" spans="2:3">
      <c r="B1887" s="159"/>
      <c r="C1887" s="159"/>
    </row>
    <row r="1888" spans="2:3">
      <c r="B1888" s="159"/>
      <c r="C1888" s="159"/>
    </row>
    <row r="1889" spans="2:3">
      <c r="B1889" s="159"/>
      <c r="C1889" s="159"/>
    </row>
    <row r="1890" spans="2:3">
      <c r="B1890" s="159"/>
      <c r="C1890" s="159"/>
    </row>
    <row r="1891" spans="2:3">
      <c r="B1891" s="159"/>
      <c r="C1891" s="159"/>
    </row>
    <row r="1892" spans="2:3">
      <c r="B1892" s="159"/>
      <c r="C1892" s="159"/>
    </row>
    <row r="1893" spans="2:3">
      <c r="B1893" s="159"/>
      <c r="C1893" s="159"/>
    </row>
    <row r="1894" spans="2:3">
      <c r="B1894" s="159"/>
      <c r="C1894" s="159"/>
    </row>
    <row r="1895" spans="2:3">
      <c r="B1895" s="159"/>
      <c r="C1895" s="159"/>
    </row>
    <row r="1896" spans="2:3">
      <c r="B1896" s="159"/>
      <c r="C1896" s="159"/>
    </row>
    <row r="1897" spans="2:3">
      <c r="B1897" s="159"/>
      <c r="C1897" s="159"/>
    </row>
    <row r="1898" spans="2:3">
      <c r="B1898" s="159"/>
      <c r="C1898" s="159"/>
    </row>
    <row r="1899" spans="2:3">
      <c r="B1899" s="159"/>
      <c r="C1899" s="159"/>
    </row>
    <row r="1900" spans="2:3">
      <c r="B1900" s="159"/>
      <c r="C1900" s="159"/>
    </row>
    <row r="1901" spans="2:3">
      <c r="B1901" s="159"/>
      <c r="C1901" s="159"/>
    </row>
    <row r="1902" spans="2:3">
      <c r="B1902" s="159"/>
      <c r="C1902" s="159"/>
    </row>
    <row r="1903" spans="2:3">
      <c r="B1903" s="159"/>
      <c r="C1903" s="159"/>
    </row>
    <row r="1904" spans="2:3">
      <c r="B1904" s="159"/>
      <c r="C1904" s="159"/>
    </row>
    <row r="1905" spans="2:3">
      <c r="B1905" s="159"/>
      <c r="C1905" s="159"/>
    </row>
    <row r="1906" spans="2:3">
      <c r="B1906" s="159"/>
      <c r="C1906" s="159"/>
    </row>
    <row r="1907" spans="2:3">
      <c r="B1907" s="159"/>
      <c r="C1907" s="159"/>
    </row>
    <row r="1908" spans="2:3">
      <c r="B1908" s="159"/>
      <c r="C1908" s="159"/>
    </row>
    <row r="1909" spans="2:3">
      <c r="B1909" s="159"/>
      <c r="C1909" s="159"/>
    </row>
    <row r="1910" spans="2:3">
      <c r="B1910" s="159"/>
      <c r="C1910" s="159"/>
    </row>
    <row r="1911" spans="2:3">
      <c r="B1911" s="159"/>
      <c r="C1911" s="159"/>
    </row>
    <row r="1912" spans="2:3">
      <c r="B1912" s="159"/>
      <c r="C1912" s="159"/>
    </row>
    <row r="1913" spans="2:3">
      <c r="B1913" s="159"/>
      <c r="C1913" s="159"/>
    </row>
    <row r="1914" spans="2:3">
      <c r="B1914" s="159"/>
      <c r="C1914" s="159"/>
    </row>
    <row r="1915" spans="2:3">
      <c r="B1915" s="159"/>
      <c r="C1915" s="159"/>
    </row>
    <row r="1916" spans="2:3">
      <c r="B1916" s="159"/>
      <c r="C1916" s="159"/>
    </row>
    <row r="1917" spans="2:3">
      <c r="B1917" s="159"/>
      <c r="C1917" s="159"/>
    </row>
    <row r="1918" spans="2:3">
      <c r="B1918" s="159"/>
      <c r="C1918" s="159"/>
    </row>
    <row r="1919" spans="2:3">
      <c r="B1919" s="159"/>
      <c r="C1919" s="159"/>
    </row>
    <row r="1920" spans="2:3">
      <c r="B1920" s="159"/>
      <c r="C1920" s="159"/>
    </row>
    <row r="1921" spans="2:3">
      <c r="B1921" s="159"/>
      <c r="C1921" s="159"/>
    </row>
    <row r="1922" spans="2:3">
      <c r="B1922" s="159"/>
      <c r="C1922" s="159"/>
    </row>
    <row r="1923" spans="2:3">
      <c r="B1923" s="159"/>
      <c r="C1923" s="159"/>
    </row>
    <row r="1924" spans="2:3">
      <c r="B1924" s="159"/>
      <c r="C1924" s="159"/>
    </row>
    <row r="1925" spans="2:3">
      <c r="B1925" s="159"/>
      <c r="C1925" s="159"/>
    </row>
    <row r="1926" spans="2:3">
      <c r="B1926" s="159"/>
      <c r="C1926" s="159"/>
    </row>
    <row r="1927" spans="2:3">
      <c r="B1927" s="159"/>
      <c r="C1927" s="159"/>
    </row>
    <row r="1928" spans="2:3">
      <c r="B1928" s="159"/>
      <c r="C1928" s="159"/>
    </row>
    <row r="1929" spans="2:3">
      <c r="B1929" s="159"/>
      <c r="C1929" s="159"/>
    </row>
    <row r="1930" spans="2:3">
      <c r="B1930" s="159"/>
      <c r="C1930" s="159"/>
    </row>
    <row r="1931" spans="2:3">
      <c r="B1931" s="159"/>
      <c r="C1931" s="159"/>
    </row>
    <row r="1932" spans="2:3">
      <c r="B1932" s="159"/>
      <c r="C1932" s="159"/>
    </row>
    <row r="1933" spans="2:3">
      <c r="B1933" s="159"/>
      <c r="C1933" s="159"/>
    </row>
    <row r="1934" spans="2:3">
      <c r="B1934" s="159"/>
      <c r="C1934" s="159"/>
    </row>
    <row r="1935" spans="2:3">
      <c r="B1935" s="159"/>
      <c r="C1935" s="159"/>
    </row>
    <row r="1936" spans="2:3">
      <c r="B1936" s="159"/>
      <c r="C1936" s="159"/>
    </row>
    <row r="1937" spans="2:3">
      <c r="B1937" s="159"/>
      <c r="C1937" s="159"/>
    </row>
    <row r="1938" spans="2:3">
      <c r="B1938" s="159"/>
      <c r="C1938" s="159"/>
    </row>
    <row r="1939" spans="2:3">
      <c r="B1939" s="159"/>
      <c r="C1939" s="159"/>
    </row>
    <row r="1940" spans="2:3">
      <c r="B1940" s="159"/>
      <c r="C1940" s="159"/>
    </row>
    <row r="1941" spans="2:3">
      <c r="B1941" s="159"/>
      <c r="C1941" s="159"/>
    </row>
    <row r="1942" spans="2:3">
      <c r="B1942" s="159"/>
      <c r="C1942" s="159"/>
    </row>
    <row r="1943" spans="2:3">
      <c r="B1943" s="159"/>
      <c r="C1943" s="159"/>
    </row>
    <row r="1944" spans="2:3">
      <c r="B1944" s="159"/>
      <c r="C1944" s="159"/>
    </row>
    <row r="1945" spans="2:3">
      <c r="B1945" s="159"/>
      <c r="C1945" s="159"/>
    </row>
    <row r="1946" spans="2:3">
      <c r="B1946" s="159"/>
      <c r="C1946" s="159"/>
    </row>
    <row r="1947" spans="2:3">
      <c r="B1947" s="159"/>
      <c r="C1947" s="159"/>
    </row>
    <row r="1948" spans="2:3">
      <c r="B1948" s="159"/>
      <c r="C1948" s="159"/>
    </row>
    <row r="1949" spans="2:3">
      <c r="B1949" s="159"/>
      <c r="C1949" s="159"/>
    </row>
    <row r="1950" spans="2:3">
      <c r="B1950" s="159"/>
      <c r="C1950" s="159"/>
    </row>
    <row r="1951" spans="2:3">
      <c r="B1951" s="159"/>
      <c r="C1951" s="159"/>
    </row>
    <row r="1952" spans="2:3">
      <c r="B1952" s="159"/>
      <c r="C1952" s="159"/>
    </row>
    <row r="1953" spans="2:3">
      <c r="B1953" s="159"/>
      <c r="C1953" s="159"/>
    </row>
    <row r="1954" spans="2:3">
      <c r="B1954" s="159"/>
      <c r="C1954" s="159"/>
    </row>
    <row r="1955" spans="2:3">
      <c r="B1955" s="159"/>
      <c r="C1955" s="159"/>
    </row>
    <row r="1956" spans="2:3">
      <c r="B1956" s="159"/>
      <c r="C1956" s="159"/>
    </row>
    <row r="1957" spans="2:3">
      <c r="B1957" s="159"/>
      <c r="C1957" s="159"/>
    </row>
    <row r="1958" spans="2:3">
      <c r="B1958" s="159"/>
      <c r="C1958" s="159"/>
    </row>
    <row r="1959" spans="2:3">
      <c r="B1959" s="159"/>
      <c r="C1959" s="159"/>
    </row>
    <row r="1960" spans="2:3">
      <c r="B1960" s="159"/>
      <c r="C1960" s="159"/>
    </row>
    <row r="1961" spans="2:3">
      <c r="B1961" s="159"/>
      <c r="C1961" s="159"/>
    </row>
    <row r="1962" spans="2:3">
      <c r="B1962" s="159"/>
      <c r="C1962" s="159"/>
    </row>
    <row r="1963" spans="2:3">
      <c r="B1963" s="159"/>
      <c r="C1963" s="159"/>
    </row>
    <row r="1964" spans="2:3">
      <c r="B1964" s="159"/>
      <c r="C1964" s="159"/>
    </row>
    <row r="1965" spans="2:3">
      <c r="B1965" s="159"/>
      <c r="C1965" s="159"/>
    </row>
    <row r="1966" spans="2:3">
      <c r="B1966" s="159"/>
      <c r="C1966" s="159"/>
    </row>
    <row r="1967" spans="2:3">
      <c r="B1967" s="159"/>
      <c r="C1967" s="159"/>
    </row>
    <row r="1968" spans="2:3">
      <c r="B1968" s="159"/>
      <c r="C1968" s="159"/>
    </row>
    <row r="1969" spans="2:3">
      <c r="B1969" s="159"/>
      <c r="C1969" s="159"/>
    </row>
    <row r="1970" spans="2:3">
      <c r="B1970" s="159"/>
      <c r="C1970" s="159"/>
    </row>
    <row r="1971" spans="2:3">
      <c r="B1971" s="159"/>
      <c r="C1971" s="159"/>
    </row>
    <row r="1972" spans="2:3">
      <c r="B1972" s="159"/>
      <c r="C1972" s="159"/>
    </row>
    <row r="1973" spans="2:3">
      <c r="B1973" s="159"/>
      <c r="C1973" s="159"/>
    </row>
    <row r="1974" spans="2:3">
      <c r="B1974" s="159"/>
      <c r="C1974" s="159"/>
    </row>
    <row r="1975" spans="2:3">
      <c r="B1975" s="159"/>
      <c r="C1975" s="159"/>
    </row>
    <row r="1976" spans="2:3">
      <c r="B1976" s="159"/>
      <c r="C1976" s="159"/>
    </row>
    <row r="1977" spans="2:3">
      <c r="B1977" s="159"/>
      <c r="C1977" s="159"/>
    </row>
    <row r="1978" spans="2:3">
      <c r="B1978" s="159"/>
      <c r="C1978" s="159"/>
    </row>
    <row r="1979" spans="2:3">
      <c r="B1979" s="159"/>
      <c r="C1979" s="159"/>
    </row>
    <row r="1980" spans="2:3">
      <c r="B1980" s="159"/>
      <c r="C1980" s="159"/>
    </row>
    <row r="1981" spans="2:3">
      <c r="B1981" s="159"/>
      <c r="C1981" s="159"/>
    </row>
    <row r="1982" spans="2:3">
      <c r="B1982" s="159"/>
      <c r="C1982" s="159"/>
    </row>
    <row r="1983" spans="2:3">
      <c r="B1983" s="159"/>
      <c r="C1983" s="159"/>
    </row>
    <row r="1984" spans="2:3">
      <c r="B1984" s="159"/>
      <c r="C1984" s="159"/>
    </row>
    <row r="1985" spans="2:3">
      <c r="B1985" s="159"/>
      <c r="C1985" s="159"/>
    </row>
    <row r="1986" spans="2:3">
      <c r="B1986" s="159"/>
      <c r="C1986" s="159"/>
    </row>
    <row r="1987" spans="2:3">
      <c r="B1987" s="159"/>
      <c r="C1987" s="159"/>
    </row>
    <row r="1988" spans="2:3">
      <c r="B1988" s="159"/>
      <c r="C1988" s="159"/>
    </row>
    <row r="1989" spans="2:3">
      <c r="B1989" s="159"/>
      <c r="C1989" s="159"/>
    </row>
    <row r="1990" spans="2:3">
      <c r="B1990" s="159"/>
      <c r="C1990" s="159"/>
    </row>
    <row r="1991" spans="2:3">
      <c r="B1991" s="159"/>
      <c r="C1991" s="159"/>
    </row>
    <row r="1992" spans="2:3">
      <c r="B1992" s="159"/>
      <c r="C1992" s="159"/>
    </row>
    <row r="1993" spans="2:3">
      <c r="B1993" s="159"/>
      <c r="C1993" s="159"/>
    </row>
    <row r="1994" spans="2:3">
      <c r="B1994" s="159"/>
      <c r="C1994" s="159"/>
    </row>
    <row r="1995" spans="2:3">
      <c r="B1995" s="159"/>
      <c r="C1995" s="159"/>
    </row>
    <row r="1996" spans="2:3">
      <c r="B1996" s="159"/>
      <c r="C1996" s="159"/>
    </row>
    <row r="1997" spans="2:3">
      <c r="B1997" s="159"/>
      <c r="C1997" s="159"/>
    </row>
    <row r="1998" spans="2:3">
      <c r="B1998" s="159"/>
      <c r="C1998" s="159"/>
    </row>
    <row r="1999" spans="2:3">
      <c r="B1999" s="159"/>
      <c r="C1999" s="159"/>
    </row>
    <row r="2000" spans="2:3">
      <c r="B2000" s="159"/>
      <c r="C2000" s="159"/>
    </row>
    <row r="2001" spans="2:3">
      <c r="B2001" s="159"/>
      <c r="C2001" s="159"/>
    </row>
    <row r="2002" spans="2:3">
      <c r="B2002" s="159"/>
      <c r="C2002" s="159"/>
    </row>
    <row r="2003" spans="2:3">
      <c r="B2003" s="159"/>
      <c r="C2003" s="159"/>
    </row>
    <row r="2004" spans="2:3">
      <c r="B2004" s="159"/>
      <c r="C2004" s="159"/>
    </row>
    <row r="2005" spans="2:3">
      <c r="B2005" s="159"/>
      <c r="C2005" s="159"/>
    </row>
    <row r="2006" spans="2:3">
      <c r="B2006" s="159"/>
      <c r="C2006" s="159"/>
    </row>
    <row r="2007" spans="2:3">
      <c r="B2007" s="159"/>
      <c r="C2007" s="159"/>
    </row>
    <row r="2008" spans="2:3">
      <c r="B2008" s="159"/>
      <c r="C2008" s="159"/>
    </row>
    <row r="2009" spans="2:3">
      <c r="B2009" s="159"/>
      <c r="C2009" s="159"/>
    </row>
    <row r="2010" spans="2:3">
      <c r="B2010" s="159"/>
      <c r="C2010" s="159"/>
    </row>
    <row r="2011" spans="2:3">
      <c r="B2011" s="159"/>
      <c r="C2011" s="159"/>
    </row>
    <row r="2012" spans="2:3">
      <c r="B2012" s="159"/>
      <c r="C2012" s="159"/>
    </row>
    <row r="2013" spans="2:3">
      <c r="B2013" s="159"/>
      <c r="C2013" s="159"/>
    </row>
    <row r="2014" spans="2:3">
      <c r="B2014" s="159"/>
      <c r="C2014" s="159"/>
    </row>
    <row r="2015" spans="2:3">
      <c r="B2015" s="159"/>
      <c r="C2015" s="159"/>
    </row>
    <row r="2016" spans="2:3">
      <c r="B2016" s="159"/>
      <c r="C2016" s="159"/>
    </row>
    <row r="2017" spans="2:3">
      <c r="B2017" s="159"/>
      <c r="C2017" s="159"/>
    </row>
    <row r="2018" spans="2:3">
      <c r="B2018" s="159"/>
      <c r="C2018" s="159"/>
    </row>
    <row r="2019" spans="2:3">
      <c r="B2019" s="159"/>
      <c r="C2019" s="159"/>
    </row>
    <row r="2020" spans="2:3">
      <c r="B2020" s="159"/>
      <c r="C2020" s="159"/>
    </row>
    <row r="2021" spans="2:3">
      <c r="B2021" s="159"/>
      <c r="C2021" s="159"/>
    </row>
    <row r="2022" spans="2:3">
      <c r="B2022" s="159"/>
      <c r="C2022" s="159"/>
    </row>
    <row r="2023" spans="2:3">
      <c r="B2023" s="159"/>
      <c r="C2023" s="159"/>
    </row>
    <row r="2024" spans="2:3">
      <c r="B2024" s="159"/>
      <c r="C2024" s="159"/>
    </row>
    <row r="2025" spans="2:3">
      <c r="B2025" s="159"/>
      <c r="C2025" s="159"/>
    </row>
    <row r="2026" spans="2:3">
      <c r="B2026" s="159"/>
      <c r="C2026" s="159"/>
    </row>
    <row r="2027" spans="2:3">
      <c r="B2027" s="159"/>
      <c r="C2027" s="159"/>
    </row>
    <row r="2028" spans="2:3">
      <c r="B2028" s="159"/>
      <c r="C2028" s="159"/>
    </row>
    <row r="2029" spans="2:3">
      <c r="B2029" s="159"/>
      <c r="C2029" s="159"/>
    </row>
    <row r="2030" spans="2:3">
      <c r="B2030" s="159"/>
      <c r="C2030" s="159"/>
    </row>
    <row r="2031" spans="2:3">
      <c r="B2031" s="159"/>
      <c r="C2031" s="159"/>
    </row>
    <row r="2032" spans="2:3">
      <c r="B2032" s="159"/>
      <c r="C2032" s="159"/>
    </row>
    <row r="2033" spans="2:3">
      <c r="B2033" s="159"/>
      <c r="C2033" s="159"/>
    </row>
    <row r="2034" spans="2:3">
      <c r="B2034" s="159"/>
      <c r="C2034" s="159"/>
    </row>
    <row r="2035" spans="2:3">
      <c r="B2035" s="159"/>
      <c r="C2035" s="159"/>
    </row>
    <row r="2036" spans="2:3">
      <c r="B2036" s="159"/>
      <c r="C2036" s="159"/>
    </row>
    <row r="2037" spans="2:3">
      <c r="B2037" s="159"/>
      <c r="C2037" s="159"/>
    </row>
    <row r="2038" spans="2:3">
      <c r="B2038" s="159"/>
      <c r="C2038" s="159"/>
    </row>
    <row r="2039" spans="2:3">
      <c r="B2039" s="159"/>
      <c r="C2039" s="159"/>
    </row>
    <row r="2040" spans="2:3">
      <c r="B2040" s="159"/>
      <c r="C2040" s="159"/>
    </row>
    <row r="2041" spans="2:3">
      <c r="B2041" s="159"/>
      <c r="C2041" s="159"/>
    </row>
    <row r="2042" spans="2:3">
      <c r="B2042" s="159"/>
      <c r="C2042" s="159"/>
    </row>
    <row r="2043" spans="2:3">
      <c r="B2043" s="159"/>
      <c r="C2043" s="159"/>
    </row>
    <row r="2044" spans="2:3">
      <c r="B2044" s="159"/>
      <c r="C2044" s="159"/>
    </row>
    <row r="2045" spans="2:3">
      <c r="B2045" s="159"/>
      <c r="C2045" s="159"/>
    </row>
    <row r="2046" spans="2:3">
      <c r="B2046" s="159"/>
      <c r="C2046" s="159"/>
    </row>
    <row r="2047" spans="2:3">
      <c r="B2047" s="159"/>
      <c r="C2047" s="159"/>
    </row>
    <row r="2048" spans="2:3">
      <c r="B2048" s="159"/>
      <c r="C2048" s="159"/>
    </row>
    <row r="2049" spans="2:3">
      <c r="B2049" s="159"/>
      <c r="C2049" s="159"/>
    </row>
    <row r="2050" spans="2:3">
      <c r="B2050" s="159"/>
      <c r="C2050" s="159"/>
    </row>
    <row r="2051" spans="2:3">
      <c r="B2051" s="159"/>
      <c r="C2051" s="159"/>
    </row>
    <row r="2052" spans="2:3">
      <c r="B2052" s="159"/>
      <c r="C2052" s="159"/>
    </row>
    <row r="2053" spans="2:3">
      <c r="B2053" s="159"/>
      <c r="C2053" s="159"/>
    </row>
    <row r="2054" spans="2:3">
      <c r="B2054" s="159"/>
      <c r="C2054" s="159"/>
    </row>
    <row r="2055" spans="2:3">
      <c r="B2055" s="159"/>
      <c r="C2055" s="159"/>
    </row>
    <row r="2056" spans="2:3">
      <c r="B2056" s="159"/>
      <c r="C2056" s="159"/>
    </row>
    <row r="2057" spans="2:3">
      <c r="B2057" s="159"/>
      <c r="C2057" s="159"/>
    </row>
    <row r="2058" spans="2:3">
      <c r="B2058" s="159"/>
      <c r="C2058" s="159"/>
    </row>
    <row r="2059" spans="2:3">
      <c r="B2059" s="159"/>
      <c r="C2059" s="159"/>
    </row>
    <row r="2060" spans="2:3">
      <c r="B2060" s="159"/>
      <c r="C2060" s="159"/>
    </row>
    <row r="2061" spans="2:3">
      <c r="B2061" s="159"/>
      <c r="C2061" s="159"/>
    </row>
    <row r="2062" spans="2:3">
      <c r="B2062" s="159"/>
      <c r="C2062" s="159"/>
    </row>
    <row r="2063" spans="2:3">
      <c r="B2063" s="159"/>
      <c r="C2063" s="159"/>
    </row>
    <row r="2064" spans="2:3">
      <c r="B2064" s="159"/>
      <c r="C2064" s="159"/>
    </row>
    <row r="2065" spans="2:3">
      <c r="B2065" s="159"/>
      <c r="C2065" s="159"/>
    </row>
    <row r="2066" spans="2:3">
      <c r="B2066" s="159"/>
      <c r="C2066" s="159"/>
    </row>
    <row r="2067" spans="2:3">
      <c r="B2067" s="159"/>
      <c r="C2067" s="159"/>
    </row>
    <row r="2068" spans="2:3">
      <c r="B2068" s="159"/>
      <c r="C2068" s="159"/>
    </row>
    <row r="2069" spans="2:3">
      <c r="B2069" s="159"/>
      <c r="C2069" s="159"/>
    </row>
    <row r="2070" spans="2:3">
      <c r="B2070" s="159"/>
      <c r="C2070" s="159"/>
    </row>
    <row r="2071" spans="2:3">
      <c r="B2071" s="159"/>
      <c r="C2071" s="159"/>
    </row>
    <row r="2072" spans="2:3">
      <c r="B2072" s="159"/>
      <c r="C2072" s="159"/>
    </row>
    <row r="2073" spans="2:3">
      <c r="B2073" s="159"/>
      <c r="C2073" s="159"/>
    </row>
    <row r="2074" spans="2:3">
      <c r="B2074" s="159"/>
      <c r="C2074" s="159"/>
    </row>
    <row r="2075" spans="2:3">
      <c r="B2075" s="159"/>
      <c r="C2075" s="159"/>
    </row>
    <row r="2076" spans="2:3">
      <c r="B2076" s="159"/>
      <c r="C2076" s="159"/>
    </row>
    <row r="2077" spans="2:3">
      <c r="B2077" s="159"/>
      <c r="C2077" s="159"/>
    </row>
    <row r="2078" spans="2:3">
      <c r="B2078" s="159"/>
      <c r="C2078" s="159"/>
    </row>
    <row r="2079" spans="2:3">
      <c r="B2079" s="159"/>
      <c r="C2079" s="159"/>
    </row>
    <row r="2080" spans="2:3">
      <c r="B2080" s="159"/>
      <c r="C2080" s="159"/>
    </row>
    <row r="2081" spans="2:3">
      <c r="B2081" s="159"/>
      <c r="C2081" s="159"/>
    </row>
    <row r="2082" spans="2:3">
      <c r="B2082" s="159"/>
      <c r="C2082" s="159"/>
    </row>
    <row r="2083" spans="2:3">
      <c r="B2083" s="159"/>
      <c r="C2083" s="159"/>
    </row>
    <row r="2084" spans="2:3">
      <c r="B2084" s="159"/>
      <c r="C2084" s="159"/>
    </row>
    <row r="2085" spans="2:3">
      <c r="B2085" s="159"/>
      <c r="C2085" s="159"/>
    </row>
    <row r="2086" spans="2:3">
      <c r="B2086" s="159"/>
      <c r="C2086" s="159"/>
    </row>
    <row r="2087" spans="2:3">
      <c r="B2087" s="159"/>
      <c r="C2087" s="159"/>
    </row>
    <row r="2088" spans="2:3">
      <c r="B2088" s="159"/>
      <c r="C2088" s="159"/>
    </row>
    <row r="2089" spans="2:3">
      <c r="B2089" s="159"/>
      <c r="C2089" s="159"/>
    </row>
    <row r="2090" spans="2:3">
      <c r="B2090" s="159"/>
      <c r="C2090" s="159"/>
    </row>
    <row r="2091" spans="2:3">
      <c r="B2091" s="159"/>
      <c r="C2091" s="159"/>
    </row>
    <row r="2092" spans="2:3">
      <c r="B2092" s="159"/>
      <c r="C2092" s="159"/>
    </row>
    <row r="2093" spans="2:3">
      <c r="B2093" s="159"/>
      <c r="C2093" s="159"/>
    </row>
    <row r="2094" spans="2:3">
      <c r="B2094" s="159"/>
      <c r="C2094" s="159"/>
    </row>
    <row r="2095" spans="2:3">
      <c r="B2095" s="159"/>
      <c r="C2095" s="159"/>
    </row>
    <row r="2096" spans="2:3">
      <c r="B2096" s="159"/>
      <c r="C2096" s="159"/>
    </row>
    <row r="2097" spans="2:3">
      <c r="B2097" s="159"/>
      <c r="C2097" s="159"/>
    </row>
    <row r="2098" spans="2:3">
      <c r="B2098" s="159"/>
      <c r="C2098" s="159"/>
    </row>
    <row r="2099" spans="2:3">
      <c r="B2099" s="159"/>
      <c r="C2099" s="159"/>
    </row>
    <row r="2100" spans="2:3">
      <c r="B2100" s="159"/>
      <c r="C2100" s="159"/>
    </row>
    <row r="2101" spans="2:3">
      <c r="B2101" s="159"/>
      <c r="C2101" s="159"/>
    </row>
    <row r="2102" spans="2:3">
      <c r="B2102" s="159"/>
      <c r="C2102" s="159"/>
    </row>
    <row r="2103" spans="2:3">
      <c r="B2103" s="159"/>
      <c r="C2103" s="159"/>
    </row>
    <row r="2104" spans="2:3">
      <c r="B2104" s="159"/>
      <c r="C2104" s="159"/>
    </row>
    <row r="2105" spans="2:3">
      <c r="B2105" s="159"/>
      <c r="C2105" s="159"/>
    </row>
    <row r="2106" spans="2:3">
      <c r="B2106" s="159"/>
      <c r="C2106" s="159"/>
    </row>
    <row r="2107" spans="2:3">
      <c r="B2107" s="159"/>
      <c r="C2107" s="159"/>
    </row>
    <row r="2108" spans="2:3">
      <c r="B2108" s="159"/>
      <c r="C2108" s="159"/>
    </row>
    <row r="2109" spans="2:3">
      <c r="B2109" s="159"/>
      <c r="C2109" s="159"/>
    </row>
    <row r="2110" spans="2:3">
      <c r="B2110" s="159"/>
      <c r="C2110" s="159"/>
    </row>
    <row r="2111" spans="2:3">
      <c r="B2111" s="159"/>
      <c r="C2111" s="159"/>
    </row>
    <row r="2112" spans="2:3">
      <c r="B2112" s="159"/>
      <c r="C2112" s="159"/>
    </row>
    <row r="2113" spans="2:3">
      <c r="B2113" s="159"/>
      <c r="C2113" s="159"/>
    </row>
    <row r="2114" spans="2:3">
      <c r="B2114" s="159"/>
      <c r="C2114" s="159"/>
    </row>
    <row r="2115" spans="2:3">
      <c r="B2115" s="159"/>
      <c r="C2115" s="159"/>
    </row>
    <row r="2116" spans="2:3">
      <c r="B2116" s="159"/>
      <c r="C2116" s="159"/>
    </row>
    <row r="2117" spans="2:3">
      <c r="B2117" s="159"/>
      <c r="C2117" s="159"/>
    </row>
    <row r="2118" spans="2:3">
      <c r="B2118" s="159"/>
      <c r="C2118" s="159"/>
    </row>
    <row r="2119" spans="2:3">
      <c r="B2119" s="159"/>
      <c r="C2119" s="159"/>
    </row>
    <row r="2120" spans="2:3">
      <c r="B2120" s="159"/>
      <c r="C2120" s="159"/>
    </row>
    <row r="2121" spans="2:3">
      <c r="B2121" s="159"/>
      <c r="C2121" s="159"/>
    </row>
    <row r="2122" spans="2:3">
      <c r="B2122" s="159"/>
      <c r="C2122" s="159"/>
    </row>
    <row r="2123" spans="2:3">
      <c r="B2123" s="159"/>
      <c r="C2123" s="159"/>
    </row>
    <row r="2124" spans="2:3">
      <c r="B2124" s="159"/>
      <c r="C2124" s="159"/>
    </row>
    <row r="2125" spans="2:3">
      <c r="B2125" s="159"/>
      <c r="C2125" s="159"/>
    </row>
    <row r="2126" spans="2:3">
      <c r="B2126" s="159"/>
      <c r="C2126" s="159"/>
    </row>
    <row r="2127" spans="2:3">
      <c r="B2127" s="159"/>
      <c r="C2127" s="159"/>
    </row>
    <row r="2128" spans="2:3">
      <c r="B2128" s="159"/>
      <c r="C2128" s="159"/>
    </row>
    <row r="2129" spans="2:3">
      <c r="B2129" s="159"/>
      <c r="C2129" s="159"/>
    </row>
    <row r="2130" spans="2:3">
      <c r="B2130" s="159"/>
      <c r="C2130" s="159"/>
    </row>
    <row r="2131" spans="2:3">
      <c r="B2131" s="159"/>
      <c r="C2131" s="159"/>
    </row>
    <row r="2132" spans="2:3">
      <c r="B2132" s="159"/>
      <c r="C2132" s="159"/>
    </row>
    <row r="2133" spans="2:3">
      <c r="B2133" s="159"/>
      <c r="C2133" s="159"/>
    </row>
    <row r="2134" spans="2:3">
      <c r="B2134" s="159"/>
      <c r="C2134" s="159"/>
    </row>
    <row r="2135" spans="2:3">
      <c r="B2135" s="159"/>
      <c r="C2135" s="159"/>
    </row>
    <row r="2136" spans="2:3">
      <c r="B2136" s="159"/>
      <c r="C2136" s="159"/>
    </row>
    <row r="2137" spans="2:3">
      <c r="B2137" s="159"/>
      <c r="C2137" s="159"/>
    </row>
    <row r="2138" spans="2:3">
      <c r="B2138" s="159"/>
      <c r="C2138" s="159"/>
    </row>
    <row r="2139" spans="2:3">
      <c r="B2139" s="159"/>
      <c r="C2139" s="159"/>
    </row>
    <row r="2140" spans="2:3">
      <c r="B2140" s="159"/>
      <c r="C2140" s="159"/>
    </row>
    <row r="2141" spans="2:3">
      <c r="B2141" s="159"/>
      <c r="C2141" s="159"/>
    </row>
    <row r="2142" spans="2:3">
      <c r="B2142" s="159"/>
      <c r="C2142" s="159"/>
    </row>
    <row r="2143" spans="2:3">
      <c r="B2143" s="159"/>
      <c r="C2143" s="159"/>
    </row>
    <row r="2144" spans="2:3">
      <c r="B2144" s="159"/>
      <c r="C2144" s="159"/>
    </row>
    <row r="2145" spans="2:3">
      <c r="B2145" s="159"/>
      <c r="C2145" s="159"/>
    </row>
    <row r="2146" spans="2:3">
      <c r="B2146" s="159"/>
      <c r="C2146" s="159"/>
    </row>
    <row r="2147" spans="2:3">
      <c r="B2147" s="159"/>
      <c r="C2147" s="159"/>
    </row>
    <row r="2148" spans="2:3">
      <c r="B2148" s="159"/>
      <c r="C2148" s="159"/>
    </row>
    <row r="2149" spans="2:3">
      <c r="B2149" s="159"/>
      <c r="C2149" s="159"/>
    </row>
    <row r="2150" spans="2:3">
      <c r="B2150" s="159"/>
      <c r="C2150" s="159"/>
    </row>
    <row r="2151" spans="2:3">
      <c r="B2151" s="159"/>
      <c r="C2151" s="159"/>
    </row>
    <row r="2152" spans="2:3">
      <c r="B2152" s="159"/>
      <c r="C2152" s="159"/>
    </row>
    <row r="2153" spans="2:3">
      <c r="B2153" s="159"/>
      <c r="C2153" s="159"/>
    </row>
    <row r="2154" spans="2:3">
      <c r="B2154" s="159"/>
      <c r="C2154" s="159"/>
    </row>
    <row r="2155" spans="2:3">
      <c r="B2155" s="159"/>
      <c r="C2155" s="159"/>
    </row>
    <row r="2156" spans="2:3">
      <c r="B2156" s="159"/>
      <c r="C2156" s="159"/>
    </row>
    <row r="2157" spans="2:3">
      <c r="B2157" s="159"/>
      <c r="C2157" s="159"/>
    </row>
    <row r="2158" spans="2:3">
      <c r="B2158" s="159"/>
      <c r="C2158" s="159"/>
    </row>
    <row r="2159" spans="2:3">
      <c r="B2159" s="159"/>
      <c r="C2159" s="159"/>
    </row>
    <row r="2160" spans="2:3">
      <c r="B2160" s="159"/>
      <c r="C2160" s="159"/>
    </row>
    <row r="2161" spans="2:3">
      <c r="B2161" s="159"/>
      <c r="C2161" s="159"/>
    </row>
    <row r="2162" spans="2:3">
      <c r="B2162" s="159"/>
      <c r="C2162" s="159"/>
    </row>
    <row r="2163" spans="2:3">
      <c r="B2163" s="159"/>
      <c r="C2163" s="159"/>
    </row>
    <row r="2164" spans="2:3">
      <c r="B2164" s="159"/>
      <c r="C2164" s="159"/>
    </row>
    <row r="2165" spans="2:3">
      <c r="B2165" s="159"/>
      <c r="C2165" s="159"/>
    </row>
    <row r="2166" spans="2:3">
      <c r="B2166" s="159"/>
      <c r="C2166" s="159"/>
    </row>
    <row r="2167" spans="2:3">
      <c r="B2167" s="159"/>
      <c r="C2167" s="159"/>
    </row>
    <row r="2168" spans="2:3">
      <c r="B2168" s="159"/>
      <c r="C2168" s="159"/>
    </row>
    <row r="2169" spans="2:3">
      <c r="B2169" s="159"/>
      <c r="C2169" s="159"/>
    </row>
    <row r="2170" spans="2:3">
      <c r="B2170" s="159"/>
      <c r="C2170" s="159"/>
    </row>
    <row r="2171" spans="2:3">
      <c r="B2171" s="159"/>
      <c r="C2171" s="159"/>
    </row>
    <row r="2172" spans="2:3">
      <c r="B2172" s="159"/>
      <c r="C2172" s="159"/>
    </row>
    <row r="2173" spans="2:3">
      <c r="B2173" s="159"/>
      <c r="C2173" s="159"/>
    </row>
    <row r="2174" spans="2:3">
      <c r="B2174" s="159"/>
      <c r="C2174" s="159"/>
    </row>
    <row r="2175" spans="2:3">
      <c r="B2175" s="159"/>
      <c r="C2175" s="159"/>
    </row>
    <row r="2176" spans="2:3">
      <c r="B2176" s="159"/>
      <c r="C2176" s="159"/>
    </row>
    <row r="2177" spans="2:3">
      <c r="B2177" s="159"/>
      <c r="C2177" s="159"/>
    </row>
    <row r="2178" spans="2:3">
      <c r="B2178" s="159"/>
      <c r="C2178" s="159"/>
    </row>
    <row r="2179" spans="2:3">
      <c r="B2179" s="159"/>
      <c r="C2179" s="159"/>
    </row>
    <row r="2180" spans="2:3">
      <c r="B2180" s="159"/>
      <c r="C2180" s="159"/>
    </row>
    <row r="2181" spans="2:3">
      <c r="B2181" s="159"/>
      <c r="C2181" s="159"/>
    </row>
    <row r="2182" spans="2:3">
      <c r="B2182" s="159"/>
      <c r="C2182" s="159"/>
    </row>
    <row r="2183" spans="2:3">
      <c r="B2183" s="159"/>
      <c r="C2183" s="159"/>
    </row>
    <row r="2184" spans="2:3">
      <c r="B2184" s="159"/>
      <c r="C2184" s="159"/>
    </row>
    <row r="2185" spans="2:3">
      <c r="B2185" s="159"/>
      <c r="C2185" s="159"/>
    </row>
    <row r="2186" spans="2:3">
      <c r="B2186" s="159"/>
      <c r="C2186" s="159"/>
    </row>
    <row r="2187" spans="2:3">
      <c r="B2187" s="159"/>
      <c r="C2187" s="159"/>
    </row>
    <row r="2188" spans="2:3">
      <c r="B2188" s="159"/>
      <c r="C2188" s="159"/>
    </row>
    <row r="2189" spans="2:3">
      <c r="B2189" s="159"/>
      <c r="C2189" s="159"/>
    </row>
    <row r="2190" spans="2:3">
      <c r="B2190" s="159"/>
      <c r="C2190" s="159"/>
    </row>
    <row r="2191" spans="2:3">
      <c r="B2191" s="159"/>
      <c r="C2191" s="159"/>
    </row>
    <row r="2192" spans="2:3">
      <c r="B2192" s="159"/>
      <c r="C2192" s="159"/>
    </row>
    <row r="2193" spans="2:3">
      <c r="B2193" s="159"/>
      <c r="C2193" s="159"/>
    </row>
    <row r="2194" spans="2:3">
      <c r="B2194" s="159"/>
      <c r="C2194" s="159"/>
    </row>
    <row r="2195" spans="2:3">
      <c r="B2195" s="159"/>
      <c r="C2195" s="159"/>
    </row>
    <row r="2196" spans="2:3">
      <c r="B2196" s="159"/>
      <c r="C2196" s="159"/>
    </row>
    <row r="2197" spans="2:3">
      <c r="B2197" s="159"/>
      <c r="C2197" s="159"/>
    </row>
    <row r="2198" spans="2:3">
      <c r="B2198" s="159"/>
      <c r="C2198" s="159"/>
    </row>
    <row r="2199" spans="2:3">
      <c r="B2199" s="159"/>
      <c r="C2199" s="159"/>
    </row>
    <row r="2200" spans="2:3">
      <c r="B2200" s="159"/>
      <c r="C2200" s="159"/>
    </row>
    <row r="2201" spans="2:3">
      <c r="B2201" s="159"/>
      <c r="C2201" s="159"/>
    </row>
    <row r="2202" spans="2:3">
      <c r="B2202" s="159"/>
      <c r="C2202" s="159"/>
    </row>
    <row r="2203" spans="2:3">
      <c r="B2203" s="159"/>
      <c r="C2203" s="159"/>
    </row>
    <row r="2204" spans="2:3">
      <c r="B2204" s="159"/>
      <c r="C2204" s="159"/>
    </row>
    <row r="2205" spans="2:3">
      <c r="B2205" s="159"/>
      <c r="C2205" s="159"/>
    </row>
    <row r="2206" spans="2:3">
      <c r="B2206" s="159"/>
      <c r="C2206" s="159"/>
    </row>
    <row r="2207" spans="2:3">
      <c r="B2207" s="159"/>
      <c r="C2207" s="159"/>
    </row>
    <row r="2208" spans="2:3">
      <c r="B2208" s="159"/>
      <c r="C2208" s="159"/>
    </row>
    <row r="2209" spans="2:3">
      <c r="B2209" s="159"/>
      <c r="C2209" s="159"/>
    </row>
    <row r="2210" spans="2:3">
      <c r="B2210" s="159"/>
      <c r="C2210" s="159"/>
    </row>
    <row r="2211" spans="2:3">
      <c r="B2211" s="159"/>
      <c r="C2211" s="159"/>
    </row>
    <row r="2212" spans="2:3">
      <c r="B2212" s="159"/>
      <c r="C2212" s="159"/>
    </row>
    <row r="2213" spans="2:3">
      <c r="B2213" s="159"/>
      <c r="C2213" s="159"/>
    </row>
    <row r="2214" spans="2:3">
      <c r="B2214" s="159"/>
      <c r="C2214" s="159"/>
    </row>
    <row r="2215" spans="2:3">
      <c r="B2215" s="159"/>
      <c r="C2215" s="159"/>
    </row>
    <row r="2216" spans="2:3">
      <c r="B2216" s="159"/>
      <c r="C2216" s="159"/>
    </row>
    <row r="2217" spans="2:3">
      <c r="B2217" s="159"/>
      <c r="C2217" s="159"/>
    </row>
    <row r="2218" spans="2:3">
      <c r="B2218" s="159"/>
      <c r="C2218" s="159"/>
    </row>
    <row r="2219" spans="2:3">
      <c r="B2219" s="159"/>
      <c r="C2219" s="159"/>
    </row>
    <row r="2220" spans="2:3">
      <c r="B2220" s="159"/>
      <c r="C2220" s="159"/>
    </row>
    <row r="2221" spans="2:3">
      <c r="B2221" s="159"/>
      <c r="C2221" s="159"/>
    </row>
    <row r="2222" spans="2:3">
      <c r="B2222" s="159"/>
      <c r="C2222" s="159"/>
    </row>
    <row r="2223" spans="2:3">
      <c r="B2223" s="159"/>
      <c r="C2223" s="159"/>
    </row>
    <row r="2224" spans="2:3">
      <c r="B2224" s="159"/>
      <c r="C2224" s="159"/>
    </row>
    <row r="2225" spans="2:3">
      <c r="B2225" s="159"/>
      <c r="C2225" s="159"/>
    </row>
    <row r="2226" spans="2:3">
      <c r="B2226" s="159"/>
      <c r="C2226" s="159"/>
    </row>
    <row r="2227" spans="2:3">
      <c r="B2227" s="159"/>
      <c r="C2227" s="159"/>
    </row>
    <row r="2228" spans="2:3">
      <c r="B2228" s="159"/>
      <c r="C2228" s="159"/>
    </row>
    <row r="2229" spans="2:3">
      <c r="B2229" s="159"/>
      <c r="C2229" s="159"/>
    </row>
    <row r="2230" spans="2:3">
      <c r="B2230" s="159"/>
      <c r="C2230" s="159"/>
    </row>
    <row r="2231" spans="2:3">
      <c r="B2231" s="159"/>
      <c r="C2231" s="159"/>
    </row>
    <row r="2232" spans="2:3">
      <c r="B2232" s="159"/>
      <c r="C2232" s="159"/>
    </row>
    <row r="2233" spans="2:3">
      <c r="B2233" s="159"/>
      <c r="C2233" s="159"/>
    </row>
    <row r="2234" spans="2:3">
      <c r="B2234" s="159"/>
      <c r="C2234" s="159"/>
    </row>
    <row r="2235" spans="2:3">
      <c r="B2235" s="159"/>
      <c r="C2235" s="159"/>
    </row>
    <row r="2236" spans="2:3">
      <c r="B2236" s="159"/>
      <c r="C2236" s="159"/>
    </row>
    <row r="2237" spans="2:3">
      <c r="B2237" s="159"/>
      <c r="C2237" s="159"/>
    </row>
    <row r="2238" spans="2:3">
      <c r="B2238" s="159"/>
      <c r="C2238" s="159"/>
    </row>
    <row r="2239" spans="2:3">
      <c r="B2239" s="159"/>
      <c r="C2239" s="159"/>
    </row>
    <row r="2240" spans="2:3">
      <c r="B2240" s="159"/>
      <c r="C2240" s="159"/>
    </row>
    <row r="2241" spans="2:3">
      <c r="B2241" s="159"/>
      <c r="C2241" s="159"/>
    </row>
    <row r="2242" spans="2:3">
      <c r="B2242" s="159"/>
      <c r="C2242" s="159"/>
    </row>
    <row r="2243" spans="2:3">
      <c r="B2243" s="159"/>
      <c r="C2243" s="159"/>
    </row>
    <row r="2244" spans="2:3">
      <c r="B2244" s="159"/>
      <c r="C2244" s="159"/>
    </row>
    <row r="2245" spans="2:3">
      <c r="B2245" s="159"/>
      <c r="C2245" s="159"/>
    </row>
    <row r="2246" spans="2:3">
      <c r="B2246" s="159"/>
      <c r="C2246" s="159"/>
    </row>
    <row r="2247" spans="2:3">
      <c r="B2247" s="159"/>
      <c r="C2247" s="159"/>
    </row>
    <row r="2248" spans="2:3">
      <c r="B2248" s="159"/>
      <c r="C2248" s="159"/>
    </row>
    <row r="2249" spans="2:3">
      <c r="B2249" s="159"/>
      <c r="C2249" s="159"/>
    </row>
    <row r="2250" spans="2:3">
      <c r="B2250" s="159"/>
      <c r="C2250" s="159"/>
    </row>
    <row r="2251" spans="2:3">
      <c r="B2251" s="159"/>
      <c r="C2251" s="159"/>
    </row>
    <row r="2252" spans="2:3">
      <c r="B2252" s="159"/>
      <c r="C2252" s="159"/>
    </row>
    <row r="2253" spans="2:3">
      <c r="B2253" s="159"/>
      <c r="C2253" s="159"/>
    </row>
    <row r="2254" spans="2:3">
      <c r="B2254" s="159"/>
      <c r="C2254" s="159"/>
    </row>
    <row r="2255" spans="2:3">
      <c r="B2255" s="159"/>
      <c r="C2255" s="159"/>
    </row>
    <row r="2256" spans="2:3">
      <c r="B2256" s="159"/>
      <c r="C2256" s="159"/>
    </row>
    <row r="2257" spans="2:3">
      <c r="B2257" s="159"/>
      <c r="C2257" s="159"/>
    </row>
    <row r="2258" spans="2:3">
      <c r="B2258" s="159"/>
      <c r="C2258" s="159"/>
    </row>
    <row r="2259" spans="2:3">
      <c r="B2259" s="159"/>
      <c r="C2259" s="159"/>
    </row>
    <row r="2260" spans="2:3">
      <c r="B2260" s="159"/>
      <c r="C2260" s="159"/>
    </row>
    <row r="2261" spans="2:3">
      <c r="B2261" s="159"/>
      <c r="C2261" s="159"/>
    </row>
    <row r="2262" spans="2:3">
      <c r="B2262" s="159"/>
      <c r="C2262" s="159"/>
    </row>
    <row r="2263" spans="2:3">
      <c r="B2263" s="159"/>
      <c r="C2263" s="159"/>
    </row>
    <row r="2264" spans="2:3">
      <c r="B2264" s="159"/>
      <c r="C2264" s="159"/>
    </row>
    <row r="2265" spans="2:3">
      <c r="B2265" s="159"/>
      <c r="C2265" s="159"/>
    </row>
    <row r="2266" spans="2:3">
      <c r="B2266" s="159"/>
      <c r="C2266" s="159"/>
    </row>
    <row r="2267" spans="2:3">
      <c r="B2267" s="159"/>
      <c r="C2267" s="159"/>
    </row>
    <row r="2268" spans="2:3">
      <c r="B2268" s="159"/>
      <c r="C2268" s="159"/>
    </row>
    <row r="2269" spans="2:3">
      <c r="B2269" s="159"/>
      <c r="C2269" s="159"/>
    </row>
    <row r="2270" spans="2:3">
      <c r="B2270" s="159"/>
      <c r="C2270" s="159"/>
    </row>
    <row r="2271" spans="2:3">
      <c r="B2271" s="159"/>
      <c r="C2271" s="159"/>
    </row>
    <row r="2272" spans="2:3">
      <c r="B2272" s="159"/>
      <c r="C2272" s="159"/>
    </row>
    <row r="2273" spans="2:3">
      <c r="B2273" s="159"/>
      <c r="C2273" s="159"/>
    </row>
    <row r="2274" spans="2:3">
      <c r="B2274" s="159"/>
      <c r="C2274" s="159"/>
    </row>
    <row r="2275" spans="2:3">
      <c r="B2275" s="159"/>
      <c r="C2275" s="159"/>
    </row>
    <row r="2276" spans="2:3">
      <c r="B2276" s="159"/>
      <c r="C2276" s="159"/>
    </row>
    <row r="2277" spans="2:3">
      <c r="B2277" s="159"/>
      <c r="C2277" s="159"/>
    </row>
    <row r="2278" spans="2:3">
      <c r="B2278" s="159"/>
      <c r="C2278" s="159"/>
    </row>
    <row r="2279" spans="2:3">
      <c r="B2279" s="159"/>
      <c r="C2279" s="159"/>
    </row>
    <row r="2280" spans="2:3">
      <c r="B2280" s="159"/>
      <c r="C2280" s="159"/>
    </row>
    <row r="2281" spans="2:3">
      <c r="B2281" s="159"/>
      <c r="C2281" s="159"/>
    </row>
    <row r="2282" spans="2:3">
      <c r="B2282" s="159"/>
      <c r="C2282" s="159"/>
    </row>
    <row r="2283" spans="2:3">
      <c r="B2283" s="159"/>
      <c r="C2283" s="159"/>
    </row>
    <row r="2284" spans="2:3">
      <c r="B2284" s="159"/>
      <c r="C2284" s="159"/>
    </row>
    <row r="2285" spans="2:3">
      <c r="B2285" s="159"/>
      <c r="C2285" s="159"/>
    </row>
    <row r="2286" spans="2:3">
      <c r="B2286" s="159"/>
      <c r="C2286" s="159"/>
    </row>
    <row r="2287" spans="2:3">
      <c r="B2287" s="159"/>
      <c r="C2287" s="159"/>
    </row>
    <row r="2288" spans="2:3">
      <c r="B2288" s="159"/>
      <c r="C2288" s="159"/>
    </row>
    <row r="2289" spans="2:3">
      <c r="B2289" s="159"/>
      <c r="C2289" s="159"/>
    </row>
    <row r="2290" spans="2:3">
      <c r="B2290" s="159"/>
      <c r="C2290" s="159"/>
    </row>
    <row r="2291" spans="2:3">
      <c r="B2291" s="159"/>
      <c r="C2291" s="159"/>
    </row>
    <row r="2292" spans="2:3">
      <c r="B2292" s="159"/>
      <c r="C2292" s="159"/>
    </row>
    <row r="2293" spans="2:3">
      <c r="B2293" s="159"/>
      <c r="C2293" s="159"/>
    </row>
    <row r="2294" spans="2:3">
      <c r="B2294" s="159"/>
      <c r="C2294" s="159"/>
    </row>
    <row r="2295" spans="2:3">
      <c r="B2295" s="159"/>
      <c r="C2295" s="159"/>
    </row>
    <row r="2296" spans="2:3">
      <c r="B2296" s="159"/>
      <c r="C2296" s="159"/>
    </row>
    <row r="2297" spans="2:3">
      <c r="B2297" s="159"/>
      <c r="C2297" s="159"/>
    </row>
    <row r="2298" spans="2:3">
      <c r="B2298" s="159"/>
      <c r="C2298" s="159"/>
    </row>
    <row r="2299" spans="2:3">
      <c r="B2299" s="159"/>
      <c r="C2299" s="159"/>
    </row>
    <row r="2300" spans="2:3">
      <c r="B2300" s="159"/>
      <c r="C2300" s="159"/>
    </row>
    <row r="2301" spans="2:3">
      <c r="B2301" s="159"/>
      <c r="C2301" s="159"/>
    </row>
    <row r="2302" spans="2:3">
      <c r="B2302" s="159"/>
      <c r="C2302" s="159"/>
    </row>
    <row r="2303" spans="2:3">
      <c r="B2303" s="159"/>
      <c r="C2303" s="159"/>
    </row>
    <row r="2304" spans="2:3">
      <c r="B2304" s="159"/>
      <c r="C2304" s="159"/>
    </row>
    <row r="2305" spans="2:3">
      <c r="B2305" s="159"/>
      <c r="C2305" s="159"/>
    </row>
    <row r="2306" spans="2:3">
      <c r="B2306" s="159"/>
      <c r="C2306" s="159"/>
    </row>
    <row r="2307" spans="2:3">
      <c r="B2307" s="159"/>
      <c r="C2307" s="159"/>
    </row>
    <row r="2308" spans="2:3">
      <c r="B2308" s="159"/>
      <c r="C2308" s="159"/>
    </row>
    <row r="2309" spans="2:3">
      <c r="B2309" s="159"/>
      <c r="C2309" s="159"/>
    </row>
    <row r="2310" spans="2:3">
      <c r="B2310" s="159"/>
      <c r="C2310" s="159"/>
    </row>
    <row r="2311" spans="2:3">
      <c r="B2311" s="159"/>
      <c r="C2311" s="159"/>
    </row>
    <row r="2312" spans="2:3">
      <c r="B2312" s="159"/>
      <c r="C2312" s="159"/>
    </row>
    <row r="2313" spans="2:3">
      <c r="B2313" s="159"/>
      <c r="C2313" s="159"/>
    </row>
    <row r="2314" spans="2:3">
      <c r="B2314" s="159"/>
      <c r="C2314" s="159"/>
    </row>
    <row r="2315" spans="2:3">
      <c r="B2315" s="159"/>
      <c r="C2315" s="159"/>
    </row>
    <row r="2316" spans="2:3">
      <c r="B2316" s="159"/>
      <c r="C2316" s="159"/>
    </row>
    <row r="2317" spans="2:3">
      <c r="B2317" s="159"/>
      <c r="C2317" s="159"/>
    </row>
    <row r="2318" spans="2:3">
      <c r="B2318" s="159"/>
      <c r="C2318" s="159"/>
    </row>
    <row r="2319" spans="2:3">
      <c r="B2319" s="159"/>
      <c r="C2319" s="159"/>
    </row>
    <row r="2320" spans="2:3">
      <c r="B2320" s="159"/>
      <c r="C2320" s="159"/>
    </row>
    <row r="2321" spans="2:3">
      <c r="B2321" s="159"/>
      <c r="C2321" s="159"/>
    </row>
    <row r="2322" spans="2:3">
      <c r="B2322" s="159"/>
      <c r="C2322" s="159"/>
    </row>
    <row r="2323" spans="2:3">
      <c r="B2323" s="159"/>
      <c r="C2323" s="159"/>
    </row>
    <row r="2324" spans="2:3">
      <c r="B2324" s="159"/>
      <c r="C2324" s="159"/>
    </row>
    <row r="2325" spans="2:3">
      <c r="B2325" s="159"/>
      <c r="C2325" s="159"/>
    </row>
    <row r="2326" spans="2:3">
      <c r="B2326" s="159"/>
      <c r="C2326" s="159"/>
    </row>
    <row r="2327" spans="2:3">
      <c r="B2327" s="159"/>
      <c r="C2327" s="159"/>
    </row>
    <row r="2328" spans="2:3">
      <c r="B2328" s="159"/>
      <c r="C2328" s="159"/>
    </row>
    <row r="2329" spans="2:3">
      <c r="B2329" s="159"/>
      <c r="C2329" s="159"/>
    </row>
    <row r="2330" spans="2:3">
      <c r="B2330" s="159"/>
      <c r="C2330" s="159"/>
    </row>
    <row r="2331" spans="2:3">
      <c r="B2331" s="159"/>
      <c r="C2331" s="159"/>
    </row>
    <row r="2332" spans="2:3">
      <c r="B2332" s="159"/>
      <c r="C2332" s="159"/>
    </row>
    <row r="2333" spans="2:3">
      <c r="B2333" s="159"/>
      <c r="C2333" s="159"/>
    </row>
    <row r="2334" spans="2:3">
      <c r="B2334" s="159"/>
      <c r="C2334" s="159"/>
    </row>
    <row r="2335" spans="2:3">
      <c r="B2335" s="159"/>
      <c r="C2335" s="159"/>
    </row>
    <row r="2336" spans="2:3">
      <c r="B2336" s="159"/>
      <c r="C2336" s="159"/>
    </row>
    <row r="2337" spans="2:3">
      <c r="B2337" s="159"/>
      <c r="C2337" s="159"/>
    </row>
    <row r="2338" spans="2:3">
      <c r="B2338" s="159"/>
      <c r="C2338" s="159"/>
    </row>
    <row r="2339" spans="2:3">
      <c r="B2339" s="159"/>
      <c r="C2339" s="159"/>
    </row>
    <row r="2340" spans="2:3">
      <c r="B2340" s="159"/>
      <c r="C2340" s="159"/>
    </row>
    <row r="2341" spans="2:3">
      <c r="B2341" s="159"/>
      <c r="C2341" s="159"/>
    </row>
    <row r="2342" spans="2:3">
      <c r="B2342" s="159"/>
      <c r="C2342" s="159"/>
    </row>
    <row r="2343" spans="2:3">
      <c r="B2343" s="159"/>
      <c r="C2343" s="159"/>
    </row>
    <row r="2344" spans="2:3">
      <c r="B2344" s="159"/>
      <c r="C2344" s="159"/>
    </row>
    <row r="2345" spans="2:3">
      <c r="B2345" s="159"/>
      <c r="C2345" s="159"/>
    </row>
    <row r="2346" spans="2:3">
      <c r="B2346" s="159"/>
      <c r="C2346" s="159"/>
    </row>
    <row r="2347" spans="2:3">
      <c r="B2347" s="159"/>
      <c r="C2347" s="159"/>
    </row>
    <row r="2348" spans="2:3">
      <c r="B2348" s="159"/>
      <c r="C2348" s="159"/>
    </row>
    <row r="2349" spans="2:3">
      <c r="B2349" s="159"/>
      <c r="C2349" s="159"/>
    </row>
    <row r="2350" spans="2:3">
      <c r="B2350" s="159"/>
      <c r="C2350" s="159"/>
    </row>
    <row r="2351" spans="2:3">
      <c r="B2351" s="159"/>
      <c r="C2351" s="159"/>
    </row>
    <row r="2352" spans="2:3">
      <c r="B2352" s="159"/>
      <c r="C2352" s="159"/>
    </row>
    <row r="2353" spans="2:3">
      <c r="B2353" s="159"/>
      <c r="C2353" s="159"/>
    </row>
    <row r="2354" spans="2:3">
      <c r="B2354" s="159"/>
      <c r="C2354" s="159"/>
    </row>
    <row r="2355" spans="2:3">
      <c r="B2355" s="159"/>
      <c r="C2355" s="159"/>
    </row>
    <row r="2356" spans="2:3">
      <c r="B2356" s="159"/>
      <c r="C2356" s="159"/>
    </row>
    <row r="2357" spans="2:3">
      <c r="B2357" s="159"/>
      <c r="C2357" s="159"/>
    </row>
    <row r="2358" spans="2:3">
      <c r="B2358" s="159"/>
      <c r="C2358" s="159"/>
    </row>
    <row r="2359" spans="2:3">
      <c r="B2359" s="159"/>
      <c r="C2359" s="159"/>
    </row>
    <row r="2360" spans="2:3">
      <c r="B2360" s="159"/>
      <c r="C2360" s="159"/>
    </row>
    <row r="2361" spans="2:3">
      <c r="B2361" s="159"/>
      <c r="C2361" s="159"/>
    </row>
    <row r="2362" spans="2:3">
      <c r="B2362" s="159"/>
      <c r="C2362" s="159"/>
    </row>
    <row r="2363" spans="2:3">
      <c r="B2363" s="159"/>
      <c r="C2363" s="159"/>
    </row>
    <row r="2364" spans="2:3">
      <c r="B2364" s="159"/>
      <c r="C2364" s="159"/>
    </row>
    <row r="2365" spans="2:3">
      <c r="B2365" s="159"/>
      <c r="C2365" s="159"/>
    </row>
    <row r="2366" spans="2:3">
      <c r="B2366" s="159"/>
      <c r="C2366" s="159"/>
    </row>
    <row r="2367" spans="2:3">
      <c r="B2367" s="159"/>
      <c r="C2367" s="159"/>
    </row>
    <row r="2368" spans="2:3">
      <c r="B2368" s="159"/>
      <c r="C2368" s="159"/>
    </row>
    <row r="2369" spans="2:3">
      <c r="B2369" s="159"/>
      <c r="C2369" s="159"/>
    </row>
    <row r="2370" spans="2:3">
      <c r="B2370" s="159"/>
      <c r="C2370" s="159"/>
    </row>
    <row r="2371" spans="2:3">
      <c r="B2371" s="159"/>
      <c r="C2371" s="159"/>
    </row>
    <row r="2372" spans="2:3">
      <c r="B2372" s="159"/>
      <c r="C2372" s="159"/>
    </row>
    <row r="2373" spans="2:3">
      <c r="B2373" s="159"/>
      <c r="C2373" s="159"/>
    </row>
    <row r="2374" spans="2:3">
      <c r="B2374" s="159"/>
      <c r="C2374" s="159"/>
    </row>
    <row r="2375" spans="2:3">
      <c r="B2375" s="159"/>
      <c r="C2375" s="159"/>
    </row>
    <row r="2376" spans="2:3">
      <c r="B2376" s="159"/>
      <c r="C2376" s="159"/>
    </row>
    <row r="2377" spans="2:3">
      <c r="B2377" s="159"/>
      <c r="C2377" s="159"/>
    </row>
    <row r="2378" spans="2:3">
      <c r="B2378" s="159"/>
      <c r="C2378" s="159"/>
    </row>
    <row r="2379" spans="2:3">
      <c r="B2379" s="159"/>
      <c r="C2379" s="159"/>
    </row>
    <row r="2380" spans="2:3">
      <c r="B2380" s="159"/>
      <c r="C2380" s="159"/>
    </row>
    <row r="2381" spans="2:3">
      <c r="B2381" s="159"/>
      <c r="C2381" s="159"/>
    </row>
    <row r="2382" spans="2:3">
      <c r="B2382" s="159"/>
      <c r="C2382" s="159"/>
    </row>
    <row r="2383" spans="2:3">
      <c r="B2383" s="159"/>
      <c r="C2383" s="159"/>
    </row>
    <row r="2384" spans="2:3">
      <c r="B2384" s="159"/>
      <c r="C2384" s="159"/>
    </row>
    <row r="2385" spans="2:3">
      <c r="B2385" s="159"/>
      <c r="C2385" s="159"/>
    </row>
    <row r="2386" spans="2:3">
      <c r="B2386" s="159"/>
      <c r="C2386" s="159"/>
    </row>
    <row r="2387" spans="2:3">
      <c r="B2387" s="159"/>
      <c r="C2387" s="159"/>
    </row>
    <row r="2388" spans="2:3">
      <c r="B2388" s="159"/>
      <c r="C2388" s="159"/>
    </row>
    <row r="2389" spans="2:3">
      <c r="B2389" s="159"/>
      <c r="C2389" s="159"/>
    </row>
    <row r="2390" spans="2:3">
      <c r="B2390" s="159"/>
      <c r="C2390" s="159"/>
    </row>
    <row r="2391" spans="2:3">
      <c r="B2391" s="159"/>
      <c r="C2391" s="159"/>
    </row>
    <row r="2392" spans="2:3">
      <c r="B2392" s="159"/>
      <c r="C2392" s="159"/>
    </row>
    <row r="2393" spans="2:3">
      <c r="B2393" s="159"/>
      <c r="C2393" s="159"/>
    </row>
    <row r="2394" spans="2:3">
      <c r="B2394" s="159"/>
      <c r="C2394" s="159"/>
    </row>
    <row r="2395" spans="2:3">
      <c r="B2395" s="159"/>
      <c r="C2395" s="159"/>
    </row>
    <row r="2396" spans="2:3">
      <c r="B2396" s="159"/>
      <c r="C2396" s="159"/>
    </row>
    <row r="2397" spans="2:3">
      <c r="B2397" s="159"/>
      <c r="C2397" s="159"/>
    </row>
    <row r="2398" spans="2:3">
      <c r="B2398" s="159"/>
      <c r="C2398" s="159"/>
    </row>
    <row r="2399" spans="2:3">
      <c r="B2399" s="159"/>
      <c r="C2399" s="159"/>
    </row>
    <row r="2400" spans="2:3">
      <c r="B2400" s="159"/>
      <c r="C2400" s="159"/>
    </row>
    <row r="2401" spans="2:3">
      <c r="B2401" s="159"/>
      <c r="C2401" s="159"/>
    </row>
    <row r="2402" spans="2:3">
      <c r="B2402" s="159"/>
      <c r="C2402" s="159"/>
    </row>
    <row r="2403" spans="2:3">
      <c r="B2403" s="159"/>
      <c r="C2403" s="159"/>
    </row>
    <row r="2404" spans="2:3">
      <c r="B2404" s="159"/>
      <c r="C2404" s="159"/>
    </row>
    <row r="2405" spans="2:3">
      <c r="B2405" s="159"/>
      <c r="C2405" s="159"/>
    </row>
    <row r="2406" spans="2:3">
      <c r="B2406" s="159"/>
      <c r="C2406" s="159"/>
    </row>
    <row r="2407" spans="2:3">
      <c r="B2407" s="159"/>
      <c r="C2407" s="159"/>
    </row>
    <row r="2408" spans="2:3">
      <c r="B2408" s="159"/>
      <c r="C2408" s="159"/>
    </row>
    <row r="2409" spans="2:3">
      <c r="B2409" s="159"/>
      <c r="C2409" s="159"/>
    </row>
    <row r="2410" spans="2:3">
      <c r="B2410" s="159"/>
      <c r="C2410" s="159"/>
    </row>
    <row r="2411" spans="2:3">
      <c r="B2411" s="159"/>
      <c r="C2411" s="159"/>
    </row>
    <row r="2412" spans="2:3">
      <c r="B2412" s="159"/>
      <c r="C2412" s="159"/>
    </row>
    <row r="2413" spans="2:3">
      <c r="B2413" s="159"/>
      <c r="C2413" s="159"/>
    </row>
    <row r="2414" spans="2:3">
      <c r="B2414" s="159"/>
      <c r="C2414" s="159"/>
    </row>
    <row r="2415" spans="2:3">
      <c r="B2415" s="159"/>
      <c r="C2415" s="159"/>
    </row>
    <row r="2416" spans="2:3">
      <c r="B2416" s="159"/>
      <c r="C2416" s="159"/>
    </row>
    <row r="2417" spans="2:3">
      <c r="B2417" s="159"/>
      <c r="C2417" s="159"/>
    </row>
    <row r="2418" spans="2:3">
      <c r="B2418" s="159"/>
      <c r="C2418" s="159"/>
    </row>
    <row r="2419" spans="2:3">
      <c r="B2419" s="159"/>
      <c r="C2419" s="159"/>
    </row>
    <row r="2420" spans="2:3">
      <c r="B2420" s="159"/>
      <c r="C2420" s="159"/>
    </row>
    <row r="2421" spans="2:3">
      <c r="B2421" s="159"/>
      <c r="C2421" s="159"/>
    </row>
    <row r="2422" spans="2:3">
      <c r="B2422" s="159"/>
      <c r="C2422" s="159"/>
    </row>
    <row r="2423" spans="2:3">
      <c r="B2423" s="159"/>
      <c r="C2423" s="159"/>
    </row>
    <row r="2424" spans="2:3">
      <c r="B2424" s="159"/>
      <c r="C2424" s="159"/>
    </row>
    <row r="2425" spans="2:3">
      <c r="B2425" s="159"/>
      <c r="C2425" s="159"/>
    </row>
    <row r="2426" spans="2:3">
      <c r="B2426" s="159"/>
      <c r="C2426" s="159"/>
    </row>
    <row r="2427" spans="2:3">
      <c r="B2427" s="159"/>
      <c r="C2427" s="159"/>
    </row>
    <row r="2428" spans="2:3">
      <c r="B2428" s="159"/>
      <c r="C2428" s="159"/>
    </row>
    <row r="2429" spans="2:3">
      <c r="B2429" s="159"/>
      <c r="C2429" s="159"/>
    </row>
    <row r="2430" spans="2:3">
      <c r="B2430" s="159"/>
      <c r="C2430" s="159"/>
    </row>
    <row r="2431" spans="2:3">
      <c r="B2431" s="159"/>
      <c r="C2431" s="159"/>
    </row>
    <row r="2432" spans="2:3">
      <c r="B2432" s="159"/>
      <c r="C2432" s="159"/>
    </row>
    <row r="2433" spans="2:3">
      <c r="B2433" s="159"/>
      <c r="C2433" s="159"/>
    </row>
    <row r="2434" spans="2:3">
      <c r="B2434" s="159"/>
      <c r="C2434" s="159"/>
    </row>
    <row r="2435" spans="2:3">
      <c r="B2435" s="159"/>
      <c r="C2435" s="159"/>
    </row>
    <row r="2436" spans="2:3">
      <c r="B2436" s="159"/>
      <c r="C2436" s="159"/>
    </row>
    <row r="2437" spans="2:3">
      <c r="B2437" s="159"/>
      <c r="C2437" s="159"/>
    </row>
    <row r="2438" spans="2:3">
      <c r="B2438" s="159"/>
      <c r="C2438" s="159"/>
    </row>
    <row r="2439" spans="2:3">
      <c r="B2439" s="159"/>
      <c r="C2439" s="159"/>
    </row>
    <row r="2440" spans="2:3">
      <c r="B2440" s="159"/>
      <c r="C2440" s="159"/>
    </row>
    <row r="2441" spans="2:3">
      <c r="B2441" s="159"/>
      <c r="C2441" s="159"/>
    </row>
    <row r="2442" spans="2:3">
      <c r="B2442" s="159"/>
      <c r="C2442" s="159"/>
    </row>
    <row r="2443" spans="2:3">
      <c r="B2443" s="159"/>
      <c r="C2443" s="159"/>
    </row>
    <row r="2444" spans="2:3">
      <c r="B2444" s="159"/>
      <c r="C2444" s="159"/>
    </row>
    <row r="2445" spans="2:3">
      <c r="B2445" s="159"/>
      <c r="C2445" s="159"/>
    </row>
    <row r="2446" spans="2:3">
      <c r="B2446" s="159"/>
      <c r="C2446" s="159"/>
    </row>
    <row r="2447" spans="2:3">
      <c r="B2447" s="159"/>
      <c r="C2447" s="159"/>
    </row>
    <row r="2448" spans="2:3">
      <c r="B2448" s="159"/>
      <c r="C2448" s="159"/>
    </row>
    <row r="2449" spans="2:3">
      <c r="B2449" s="159"/>
      <c r="C2449" s="159"/>
    </row>
    <row r="2450" spans="2:3">
      <c r="B2450" s="159"/>
      <c r="C2450" s="159"/>
    </row>
    <row r="2451" spans="2:3">
      <c r="B2451" s="159"/>
      <c r="C2451" s="159"/>
    </row>
    <row r="2452" spans="2:3">
      <c r="B2452" s="159"/>
      <c r="C2452" s="159"/>
    </row>
    <row r="2453" spans="2:3">
      <c r="B2453" s="159"/>
      <c r="C2453" s="159"/>
    </row>
    <row r="2454" spans="2:3">
      <c r="B2454" s="159"/>
      <c r="C2454" s="159"/>
    </row>
    <row r="2455" spans="2:3">
      <c r="B2455" s="159"/>
      <c r="C2455" s="159"/>
    </row>
    <row r="2456" spans="2:3">
      <c r="B2456" s="159"/>
      <c r="C2456" s="159"/>
    </row>
    <row r="2457" spans="2:3">
      <c r="B2457" s="159"/>
      <c r="C2457" s="159"/>
    </row>
    <row r="2458" spans="2:3">
      <c r="B2458" s="159"/>
      <c r="C2458" s="159"/>
    </row>
    <row r="2459" spans="2:3">
      <c r="B2459" s="159"/>
      <c r="C2459" s="159"/>
    </row>
    <row r="2460" spans="2:3">
      <c r="B2460" s="159"/>
      <c r="C2460" s="159"/>
    </row>
    <row r="2461" spans="2:3">
      <c r="B2461" s="159"/>
      <c r="C2461" s="159"/>
    </row>
    <row r="2462" spans="2:3">
      <c r="B2462" s="159"/>
      <c r="C2462" s="159"/>
    </row>
    <row r="2463" spans="2:3">
      <c r="B2463" s="159"/>
      <c r="C2463" s="159"/>
    </row>
    <row r="2464" spans="2:3">
      <c r="B2464" s="159"/>
      <c r="C2464" s="159"/>
    </row>
    <row r="2465" spans="2:3">
      <c r="B2465" s="159"/>
      <c r="C2465" s="159"/>
    </row>
    <row r="2466" spans="2:3">
      <c r="B2466" s="159"/>
      <c r="C2466" s="159"/>
    </row>
    <row r="2467" spans="2:3">
      <c r="B2467" s="159"/>
      <c r="C2467" s="159"/>
    </row>
    <row r="2468" spans="2:3">
      <c r="B2468" s="159"/>
      <c r="C2468" s="159"/>
    </row>
    <row r="2469" spans="2:3">
      <c r="B2469" s="159"/>
      <c r="C2469" s="159"/>
    </row>
    <row r="2470" spans="2:3">
      <c r="B2470" s="159"/>
      <c r="C2470" s="159"/>
    </row>
    <row r="2471" spans="2:3">
      <c r="B2471" s="159"/>
      <c r="C2471" s="159"/>
    </row>
    <row r="2472" spans="2:3">
      <c r="B2472" s="159"/>
      <c r="C2472" s="159"/>
    </row>
    <row r="2473" spans="2:3">
      <c r="B2473" s="159"/>
      <c r="C2473" s="159"/>
    </row>
    <row r="2474" spans="2:3">
      <c r="B2474" s="159"/>
      <c r="C2474" s="159"/>
    </row>
    <row r="2475" spans="2:3">
      <c r="B2475" s="159"/>
      <c r="C2475" s="159"/>
    </row>
    <row r="2476" spans="2:3">
      <c r="B2476" s="159"/>
      <c r="C2476" s="159"/>
    </row>
    <row r="2477" spans="2:3">
      <c r="B2477" s="159"/>
      <c r="C2477" s="159"/>
    </row>
    <row r="2478" spans="2:3">
      <c r="B2478" s="159"/>
      <c r="C2478" s="159"/>
    </row>
    <row r="2479" spans="2:3">
      <c r="B2479" s="159"/>
      <c r="C2479" s="159"/>
    </row>
    <row r="2480" spans="2:3">
      <c r="B2480" s="159"/>
      <c r="C2480" s="159"/>
    </row>
    <row r="2481" spans="2:3">
      <c r="B2481" s="159"/>
      <c r="C2481" s="159"/>
    </row>
    <row r="2482" spans="2:3">
      <c r="B2482" s="159"/>
      <c r="C2482" s="159"/>
    </row>
    <row r="2483" spans="2:3">
      <c r="B2483" s="159"/>
      <c r="C2483" s="159"/>
    </row>
    <row r="2484" spans="2:3">
      <c r="B2484" s="159"/>
      <c r="C2484" s="159"/>
    </row>
    <row r="2485" spans="2:3">
      <c r="B2485" s="159"/>
      <c r="C2485" s="159"/>
    </row>
    <row r="2486" spans="2:3">
      <c r="B2486" s="159"/>
      <c r="C2486" s="159"/>
    </row>
    <row r="2487" spans="2:3">
      <c r="B2487" s="159"/>
      <c r="C2487" s="159"/>
    </row>
    <row r="2488" spans="2:3">
      <c r="B2488" s="159"/>
      <c r="C2488" s="159"/>
    </row>
    <row r="2489" spans="2:3">
      <c r="B2489" s="159"/>
      <c r="C2489" s="159"/>
    </row>
    <row r="2490" spans="2:3">
      <c r="B2490" s="159"/>
      <c r="C2490" s="159"/>
    </row>
    <row r="2491" spans="2:3">
      <c r="B2491" s="159"/>
      <c r="C2491" s="159"/>
    </row>
    <row r="2492" spans="2:3">
      <c r="B2492" s="159"/>
      <c r="C2492" s="159"/>
    </row>
    <row r="2493" spans="2:3">
      <c r="B2493" s="159"/>
      <c r="C2493" s="159"/>
    </row>
    <row r="2494" spans="2:3">
      <c r="B2494" s="159"/>
      <c r="C2494" s="159"/>
    </row>
    <row r="2495" spans="2:3">
      <c r="B2495" s="159"/>
      <c r="C2495" s="159"/>
    </row>
    <row r="2496" spans="2:3">
      <c r="B2496" s="159"/>
      <c r="C2496" s="159"/>
    </row>
    <row r="2497" spans="2:3">
      <c r="B2497" s="159"/>
      <c r="C2497" s="159"/>
    </row>
    <row r="2498" spans="2:3">
      <c r="B2498" s="159"/>
      <c r="C2498" s="159"/>
    </row>
    <row r="2499" spans="2:3">
      <c r="B2499" s="159"/>
      <c r="C2499" s="159"/>
    </row>
    <row r="2500" spans="2:3">
      <c r="B2500" s="159"/>
      <c r="C2500" s="159"/>
    </row>
    <row r="2501" spans="2:3">
      <c r="B2501" s="159"/>
      <c r="C2501" s="159"/>
    </row>
    <row r="2502" spans="2:3">
      <c r="B2502" s="159"/>
      <c r="C2502" s="159"/>
    </row>
    <row r="2503" spans="2:3">
      <c r="B2503" s="159"/>
      <c r="C2503" s="159"/>
    </row>
    <row r="2504" spans="2:3">
      <c r="B2504" s="159"/>
      <c r="C2504" s="159"/>
    </row>
    <row r="2505" spans="2:3">
      <c r="B2505" s="159"/>
      <c r="C2505" s="159"/>
    </row>
    <row r="2506" spans="2:3">
      <c r="B2506" s="159"/>
      <c r="C2506" s="159"/>
    </row>
    <row r="2507" spans="2:3">
      <c r="B2507" s="159"/>
      <c r="C2507" s="159"/>
    </row>
    <row r="2508" spans="2:3">
      <c r="B2508" s="159"/>
      <c r="C2508" s="159"/>
    </row>
    <row r="2509" spans="2:3">
      <c r="B2509" s="159"/>
      <c r="C2509" s="159"/>
    </row>
    <row r="2510" spans="2:3">
      <c r="B2510" s="159"/>
      <c r="C2510" s="159"/>
    </row>
    <row r="2511" spans="2:3">
      <c r="B2511" s="159"/>
      <c r="C2511" s="159"/>
    </row>
    <row r="2512" spans="2:3">
      <c r="B2512" s="159"/>
      <c r="C2512" s="159"/>
    </row>
    <row r="2513" spans="2:3">
      <c r="B2513" s="159"/>
      <c r="C2513" s="159"/>
    </row>
    <row r="2514" spans="2:3">
      <c r="B2514" s="159"/>
      <c r="C2514" s="159"/>
    </row>
    <row r="2515" spans="2:3">
      <c r="B2515" s="159"/>
      <c r="C2515" s="159"/>
    </row>
    <row r="2516" spans="2:3">
      <c r="B2516" s="159"/>
      <c r="C2516" s="159"/>
    </row>
    <row r="2517" spans="2:3">
      <c r="B2517" s="159"/>
      <c r="C2517" s="159"/>
    </row>
    <row r="2518" spans="2:3">
      <c r="B2518" s="159"/>
      <c r="C2518" s="159"/>
    </row>
    <row r="2519" spans="2:3">
      <c r="B2519" s="159"/>
      <c r="C2519" s="159"/>
    </row>
    <row r="2520" spans="2:3">
      <c r="B2520" s="159"/>
      <c r="C2520" s="159"/>
    </row>
    <row r="2521" spans="2:3">
      <c r="B2521" s="159"/>
      <c r="C2521" s="159"/>
    </row>
    <row r="2522" spans="2:3">
      <c r="B2522" s="159"/>
      <c r="C2522" s="159"/>
    </row>
    <row r="2523" spans="2:3">
      <c r="B2523" s="159"/>
      <c r="C2523" s="159"/>
    </row>
    <row r="2524" spans="2:3">
      <c r="B2524" s="159"/>
      <c r="C2524" s="159"/>
    </row>
    <row r="2525" spans="2:3">
      <c r="B2525" s="159"/>
      <c r="C2525" s="159"/>
    </row>
    <row r="2526" spans="2:3">
      <c r="B2526" s="159"/>
      <c r="C2526" s="159"/>
    </row>
    <row r="2527" spans="2:3">
      <c r="B2527" s="159"/>
      <c r="C2527" s="159"/>
    </row>
    <row r="2528" spans="2:3">
      <c r="B2528" s="159"/>
      <c r="C2528" s="159"/>
    </row>
    <row r="2529" spans="2:3">
      <c r="B2529" s="159"/>
      <c r="C2529" s="159"/>
    </row>
    <row r="2530" spans="2:3">
      <c r="B2530" s="159"/>
      <c r="C2530" s="159"/>
    </row>
    <row r="2531" spans="2:3">
      <c r="B2531" s="159"/>
      <c r="C2531" s="159"/>
    </row>
    <row r="2532" spans="2:3">
      <c r="B2532" s="159"/>
      <c r="C2532" s="159"/>
    </row>
    <row r="2533" spans="2:3">
      <c r="B2533" s="159"/>
      <c r="C2533" s="159"/>
    </row>
    <row r="2534" spans="2:3">
      <c r="B2534" s="159"/>
      <c r="C2534" s="159"/>
    </row>
    <row r="2535" spans="2:3">
      <c r="B2535" s="159"/>
      <c r="C2535" s="159"/>
    </row>
    <row r="2536" spans="2:3">
      <c r="B2536" s="159"/>
      <c r="C2536" s="159"/>
    </row>
    <row r="2537" spans="2:3">
      <c r="B2537" s="159"/>
      <c r="C2537" s="159"/>
    </row>
    <row r="2538" spans="2:3">
      <c r="B2538" s="159"/>
      <c r="C2538" s="159"/>
    </row>
    <row r="2539" spans="2:3">
      <c r="B2539" s="159"/>
      <c r="C2539" s="159"/>
    </row>
    <row r="2540" spans="2:3">
      <c r="B2540" s="159"/>
      <c r="C2540" s="159"/>
    </row>
    <row r="2541" spans="2:3">
      <c r="B2541" s="159"/>
      <c r="C2541" s="159"/>
    </row>
    <row r="2542" spans="2:3">
      <c r="B2542" s="159"/>
      <c r="C2542" s="159"/>
    </row>
    <row r="2543" spans="2:3">
      <c r="B2543" s="159"/>
      <c r="C2543" s="159"/>
    </row>
    <row r="2544" spans="2:3">
      <c r="B2544" s="159"/>
      <c r="C2544" s="159"/>
    </row>
    <row r="2545" spans="2:3">
      <c r="B2545" s="159"/>
      <c r="C2545" s="159"/>
    </row>
    <row r="2546" spans="2:3">
      <c r="B2546" s="159"/>
      <c r="C2546" s="159"/>
    </row>
    <row r="2547" spans="2:3">
      <c r="B2547" s="159"/>
      <c r="C2547" s="159"/>
    </row>
    <row r="2548" spans="2:3">
      <c r="B2548" s="159"/>
      <c r="C2548" s="159"/>
    </row>
    <row r="2549" spans="2:3">
      <c r="B2549" s="159"/>
      <c r="C2549" s="159"/>
    </row>
    <row r="2550" spans="2:3">
      <c r="B2550" s="159"/>
      <c r="C2550" s="159"/>
    </row>
    <row r="2551" spans="2:3">
      <c r="B2551" s="159"/>
      <c r="C2551" s="159"/>
    </row>
    <row r="2552" spans="2:3">
      <c r="B2552" s="159"/>
      <c r="C2552" s="159"/>
    </row>
    <row r="2553" spans="2:3">
      <c r="B2553" s="159"/>
      <c r="C2553" s="159"/>
    </row>
    <row r="2554" spans="2:3">
      <c r="B2554" s="159"/>
      <c r="C2554" s="159"/>
    </row>
    <row r="2555" spans="2:3">
      <c r="B2555" s="159"/>
      <c r="C2555" s="159"/>
    </row>
    <row r="2556" spans="2:3">
      <c r="B2556" s="159"/>
      <c r="C2556" s="159"/>
    </row>
    <row r="2557" spans="2:3">
      <c r="B2557" s="159"/>
      <c r="C2557" s="159"/>
    </row>
    <row r="2558" spans="2:3">
      <c r="B2558" s="159"/>
      <c r="C2558" s="159"/>
    </row>
    <row r="2559" spans="2:3">
      <c r="B2559" s="159"/>
      <c r="C2559" s="159"/>
    </row>
    <row r="2560" spans="2:3">
      <c r="B2560" s="159"/>
      <c r="C2560" s="159"/>
    </row>
    <row r="2561" spans="2:3">
      <c r="B2561" s="159"/>
      <c r="C2561" s="159"/>
    </row>
    <row r="2562" spans="2:3">
      <c r="B2562" s="159"/>
      <c r="C2562" s="159"/>
    </row>
    <row r="2563" spans="2:3">
      <c r="B2563" s="159"/>
      <c r="C2563" s="159"/>
    </row>
    <row r="2564" spans="2:3">
      <c r="B2564" s="159"/>
      <c r="C2564" s="159"/>
    </row>
    <row r="2565" spans="2:3">
      <c r="B2565" s="159"/>
      <c r="C2565" s="159"/>
    </row>
    <row r="2566" spans="2:3">
      <c r="B2566" s="159"/>
      <c r="C2566" s="159"/>
    </row>
    <row r="2567" spans="2:3">
      <c r="B2567" s="159"/>
      <c r="C2567" s="159"/>
    </row>
    <row r="2568" spans="2:3">
      <c r="B2568" s="159"/>
      <c r="C2568" s="159"/>
    </row>
    <row r="2569" spans="2:3">
      <c r="B2569" s="159"/>
      <c r="C2569" s="159"/>
    </row>
    <row r="2570" spans="2:3">
      <c r="B2570" s="159"/>
      <c r="C2570" s="159"/>
    </row>
    <row r="2571" spans="2:3">
      <c r="B2571" s="159"/>
      <c r="C2571" s="159"/>
    </row>
    <row r="2572" spans="2:3">
      <c r="B2572" s="159"/>
      <c r="C2572" s="159"/>
    </row>
    <row r="2573" spans="2:3">
      <c r="B2573" s="159"/>
      <c r="C2573" s="159"/>
    </row>
    <row r="2574" spans="2:3">
      <c r="B2574" s="159"/>
      <c r="C2574" s="159"/>
    </row>
    <row r="2575" spans="2:3">
      <c r="B2575" s="159"/>
      <c r="C2575" s="159"/>
    </row>
    <row r="2576" spans="2:3">
      <c r="B2576" s="159"/>
      <c r="C2576" s="159"/>
    </row>
    <row r="2577" spans="2:3">
      <c r="B2577" s="159"/>
      <c r="C2577" s="159"/>
    </row>
    <row r="2578" spans="2:3">
      <c r="B2578" s="159"/>
      <c r="C2578" s="159"/>
    </row>
    <row r="2579" spans="2:3">
      <c r="B2579" s="159"/>
      <c r="C2579" s="159"/>
    </row>
    <row r="2580" spans="2:3">
      <c r="B2580" s="159"/>
      <c r="C2580" s="159"/>
    </row>
    <row r="2581" spans="2:3">
      <c r="B2581" s="159"/>
      <c r="C2581" s="159"/>
    </row>
    <row r="2582" spans="2:3">
      <c r="B2582" s="159"/>
      <c r="C2582" s="159"/>
    </row>
    <row r="2583" spans="2:3">
      <c r="B2583" s="159"/>
      <c r="C2583" s="159"/>
    </row>
    <row r="2584" spans="2:3">
      <c r="B2584" s="159"/>
      <c r="C2584" s="159"/>
    </row>
    <row r="2585" spans="2:3">
      <c r="B2585" s="159"/>
      <c r="C2585" s="159"/>
    </row>
    <row r="2586" spans="2:3">
      <c r="B2586" s="159"/>
      <c r="C2586" s="159"/>
    </row>
    <row r="2587" spans="2:3">
      <c r="B2587" s="159"/>
      <c r="C2587" s="159"/>
    </row>
    <row r="2588" spans="2:3">
      <c r="B2588" s="159"/>
      <c r="C2588" s="159"/>
    </row>
    <row r="2589" spans="2:3">
      <c r="B2589" s="159"/>
      <c r="C2589" s="159"/>
    </row>
    <row r="2590" spans="2:3">
      <c r="B2590" s="159"/>
      <c r="C2590" s="159"/>
    </row>
    <row r="2591" spans="2:3">
      <c r="B2591" s="159"/>
      <c r="C2591" s="159"/>
    </row>
    <row r="2592" spans="2:3">
      <c r="B2592" s="159"/>
      <c r="C2592" s="159"/>
    </row>
    <row r="2593" spans="2:3">
      <c r="B2593" s="159"/>
      <c r="C2593" s="159"/>
    </row>
    <row r="2594" spans="2:3">
      <c r="B2594" s="159"/>
      <c r="C2594" s="159"/>
    </row>
    <row r="2595" spans="2:3">
      <c r="B2595" s="159"/>
      <c r="C2595" s="159"/>
    </row>
    <row r="2596" spans="2:3">
      <c r="B2596" s="159"/>
      <c r="C2596" s="159"/>
    </row>
    <row r="2597" spans="2:3">
      <c r="B2597" s="159"/>
      <c r="C2597" s="159"/>
    </row>
    <row r="2598" spans="2:3">
      <c r="B2598" s="159"/>
      <c r="C2598" s="159"/>
    </row>
    <row r="2599" spans="2:3">
      <c r="B2599" s="159"/>
      <c r="C2599" s="159"/>
    </row>
    <row r="2600" spans="2:3">
      <c r="B2600" s="159"/>
      <c r="C2600" s="159"/>
    </row>
    <row r="2601" spans="2:3">
      <c r="B2601" s="159"/>
      <c r="C2601" s="159"/>
    </row>
    <row r="2602" spans="2:3">
      <c r="B2602" s="159"/>
      <c r="C2602" s="159"/>
    </row>
    <row r="2603" spans="2:3">
      <c r="B2603" s="159"/>
      <c r="C2603" s="159"/>
    </row>
    <row r="2604" spans="2:3">
      <c r="B2604" s="159"/>
      <c r="C2604" s="159"/>
    </row>
    <row r="2605" spans="2:3">
      <c r="B2605" s="159"/>
      <c r="C2605" s="159"/>
    </row>
    <row r="2606" spans="2:3">
      <c r="B2606" s="159"/>
      <c r="C2606" s="159"/>
    </row>
    <row r="2607" spans="2:3">
      <c r="B2607" s="159"/>
      <c r="C2607" s="159"/>
    </row>
    <row r="2608" spans="2:3">
      <c r="B2608" s="159"/>
      <c r="C2608" s="159"/>
    </row>
    <row r="2609" spans="2:3">
      <c r="B2609" s="159"/>
      <c r="C2609" s="159"/>
    </row>
    <row r="2610" spans="2:3">
      <c r="B2610" s="159"/>
      <c r="C2610" s="159"/>
    </row>
    <row r="2611" spans="2:3">
      <c r="B2611" s="159"/>
      <c r="C2611" s="159"/>
    </row>
    <row r="2612" spans="2:3">
      <c r="B2612" s="159"/>
      <c r="C2612" s="159"/>
    </row>
    <row r="2613" spans="2:3">
      <c r="B2613" s="159"/>
      <c r="C2613" s="159"/>
    </row>
    <row r="2614" spans="2:3">
      <c r="B2614" s="159"/>
      <c r="C2614" s="159"/>
    </row>
    <row r="2615" spans="2:3">
      <c r="B2615" s="159"/>
      <c r="C2615" s="159"/>
    </row>
    <row r="2616" spans="2:3">
      <c r="B2616" s="159"/>
      <c r="C2616" s="159"/>
    </row>
    <row r="2617" spans="2:3">
      <c r="B2617" s="159"/>
      <c r="C2617" s="159"/>
    </row>
    <row r="2618" spans="2:3">
      <c r="B2618" s="159"/>
      <c r="C2618" s="159"/>
    </row>
    <row r="2619" spans="2:3">
      <c r="B2619" s="159"/>
      <c r="C2619" s="159"/>
    </row>
    <row r="2620" spans="2:3">
      <c r="B2620" s="159"/>
      <c r="C2620" s="159"/>
    </row>
    <row r="2621" spans="2:3">
      <c r="B2621" s="159"/>
      <c r="C2621" s="159"/>
    </row>
    <row r="2622" spans="2:3">
      <c r="B2622" s="159"/>
      <c r="C2622" s="159"/>
    </row>
    <row r="2623" spans="2:3">
      <c r="B2623" s="159"/>
      <c r="C2623" s="159"/>
    </row>
    <row r="2624" spans="2:3">
      <c r="B2624" s="159"/>
      <c r="C2624" s="159"/>
    </row>
    <row r="2625" spans="2:3">
      <c r="B2625" s="159"/>
      <c r="C2625" s="159"/>
    </row>
    <row r="2626" spans="2:3">
      <c r="B2626" s="159"/>
      <c r="C2626" s="159"/>
    </row>
    <row r="2627" spans="2:3">
      <c r="B2627" s="159"/>
      <c r="C2627" s="159"/>
    </row>
    <row r="2628" spans="2:3">
      <c r="B2628" s="159"/>
      <c r="C2628" s="159"/>
    </row>
    <row r="2629" spans="2:3">
      <c r="B2629" s="159"/>
      <c r="C2629" s="159"/>
    </row>
    <row r="2630" spans="2:3">
      <c r="B2630" s="159"/>
      <c r="C2630" s="159"/>
    </row>
    <row r="2631" spans="2:3">
      <c r="B2631" s="159"/>
      <c r="C2631" s="159"/>
    </row>
    <row r="2632" spans="2:3">
      <c r="B2632" s="159"/>
      <c r="C2632" s="159"/>
    </row>
    <row r="2633" spans="2:3">
      <c r="B2633" s="159"/>
      <c r="C2633" s="159"/>
    </row>
    <row r="2634" spans="2:3">
      <c r="B2634" s="159"/>
      <c r="C2634" s="159"/>
    </row>
    <row r="2635" spans="2:3">
      <c r="B2635" s="159"/>
      <c r="C2635" s="159"/>
    </row>
    <row r="2636" spans="2:3">
      <c r="B2636" s="159"/>
      <c r="C2636" s="159"/>
    </row>
    <row r="2637" spans="2:3">
      <c r="B2637" s="159"/>
      <c r="C2637" s="159"/>
    </row>
    <row r="2638" spans="2:3">
      <c r="B2638" s="159"/>
      <c r="C2638" s="159"/>
    </row>
    <row r="2639" spans="2:3">
      <c r="B2639" s="159"/>
      <c r="C2639" s="159"/>
    </row>
    <row r="2640" spans="2:3">
      <c r="B2640" s="159"/>
      <c r="C2640" s="159"/>
    </row>
    <row r="2641" spans="2:3">
      <c r="B2641" s="159"/>
      <c r="C2641" s="159"/>
    </row>
    <row r="2642" spans="2:3">
      <c r="B2642" s="159"/>
      <c r="C2642" s="159"/>
    </row>
    <row r="2643" spans="2:3">
      <c r="B2643" s="159"/>
      <c r="C2643" s="159"/>
    </row>
    <row r="2644" spans="2:3">
      <c r="B2644" s="159"/>
      <c r="C2644" s="159"/>
    </row>
    <row r="2645" spans="2:3">
      <c r="B2645" s="159"/>
      <c r="C2645" s="159"/>
    </row>
    <row r="2646" spans="2:3">
      <c r="B2646" s="159"/>
      <c r="C2646" s="159"/>
    </row>
    <row r="2647" spans="2:3">
      <c r="B2647" s="159"/>
      <c r="C2647" s="159"/>
    </row>
    <row r="2648" spans="2:3">
      <c r="B2648" s="159"/>
      <c r="C2648" s="159"/>
    </row>
    <row r="2649" spans="2:3">
      <c r="B2649" s="159"/>
      <c r="C2649" s="159"/>
    </row>
    <row r="2650" spans="2:3">
      <c r="B2650" s="159"/>
      <c r="C2650" s="159"/>
    </row>
    <row r="2651" spans="2:3">
      <c r="B2651" s="159"/>
      <c r="C2651" s="159"/>
    </row>
    <row r="2652" spans="2:3">
      <c r="B2652" s="159"/>
      <c r="C2652" s="159"/>
    </row>
    <row r="2653" spans="2:3">
      <c r="B2653" s="159"/>
      <c r="C2653" s="159"/>
    </row>
    <row r="2654" spans="2:3">
      <c r="B2654" s="159"/>
      <c r="C2654" s="159"/>
    </row>
    <row r="2655" spans="2:3">
      <c r="B2655" s="159"/>
      <c r="C2655" s="159"/>
    </row>
    <row r="2656" spans="2:3">
      <c r="B2656" s="159"/>
      <c r="C2656" s="159"/>
    </row>
    <row r="2657" spans="2:3">
      <c r="B2657" s="159"/>
      <c r="C2657" s="159"/>
    </row>
    <row r="2658" spans="2:3">
      <c r="B2658" s="159"/>
      <c r="C2658" s="159"/>
    </row>
    <row r="2659" spans="2:3">
      <c r="B2659" s="159"/>
      <c r="C2659" s="159"/>
    </row>
    <row r="2660" spans="2:3">
      <c r="B2660" s="159"/>
      <c r="C2660" s="159"/>
    </row>
    <row r="2661" spans="2:3">
      <c r="B2661" s="159"/>
      <c r="C2661" s="159"/>
    </row>
    <row r="2662" spans="2:3">
      <c r="B2662" s="159"/>
      <c r="C2662" s="159"/>
    </row>
    <row r="2663" spans="2:3">
      <c r="B2663" s="159"/>
      <c r="C2663" s="159"/>
    </row>
    <row r="2664" spans="2:3">
      <c r="B2664" s="159"/>
      <c r="C2664" s="159"/>
    </row>
    <row r="2665" spans="2:3">
      <c r="B2665" s="159"/>
      <c r="C2665" s="159"/>
    </row>
    <row r="2666" spans="2:3">
      <c r="B2666" s="159"/>
      <c r="C2666" s="159"/>
    </row>
    <row r="2667" spans="2:3">
      <c r="B2667" s="159"/>
      <c r="C2667" s="159"/>
    </row>
    <row r="2668" spans="2:3">
      <c r="B2668" s="159"/>
      <c r="C2668" s="159"/>
    </row>
    <row r="2669" spans="2:3">
      <c r="B2669" s="159"/>
      <c r="C2669" s="159"/>
    </row>
    <row r="2670" spans="2:3">
      <c r="B2670" s="159"/>
      <c r="C2670" s="159"/>
    </row>
    <row r="2671" spans="2:3">
      <c r="B2671" s="159"/>
      <c r="C2671" s="159"/>
    </row>
    <row r="2672" spans="2:3">
      <c r="B2672" s="159"/>
      <c r="C2672" s="159"/>
    </row>
    <row r="2673" spans="2:3">
      <c r="B2673" s="159"/>
      <c r="C2673" s="159"/>
    </row>
    <row r="2674" spans="2:3">
      <c r="B2674" s="159"/>
      <c r="C2674" s="159"/>
    </row>
    <row r="2675" spans="2:3">
      <c r="B2675" s="159"/>
      <c r="C2675" s="159"/>
    </row>
    <row r="2676" spans="2:3">
      <c r="B2676" s="159"/>
      <c r="C2676" s="159"/>
    </row>
    <row r="2677" spans="2:3">
      <c r="B2677" s="159"/>
      <c r="C2677" s="159"/>
    </row>
    <row r="2678" spans="2:3">
      <c r="B2678" s="159"/>
      <c r="C2678" s="159"/>
    </row>
    <row r="2679" spans="2:3">
      <c r="B2679" s="159"/>
      <c r="C2679" s="159"/>
    </row>
    <row r="2680" spans="2:3">
      <c r="B2680" s="159"/>
      <c r="C2680" s="159"/>
    </row>
    <row r="2681" spans="2:3">
      <c r="B2681" s="159"/>
      <c r="C2681" s="159"/>
    </row>
    <row r="2682" spans="2:3">
      <c r="B2682" s="159"/>
      <c r="C2682" s="159"/>
    </row>
    <row r="2683" spans="2:3">
      <c r="B2683" s="159"/>
      <c r="C2683" s="159"/>
    </row>
    <row r="2684" spans="2:3">
      <c r="B2684" s="159"/>
      <c r="C2684" s="159"/>
    </row>
    <row r="2685" spans="2:3">
      <c r="B2685" s="159"/>
      <c r="C2685" s="159"/>
    </row>
    <row r="2686" spans="2:3">
      <c r="B2686" s="159"/>
      <c r="C2686" s="159"/>
    </row>
    <row r="2687" spans="2:3">
      <c r="B2687" s="159"/>
      <c r="C2687" s="159"/>
    </row>
    <row r="2688" spans="2:3">
      <c r="B2688" s="159"/>
      <c r="C2688" s="159"/>
    </row>
    <row r="2689" spans="2:3">
      <c r="B2689" s="159"/>
      <c r="C2689" s="159"/>
    </row>
    <row r="2690" spans="2:3">
      <c r="B2690" s="159"/>
      <c r="C2690" s="159"/>
    </row>
    <row r="2691" spans="2:3">
      <c r="B2691" s="159"/>
      <c r="C2691" s="159"/>
    </row>
    <row r="2692" spans="2:3">
      <c r="B2692" s="159"/>
      <c r="C2692" s="159"/>
    </row>
    <row r="2693" spans="2:3">
      <c r="B2693" s="159"/>
      <c r="C2693" s="159"/>
    </row>
    <row r="2694" spans="2:3">
      <c r="B2694" s="159"/>
      <c r="C2694" s="159"/>
    </row>
    <row r="2695" spans="2:3">
      <c r="B2695" s="159"/>
      <c r="C2695" s="159"/>
    </row>
    <row r="2696" spans="2:3">
      <c r="B2696" s="159"/>
      <c r="C2696" s="159"/>
    </row>
    <row r="2697" spans="2:3">
      <c r="B2697" s="159"/>
      <c r="C2697" s="159"/>
    </row>
    <row r="2698" spans="2:3">
      <c r="B2698" s="159"/>
      <c r="C2698" s="159"/>
    </row>
    <row r="2699" spans="2:3">
      <c r="B2699" s="159"/>
      <c r="C2699" s="159"/>
    </row>
    <row r="2700" spans="2:3">
      <c r="B2700" s="159"/>
      <c r="C2700" s="159"/>
    </row>
    <row r="2701" spans="2:3">
      <c r="B2701" s="159"/>
      <c r="C2701" s="159"/>
    </row>
    <row r="2702" spans="2:3">
      <c r="B2702" s="159"/>
      <c r="C2702" s="159"/>
    </row>
    <row r="2703" spans="2:3">
      <c r="B2703" s="159"/>
      <c r="C2703" s="159"/>
    </row>
    <row r="2704" spans="2:3">
      <c r="B2704" s="159"/>
      <c r="C2704" s="159"/>
    </row>
    <row r="2705" spans="2:3">
      <c r="B2705" s="159"/>
      <c r="C2705" s="159"/>
    </row>
    <row r="2706" spans="2:3">
      <c r="B2706" s="159"/>
      <c r="C2706" s="159"/>
    </row>
    <row r="2707" spans="2:3">
      <c r="B2707" s="159"/>
      <c r="C2707" s="159"/>
    </row>
    <row r="2708" spans="2:3">
      <c r="B2708" s="159"/>
      <c r="C2708" s="159"/>
    </row>
    <row r="2709" spans="2:3">
      <c r="B2709" s="159"/>
      <c r="C2709" s="159"/>
    </row>
    <row r="2710" spans="2:3">
      <c r="B2710" s="159"/>
      <c r="C2710" s="159"/>
    </row>
    <row r="2711" spans="2:3">
      <c r="B2711" s="159"/>
      <c r="C2711" s="159"/>
    </row>
    <row r="2712" spans="2:3">
      <c r="B2712" s="159"/>
      <c r="C2712" s="159"/>
    </row>
    <row r="2713" spans="2:3">
      <c r="B2713" s="159"/>
      <c r="C2713" s="159"/>
    </row>
    <row r="2714" spans="2:3">
      <c r="B2714" s="159"/>
      <c r="C2714" s="159"/>
    </row>
    <row r="2715" spans="2:3">
      <c r="B2715" s="159"/>
      <c r="C2715" s="159"/>
    </row>
    <row r="2716" spans="2:3">
      <c r="B2716" s="159"/>
      <c r="C2716" s="159"/>
    </row>
    <row r="2717" spans="2:3">
      <c r="B2717" s="159"/>
      <c r="C2717" s="159"/>
    </row>
    <row r="2718" spans="2:3">
      <c r="B2718" s="159"/>
      <c r="C2718" s="159"/>
    </row>
    <row r="2719" spans="2:3">
      <c r="B2719" s="159"/>
      <c r="C2719" s="159"/>
    </row>
    <row r="2720" spans="2:3">
      <c r="B2720" s="159"/>
      <c r="C2720" s="159"/>
    </row>
    <row r="2721" spans="2:3">
      <c r="B2721" s="159"/>
      <c r="C2721" s="159"/>
    </row>
    <row r="2722" spans="2:3">
      <c r="B2722" s="159"/>
      <c r="C2722" s="159"/>
    </row>
    <row r="2723" spans="2:3">
      <c r="B2723" s="159"/>
      <c r="C2723" s="159"/>
    </row>
    <row r="2724" spans="2:3">
      <c r="B2724" s="159"/>
      <c r="C2724" s="159"/>
    </row>
    <row r="2725" spans="2:3">
      <c r="B2725" s="159"/>
      <c r="C2725" s="159"/>
    </row>
    <row r="2726" spans="2:3">
      <c r="B2726" s="159"/>
      <c r="C2726" s="159"/>
    </row>
    <row r="2727" spans="2:3">
      <c r="B2727" s="159"/>
      <c r="C2727" s="159"/>
    </row>
    <row r="2728" spans="2:3">
      <c r="B2728" s="159"/>
      <c r="C2728" s="159"/>
    </row>
    <row r="2729" spans="2:3">
      <c r="B2729" s="159"/>
      <c r="C2729" s="159"/>
    </row>
    <row r="2730" spans="2:3">
      <c r="B2730" s="159"/>
      <c r="C2730" s="159"/>
    </row>
    <row r="2731" spans="2:3">
      <c r="B2731" s="159"/>
      <c r="C2731" s="159"/>
    </row>
    <row r="2732" spans="2:3">
      <c r="B2732" s="159"/>
      <c r="C2732" s="159"/>
    </row>
    <row r="2733" spans="2:3">
      <c r="B2733" s="159"/>
      <c r="C2733" s="159"/>
    </row>
    <row r="2734" spans="2:3">
      <c r="B2734" s="159"/>
      <c r="C2734" s="159"/>
    </row>
    <row r="2735" spans="2:3">
      <c r="B2735" s="159"/>
      <c r="C2735" s="159"/>
    </row>
    <row r="2736" spans="2:3">
      <c r="B2736" s="159"/>
      <c r="C2736" s="159"/>
    </row>
    <row r="2737" spans="2:3">
      <c r="B2737" s="159"/>
      <c r="C2737" s="159"/>
    </row>
    <row r="2738" spans="2:3">
      <c r="B2738" s="159"/>
      <c r="C2738" s="159"/>
    </row>
    <row r="2739" spans="2:3">
      <c r="B2739" s="159"/>
      <c r="C2739" s="159"/>
    </row>
    <row r="2740" spans="2:3">
      <c r="B2740" s="159"/>
      <c r="C2740" s="159"/>
    </row>
    <row r="2741" spans="2:3">
      <c r="B2741" s="159"/>
      <c r="C2741" s="159"/>
    </row>
    <row r="2742" spans="2:3">
      <c r="B2742" s="159"/>
      <c r="C2742" s="159"/>
    </row>
    <row r="2743" spans="2:3">
      <c r="B2743" s="159"/>
      <c r="C2743" s="159"/>
    </row>
    <row r="2744" spans="2:3">
      <c r="B2744" s="159"/>
      <c r="C2744" s="159"/>
    </row>
    <row r="2745" spans="2:3">
      <c r="B2745" s="159"/>
      <c r="C2745" s="159"/>
    </row>
    <row r="2746" spans="2:3">
      <c r="B2746" s="159"/>
      <c r="C2746" s="159"/>
    </row>
    <row r="2747" spans="2:3">
      <c r="B2747" s="159"/>
      <c r="C2747" s="159"/>
    </row>
    <row r="2748" spans="2:3">
      <c r="B2748" s="159"/>
      <c r="C2748" s="159"/>
    </row>
    <row r="2749" spans="2:3">
      <c r="B2749" s="159"/>
      <c r="C2749" s="159"/>
    </row>
    <row r="2750" spans="2:3">
      <c r="B2750" s="159"/>
      <c r="C2750" s="159"/>
    </row>
    <row r="2751" spans="2:3">
      <c r="B2751" s="159"/>
      <c r="C2751" s="159"/>
    </row>
    <row r="2752" spans="2:3">
      <c r="B2752" s="159"/>
      <c r="C2752" s="159"/>
    </row>
    <row r="2753" spans="2:3">
      <c r="B2753" s="159"/>
      <c r="C2753" s="159"/>
    </row>
    <row r="2754" spans="2:3">
      <c r="B2754" s="159"/>
      <c r="C2754" s="159"/>
    </row>
    <row r="2755" spans="2:3">
      <c r="B2755" s="159"/>
      <c r="C2755" s="159"/>
    </row>
    <row r="2756" spans="2:3">
      <c r="B2756" s="159"/>
      <c r="C2756" s="159"/>
    </row>
    <row r="2757" spans="2:3">
      <c r="B2757" s="159"/>
      <c r="C2757" s="159"/>
    </row>
    <row r="2758" spans="2:3">
      <c r="B2758" s="159"/>
      <c r="C2758" s="159"/>
    </row>
    <row r="2759" spans="2:3">
      <c r="B2759" s="159"/>
      <c r="C2759" s="159"/>
    </row>
    <row r="2760" spans="2:3">
      <c r="B2760" s="159"/>
      <c r="C2760" s="159"/>
    </row>
    <row r="2761" spans="2:3">
      <c r="B2761" s="159"/>
      <c r="C2761" s="159"/>
    </row>
    <row r="2762" spans="2:3">
      <c r="B2762" s="159"/>
      <c r="C2762" s="159"/>
    </row>
    <row r="2763" spans="2:3">
      <c r="B2763" s="159"/>
      <c r="C2763" s="159"/>
    </row>
    <row r="2764" spans="2:3">
      <c r="B2764" s="159"/>
      <c r="C2764" s="159"/>
    </row>
    <row r="2765" spans="2:3">
      <c r="B2765" s="159"/>
      <c r="C2765" s="159"/>
    </row>
    <row r="2766" spans="2:3">
      <c r="B2766" s="159"/>
      <c r="C2766" s="159"/>
    </row>
    <row r="2767" spans="2:3">
      <c r="B2767" s="159"/>
      <c r="C2767" s="159"/>
    </row>
    <row r="2768" spans="2:3">
      <c r="B2768" s="159"/>
      <c r="C2768" s="159"/>
    </row>
    <row r="2769" spans="2:3">
      <c r="B2769" s="159"/>
      <c r="C2769" s="159"/>
    </row>
    <row r="2770" spans="2:3">
      <c r="B2770" s="159"/>
      <c r="C2770" s="159"/>
    </row>
    <row r="2771" spans="2:3">
      <c r="B2771" s="159"/>
      <c r="C2771" s="159"/>
    </row>
    <row r="2772" spans="2:3">
      <c r="B2772" s="159"/>
      <c r="C2772" s="159"/>
    </row>
    <row r="2773" spans="2:3">
      <c r="B2773" s="159"/>
      <c r="C2773" s="159"/>
    </row>
    <row r="2774" spans="2:3">
      <c r="B2774" s="159"/>
      <c r="C2774" s="159"/>
    </row>
    <row r="2775" spans="2:3">
      <c r="B2775" s="159"/>
      <c r="C2775" s="159"/>
    </row>
    <row r="2776" spans="2:3">
      <c r="B2776" s="159"/>
      <c r="C2776" s="159"/>
    </row>
    <row r="2777" spans="2:3">
      <c r="B2777" s="159"/>
      <c r="C2777" s="159"/>
    </row>
    <row r="2778" spans="2:3">
      <c r="B2778" s="159"/>
      <c r="C2778" s="159"/>
    </row>
    <row r="2779" spans="2:3">
      <c r="B2779" s="159"/>
      <c r="C2779" s="159"/>
    </row>
    <row r="2780" spans="2:3">
      <c r="B2780" s="159"/>
      <c r="C2780" s="159"/>
    </row>
    <row r="2781" spans="2:3">
      <c r="B2781" s="159"/>
      <c r="C2781" s="159"/>
    </row>
    <row r="2782" spans="2:3">
      <c r="B2782" s="159"/>
      <c r="C2782" s="159"/>
    </row>
    <row r="2783" spans="2:3">
      <c r="B2783" s="159"/>
      <c r="C2783" s="159"/>
    </row>
    <row r="2784" spans="2:3">
      <c r="B2784" s="159"/>
      <c r="C2784" s="159"/>
    </row>
    <row r="2785" spans="2:3">
      <c r="B2785" s="159"/>
      <c r="C2785" s="159"/>
    </row>
    <row r="2786" spans="2:3">
      <c r="B2786" s="159"/>
      <c r="C2786" s="159"/>
    </row>
    <row r="2787" spans="2:3">
      <c r="B2787" s="159"/>
      <c r="C2787" s="159"/>
    </row>
    <row r="2788" spans="2:3">
      <c r="B2788" s="159"/>
      <c r="C2788" s="159"/>
    </row>
    <row r="2789" spans="2:3">
      <c r="B2789" s="159"/>
      <c r="C2789" s="159"/>
    </row>
    <row r="2790" spans="2:3">
      <c r="B2790" s="159"/>
      <c r="C2790" s="159"/>
    </row>
    <row r="2791" spans="2:3">
      <c r="B2791" s="159"/>
      <c r="C2791" s="159"/>
    </row>
    <row r="2792" spans="2:3">
      <c r="B2792" s="159"/>
      <c r="C2792" s="159"/>
    </row>
    <row r="2793" spans="2:3">
      <c r="B2793" s="159"/>
      <c r="C2793" s="159"/>
    </row>
    <row r="2794" spans="2:3">
      <c r="B2794" s="159"/>
      <c r="C2794" s="159"/>
    </row>
    <row r="2795" spans="2:3">
      <c r="B2795" s="159"/>
      <c r="C2795" s="159"/>
    </row>
    <row r="2796" spans="2:3">
      <c r="B2796" s="159"/>
      <c r="C2796" s="159"/>
    </row>
    <row r="2797" spans="2:3">
      <c r="B2797" s="159"/>
      <c r="C2797" s="159"/>
    </row>
    <row r="2798" spans="2:3">
      <c r="B2798" s="159"/>
      <c r="C2798" s="159"/>
    </row>
    <row r="2799" spans="2:3">
      <c r="B2799" s="159"/>
      <c r="C2799" s="159"/>
    </row>
    <row r="2800" spans="2:3">
      <c r="B2800" s="159"/>
      <c r="C2800" s="159"/>
    </row>
    <row r="2801" spans="2:3">
      <c r="B2801" s="159"/>
      <c r="C2801" s="159"/>
    </row>
    <row r="2802" spans="2:3">
      <c r="B2802" s="159"/>
      <c r="C2802" s="159"/>
    </row>
    <row r="2803" spans="2:3">
      <c r="B2803" s="159"/>
      <c r="C2803" s="159"/>
    </row>
    <row r="2804" spans="2:3">
      <c r="B2804" s="159"/>
      <c r="C2804" s="159"/>
    </row>
    <row r="2805" spans="2:3">
      <c r="B2805" s="159"/>
      <c r="C2805" s="159"/>
    </row>
    <row r="2806" spans="2:3">
      <c r="B2806" s="159"/>
      <c r="C2806" s="159"/>
    </row>
    <row r="2807" spans="2:3">
      <c r="B2807" s="159"/>
      <c r="C2807" s="159"/>
    </row>
    <row r="2808" spans="2:3">
      <c r="B2808" s="159"/>
      <c r="C2808" s="159"/>
    </row>
    <row r="2809" spans="2:3">
      <c r="B2809" s="159"/>
      <c r="C2809" s="159"/>
    </row>
    <row r="2810" spans="2:3">
      <c r="B2810" s="159"/>
      <c r="C2810" s="159"/>
    </row>
    <row r="2811" spans="2:3">
      <c r="B2811" s="159"/>
      <c r="C2811" s="159"/>
    </row>
    <row r="2812" spans="2:3">
      <c r="B2812" s="159"/>
      <c r="C2812" s="159"/>
    </row>
    <row r="2813" spans="2:3">
      <c r="B2813" s="159"/>
      <c r="C2813" s="159"/>
    </row>
    <row r="2814" spans="2:3">
      <c r="B2814" s="159"/>
      <c r="C2814" s="159"/>
    </row>
    <row r="2815" spans="2:3">
      <c r="B2815" s="159"/>
      <c r="C2815" s="159"/>
    </row>
    <row r="2816" spans="2:3">
      <c r="B2816" s="159"/>
      <c r="C2816" s="159"/>
    </row>
    <row r="2817" spans="2:3">
      <c r="B2817" s="159"/>
      <c r="C2817" s="159"/>
    </row>
    <row r="2818" spans="2:3">
      <c r="B2818" s="159"/>
      <c r="C2818" s="159"/>
    </row>
    <row r="2819" spans="2:3">
      <c r="B2819" s="159"/>
      <c r="C2819" s="159"/>
    </row>
    <row r="2820" spans="2:3">
      <c r="B2820" s="159"/>
      <c r="C2820" s="159"/>
    </row>
    <row r="2821" spans="2:3">
      <c r="B2821" s="159"/>
      <c r="C2821" s="159"/>
    </row>
    <row r="2822" spans="2:3">
      <c r="B2822" s="159"/>
      <c r="C2822" s="159"/>
    </row>
    <row r="2823" spans="2:3">
      <c r="B2823" s="159"/>
      <c r="C2823" s="159"/>
    </row>
    <row r="2824" spans="2:3">
      <c r="B2824" s="159"/>
      <c r="C2824" s="159"/>
    </row>
    <row r="2825" spans="2:3">
      <c r="B2825" s="159"/>
      <c r="C2825" s="159"/>
    </row>
    <row r="2826" spans="2:3">
      <c r="B2826" s="159"/>
      <c r="C2826" s="159"/>
    </row>
    <row r="2827" spans="2:3">
      <c r="B2827" s="159"/>
      <c r="C2827" s="159"/>
    </row>
    <row r="2828" spans="2:3">
      <c r="B2828" s="159"/>
      <c r="C2828" s="159"/>
    </row>
    <row r="2829" spans="2:3">
      <c r="B2829" s="159"/>
      <c r="C2829" s="159"/>
    </row>
    <row r="2830" spans="2:3">
      <c r="B2830" s="159"/>
      <c r="C2830" s="159"/>
    </row>
    <row r="2831" spans="2:3">
      <c r="B2831" s="159"/>
      <c r="C2831" s="159"/>
    </row>
    <row r="2832" spans="2:3">
      <c r="B2832" s="159"/>
      <c r="C2832" s="159"/>
    </row>
    <row r="2833" spans="2:3">
      <c r="B2833" s="159"/>
      <c r="C2833" s="159"/>
    </row>
    <row r="2834" spans="2:3">
      <c r="B2834" s="159"/>
      <c r="C2834" s="159"/>
    </row>
    <row r="2835" spans="2:3">
      <c r="B2835" s="159"/>
      <c r="C2835" s="159"/>
    </row>
    <row r="2836" spans="2:3">
      <c r="B2836" s="159"/>
      <c r="C2836" s="159"/>
    </row>
    <row r="2837" spans="2:3">
      <c r="B2837" s="159"/>
      <c r="C2837" s="159"/>
    </row>
    <row r="2838" spans="2:3">
      <c r="B2838" s="159"/>
      <c r="C2838" s="159"/>
    </row>
    <row r="2839" spans="2:3">
      <c r="B2839" s="159"/>
      <c r="C2839" s="159"/>
    </row>
    <row r="2840" spans="2:3">
      <c r="B2840" s="159"/>
      <c r="C2840" s="159"/>
    </row>
    <row r="2841" spans="2:3">
      <c r="B2841" s="159"/>
      <c r="C2841" s="159"/>
    </row>
    <row r="2842" spans="2:3">
      <c r="B2842" s="159"/>
      <c r="C2842" s="159"/>
    </row>
    <row r="2843" spans="2:3">
      <c r="B2843" s="159"/>
      <c r="C2843" s="159"/>
    </row>
    <row r="2844" spans="2:3">
      <c r="B2844" s="159"/>
      <c r="C2844" s="159"/>
    </row>
    <row r="2845" spans="2:3">
      <c r="B2845" s="159"/>
      <c r="C2845" s="159"/>
    </row>
    <row r="2846" spans="2:3">
      <c r="B2846" s="159"/>
      <c r="C2846" s="159"/>
    </row>
    <row r="2847" spans="2:3">
      <c r="B2847" s="159"/>
      <c r="C2847" s="159"/>
    </row>
    <row r="2848" spans="2:3">
      <c r="B2848" s="159"/>
      <c r="C2848" s="159"/>
    </row>
    <row r="2849" spans="2:3">
      <c r="B2849" s="159"/>
      <c r="C2849" s="159"/>
    </row>
    <row r="2850" spans="2:3">
      <c r="B2850" s="159"/>
      <c r="C2850" s="159"/>
    </row>
    <row r="2851" spans="2:3">
      <c r="B2851" s="159"/>
      <c r="C2851" s="159"/>
    </row>
    <row r="2852" spans="2:3">
      <c r="B2852" s="159"/>
      <c r="C2852" s="159"/>
    </row>
    <row r="2853" spans="2:3">
      <c r="B2853" s="159"/>
      <c r="C2853" s="159"/>
    </row>
    <row r="2854" spans="2:3">
      <c r="B2854" s="159"/>
      <c r="C2854" s="159"/>
    </row>
    <row r="2855" spans="2:3">
      <c r="B2855" s="159"/>
      <c r="C2855" s="159"/>
    </row>
    <row r="2856" spans="2:3">
      <c r="B2856" s="159"/>
      <c r="C2856" s="159"/>
    </row>
    <row r="2857" spans="2:3">
      <c r="B2857" s="159"/>
      <c r="C2857" s="159"/>
    </row>
    <row r="2858" spans="2:3">
      <c r="B2858" s="159"/>
      <c r="C2858" s="159"/>
    </row>
    <row r="2859" spans="2:3">
      <c r="B2859" s="159"/>
      <c r="C2859" s="159"/>
    </row>
    <row r="2860" spans="2:3">
      <c r="B2860" s="159"/>
      <c r="C2860" s="159"/>
    </row>
    <row r="2861" spans="2:3">
      <c r="B2861" s="159"/>
      <c r="C2861" s="159"/>
    </row>
    <row r="2862" spans="2:3">
      <c r="B2862" s="159"/>
      <c r="C2862" s="159"/>
    </row>
    <row r="2863" spans="2:3">
      <c r="B2863" s="159"/>
      <c r="C2863" s="159"/>
    </row>
    <row r="2864" spans="2:3">
      <c r="B2864" s="159"/>
      <c r="C2864" s="159"/>
    </row>
    <row r="2865" spans="2:3">
      <c r="B2865" s="159"/>
      <c r="C2865" s="159"/>
    </row>
    <row r="2866" spans="2:3">
      <c r="B2866" s="159"/>
      <c r="C2866" s="159"/>
    </row>
    <row r="2867" spans="2:3">
      <c r="B2867" s="159"/>
      <c r="C2867" s="159"/>
    </row>
    <row r="2868" spans="2:3">
      <c r="B2868" s="159"/>
      <c r="C2868" s="159"/>
    </row>
    <row r="2869" spans="2:3">
      <c r="B2869" s="159"/>
      <c r="C2869" s="159"/>
    </row>
    <row r="2870" spans="2:3">
      <c r="B2870" s="159"/>
      <c r="C2870" s="159"/>
    </row>
    <row r="2871" spans="2:3">
      <c r="B2871" s="159"/>
      <c r="C2871" s="159"/>
    </row>
    <row r="2872" spans="2:3">
      <c r="B2872" s="159"/>
      <c r="C2872" s="159"/>
    </row>
    <row r="2873" spans="2:3">
      <c r="B2873" s="159"/>
      <c r="C2873" s="159"/>
    </row>
    <row r="2874" spans="2:3">
      <c r="B2874" s="159"/>
      <c r="C2874" s="159"/>
    </row>
    <row r="2875" spans="2:3">
      <c r="B2875" s="159"/>
      <c r="C2875" s="159"/>
    </row>
    <row r="2876" spans="2:3">
      <c r="B2876" s="159"/>
      <c r="C2876" s="159"/>
    </row>
    <row r="2877" spans="2:3">
      <c r="B2877" s="159"/>
      <c r="C2877" s="159"/>
    </row>
    <row r="2878" spans="2:3">
      <c r="B2878" s="159"/>
      <c r="C2878" s="159"/>
    </row>
    <row r="2879" spans="2:3">
      <c r="B2879" s="159"/>
      <c r="C2879" s="159"/>
    </row>
    <row r="2880" spans="2:3">
      <c r="B2880" s="159"/>
      <c r="C2880" s="159"/>
    </row>
    <row r="2881" spans="2:3">
      <c r="B2881" s="159"/>
      <c r="C2881" s="159"/>
    </row>
    <row r="2882" spans="2:3">
      <c r="B2882" s="159"/>
      <c r="C2882" s="159"/>
    </row>
    <row r="2883" spans="2:3">
      <c r="B2883" s="159"/>
      <c r="C2883" s="159"/>
    </row>
    <row r="2884" spans="2:3">
      <c r="B2884" s="159"/>
      <c r="C2884" s="159"/>
    </row>
    <row r="2885" spans="2:3">
      <c r="B2885" s="159"/>
      <c r="C2885" s="159"/>
    </row>
    <row r="2886" spans="2:3">
      <c r="B2886" s="159"/>
      <c r="C2886" s="159"/>
    </row>
    <row r="2887" spans="2:3">
      <c r="B2887" s="159"/>
      <c r="C2887" s="159"/>
    </row>
    <row r="2888" spans="2:3">
      <c r="B2888" s="159"/>
      <c r="C2888" s="159"/>
    </row>
    <row r="2889" spans="2:3">
      <c r="B2889" s="159"/>
      <c r="C2889" s="159"/>
    </row>
    <row r="2890" spans="2:3">
      <c r="B2890" s="159"/>
      <c r="C2890" s="159"/>
    </row>
    <row r="2891" spans="2:3">
      <c r="B2891" s="159"/>
      <c r="C2891" s="159"/>
    </row>
    <row r="2892" spans="2:3">
      <c r="B2892" s="159"/>
      <c r="C2892" s="159"/>
    </row>
    <row r="2893" spans="2:3">
      <c r="B2893" s="159"/>
      <c r="C2893" s="159"/>
    </row>
    <row r="2894" spans="2:3">
      <c r="B2894" s="159"/>
      <c r="C2894" s="159"/>
    </row>
    <row r="2895" spans="2:3">
      <c r="B2895" s="159"/>
      <c r="C2895" s="159"/>
    </row>
    <row r="2896" spans="2:3">
      <c r="B2896" s="159"/>
      <c r="C2896" s="159"/>
    </row>
    <row r="2897" spans="2:3">
      <c r="B2897" s="159"/>
      <c r="C2897" s="159"/>
    </row>
    <row r="2898" spans="2:3">
      <c r="B2898" s="159"/>
      <c r="C2898" s="159"/>
    </row>
    <row r="2899" spans="2:3">
      <c r="B2899" s="159"/>
      <c r="C2899" s="159"/>
    </row>
    <row r="2900" spans="2:3">
      <c r="B2900" s="159"/>
      <c r="C2900" s="159"/>
    </row>
    <row r="2901" spans="2:3">
      <c r="B2901" s="159"/>
      <c r="C2901" s="159"/>
    </row>
    <row r="2902" spans="2:3">
      <c r="B2902" s="159"/>
      <c r="C2902" s="159"/>
    </row>
    <row r="2903" spans="2:3">
      <c r="B2903" s="159"/>
      <c r="C2903" s="159"/>
    </row>
    <row r="2904" spans="2:3">
      <c r="B2904" s="159"/>
      <c r="C2904" s="159"/>
    </row>
    <row r="2905" spans="2:3">
      <c r="B2905" s="159"/>
      <c r="C2905" s="159"/>
    </row>
    <row r="2906" spans="2:3">
      <c r="B2906" s="159"/>
      <c r="C2906" s="159"/>
    </row>
    <row r="2907" spans="2:3">
      <c r="B2907" s="159"/>
      <c r="C2907" s="159"/>
    </row>
    <row r="2908" spans="2:3">
      <c r="B2908" s="159"/>
      <c r="C2908" s="159"/>
    </row>
    <row r="2909" spans="2:3">
      <c r="B2909" s="159"/>
      <c r="C2909" s="159"/>
    </row>
    <row r="2910" spans="2:3">
      <c r="B2910" s="159"/>
      <c r="C2910" s="159"/>
    </row>
    <row r="2911" spans="2:3">
      <c r="B2911" s="159"/>
      <c r="C2911" s="159"/>
    </row>
    <row r="2912" spans="2:3">
      <c r="B2912" s="159"/>
      <c r="C2912" s="159"/>
    </row>
    <row r="2913" spans="2:3">
      <c r="B2913" s="159"/>
      <c r="C2913" s="159"/>
    </row>
    <row r="2914" spans="2:3">
      <c r="B2914" s="159"/>
      <c r="C2914" s="159"/>
    </row>
    <row r="2915" spans="2:3">
      <c r="B2915" s="159"/>
      <c r="C2915" s="159"/>
    </row>
    <row r="2916" spans="2:3">
      <c r="B2916" s="159"/>
      <c r="C2916" s="159"/>
    </row>
    <row r="2917" spans="2:3">
      <c r="B2917" s="159"/>
      <c r="C2917" s="159"/>
    </row>
    <row r="2918" spans="2:3">
      <c r="B2918" s="159"/>
      <c r="C2918" s="159"/>
    </row>
    <row r="2919" spans="2:3">
      <c r="B2919" s="159"/>
      <c r="C2919" s="159"/>
    </row>
    <row r="2920" spans="2:3">
      <c r="B2920" s="159"/>
      <c r="C2920" s="159"/>
    </row>
    <row r="2921" spans="2:3">
      <c r="B2921" s="159"/>
      <c r="C2921" s="159"/>
    </row>
    <row r="2922" spans="2:3">
      <c r="B2922" s="159"/>
      <c r="C2922" s="159"/>
    </row>
    <row r="2923" spans="2:3">
      <c r="B2923" s="159"/>
      <c r="C2923" s="159"/>
    </row>
    <row r="2924" spans="2:3">
      <c r="B2924" s="159"/>
      <c r="C2924" s="159"/>
    </row>
    <row r="2925" spans="2:3">
      <c r="B2925" s="159"/>
      <c r="C2925" s="159"/>
    </row>
    <row r="2926" spans="2:3">
      <c r="B2926" s="159"/>
      <c r="C2926" s="159"/>
    </row>
    <row r="2927" spans="2:3">
      <c r="B2927" s="159"/>
      <c r="C2927" s="159"/>
    </row>
    <row r="2928" spans="2:3">
      <c r="B2928" s="159"/>
      <c r="C2928" s="159"/>
    </row>
    <row r="2929" spans="2:3">
      <c r="B2929" s="159"/>
      <c r="C2929" s="159"/>
    </row>
    <row r="2930" spans="2:3">
      <c r="B2930" s="159"/>
      <c r="C2930" s="159"/>
    </row>
    <row r="2931" spans="2:3">
      <c r="B2931" s="159"/>
      <c r="C2931" s="159"/>
    </row>
    <row r="2932" spans="2:3">
      <c r="B2932" s="159"/>
      <c r="C2932" s="159"/>
    </row>
    <row r="2933" spans="2:3">
      <c r="B2933" s="159"/>
      <c r="C2933" s="159"/>
    </row>
    <row r="2934" spans="2:3">
      <c r="B2934" s="159"/>
      <c r="C2934" s="159"/>
    </row>
    <row r="2935" spans="2:3">
      <c r="B2935" s="159"/>
      <c r="C2935" s="159"/>
    </row>
    <row r="2936" spans="2:3">
      <c r="B2936" s="159"/>
      <c r="C2936" s="159"/>
    </row>
    <row r="2937" spans="2:3">
      <c r="B2937" s="159"/>
      <c r="C2937" s="159"/>
    </row>
    <row r="2938" spans="2:3">
      <c r="B2938" s="159"/>
      <c r="C2938" s="159"/>
    </row>
    <row r="2939" spans="2:3">
      <c r="B2939" s="159"/>
      <c r="C2939" s="159"/>
    </row>
    <row r="2940" spans="2:3">
      <c r="B2940" s="159"/>
      <c r="C2940" s="159"/>
    </row>
    <row r="2941" spans="2:3">
      <c r="B2941" s="159"/>
      <c r="C2941" s="159"/>
    </row>
    <row r="2942" spans="2:3">
      <c r="B2942" s="159"/>
      <c r="C2942" s="159"/>
    </row>
    <row r="2943" spans="2:3">
      <c r="B2943" s="159"/>
      <c r="C2943" s="159"/>
    </row>
    <row r="2944" spans="2:3">
      <c r="B2944" s="159"/>
      <c r="C2944" s="159"/>
    </row>
    <row r="2945" spans="2:3">
      <c r="B2945" s="159"/>
      <c r="C2945" s="159"/>
    </row>
    <row r="2946" spans="2:3">
      <c r="B2946" s="159"/>
      <c r="C2946" s="159"/>
    </row>
    <row r="2947" spans="2:3">
      <c r="B2947" s="159"/>
      <c r="C2947" s="159"/>
    </row>
    <row r="2948" spans="2:3">
      <c r="B2948" s="159"/>
      <c r="C2948" s="159"/>
    </row>
    <row r="2949" spans="2:3">
      <c r="B2949" s="159"/>
      <c r="C2949" s="159"/>
    </row>
    <row r="2950" spans="2:3">
      <c r="B2950" s="159"/>
      <c r="C2950" s="159"/>
    </row>
    <row r="2951" spans="2:3">
      <c r="B2951" s="159"/>
      <c r="C2951" s="159"/>
    </row>
    <row r="2952" spans="2:3">
      <c r="B2952" s="159"/>
      <c r="C2952" s="159"/>
    </row>
    <row r="2953" spans="2:3">
      <c r="B2953" s="159"/>
      <c r="C2953" s="159"/>
    </row>
    <row r="2954" spans="2:3">
      <c r="B2954" s="159"/>
      <c r="C2954" s="159"/>
    </row>
    <row r="2955" spans="2:3">
      <c r="B2955" s="159"/>
      <c r="C2955" s="159"/>
    </row>
    <row r="2956" spans="2:3">
      <c r="B2956" s="159"/>
      <c r="C2956" s="159"/>
    </row>
    <row r="2957" spans="2:3">
      <c r="B2957" s="159"/>
      <c r="C2957" s="159"/>
    </row>
    <row r="2958" spans="2:3">
      <c r="B2958" s="159"/>
      <c r="C2958" s="159"/>
    </row>
    <row r="2959" spans="2:3">
      <c r="B2959" s="159"/>
      <c r="C2959" s="159"/>
    </row>
    <row r="2960" spans="2:3">
      <c r="B2960" s="159"/>
      <c r="C2960" s="159"/>
    </row>
    <row r="2961" spans="2:3">
      <c r="B2961" s="159"/>
      <c r="C2961" s="159"/>
    </row>
    <row r="2962" spans="2:3">
      <c r="B2962" s="159"/>
      <c r="C2962" s="159"/>
    </row>
    <row r="2963" spans="2:3">
      <c r="B2963" s="159"/>
      <c r="C2963" s="159"/>
    </row>
    <row r="2964" spans="2:3">
      <c r="B2964" s="159"/>
      <c r="C2964" s="159"/>
    </row>
    <row r="2965" spans="2:3">
      <c r="B2965" s="159"/>
      <c r="C2965" s="159"/>
    </row>
    <row r="2966" spans="2:3">
      <c r="B2966" s="159"/>
      <c r="C2966" s="159"/>
    </row>
    <row r="2967" spans="2:3">
      <c r="B2967" s="159"/>
      <c r="C2967" s="159"/>
    </row>
    <row r="2968" spans="2:3">
      <c r="B2968" s="159"/>
      <c r="C2968" s="159"/>
    </row>
    <row r="2969" spans="2:3">
      <c r="B2969" s="159"/>
      <c r="C2969" s="159"/>
    </row>
    <row r="2970" spans="2:3">
      <c r="B2970" s="159"/>
      <c r="C2970" s="159"/>
    </row>
    <row r="2971" spans="2:3">
      <c r="B2971" s="159"/>
      <c r="C2971" s="159"/>
    </row>
    <row r="2972" spans="2:3">
      <c r="B2972" s="159"/>
      <c r="C2972" s="159"/>
    </row>
    <row r="2973" spans="2:3">
      <c r="B2973" s="159"/>
      <c r="C2973" s="159"/>
    </row>
    <row r="2974" spans="2:3">
      <c r="B2974" s="159"/>
      <c r="C2974" s="159"/>
    </row>
    <row r="2975" spans="2:3">
      <c r="B2975" s="159"/>
      <c r="C2975" s="159"/>
    </row>
    <row r="2976" spans="2:3">
      <c r="B2976" s="159"/>
      <c r="C2976" s="159"/>
    </row>
    <row r="2977" spans="2:3">
      <c r="B2977" s="159"/>
      <c r="C2977" s="159"/>
    </row>
    <row r="2978" spans="2:3">
      <c r="B2978" s="159"/>
      <c r="C2978" s="159"/>
    </row>
    <row r="2979" spans="2:3">
      <c r="B2979" s="159"/>
      <c r="C2979" s="159"/>
    </row>
    <row r="2980" spans="2:3">
      <c r="B2980" s="159"/>
      <c r="C2980" s="159"/>
    </row>
    <row r="2981" spans="2:3">
      <c r="B2981" s="159"/>
      <c r="C2981" s="159"/>
    </row>
    <row r="2982" spans="2:3">
      <c r="B2982" s="159"/>
      <c r="C2982" s="159"/>
    </row>
    <row r="2983" spans="2:3">
      <c r="B2983" s="159"/>
      <c r="C2983" s="159"/>
    </row>
    <row r="2984" spans="2:3">
      <c r="B2984" s="159"/>
      <c r="C2984" s="159"/>
    </row>
    <row r="2985" spans="2:3">
      <c r="B2985" s="159"/>
      <c r="C2985" s="159"/>
    </row>
    <row r="2986" spans="2:3">
      <c r="B2986" s="159"/>
      <c r="C2986" s="159"/>
    </row>
    <row r="2987" spans="2:3">
      <c r="B2987" s="159"/>
      <c r="C2987" s="159"/>
    </row>
    <row r="2988" spans="2:3">
      <c r="B2988" s="159"/>
      <c r="C2988" s="159"/>
    </row>
    <row r="2989" spans="2:3">
      <c r="B2989" s="159"/>
      <c r="C2989" s="159"/>
    </row>
    <row r="2990" spans="2:3">
      <c r="B2990" s="159"/>
      <c r="C2990" s="159"/>
    </row>
    <row r="2991" spans="2:3">
      <c r="B2991" s="159"/>
      <c r="C2991" s="159"/>
    </row>
    <row r="2992" spans="2:3">
      <c r="B2992" s="159"/>
      <c r="C2992" s="159"/>
    </row>
    <row r="2993" spans="2:3">
      <c r="B2993" s="159"/>
      <c r="C2993" s="159"/>
    </row>
    <row r="2994" spans="2:3">
      <c r="B2994" s="159"/>
      <c r="C2994" s="159"/>
    </row>
    <row r="2995" spans="2:3">
      <c r="B2995" s="159"/>
      <c r="C2995" s="159"/>
    </row>
    <row r="2996" spans="2:3">
      <c r="B2996" s="159"/>
      <c r="C2996" s="159"/>
    </row>
    <row r="2997" spans="2:3">
      <c r="B2997" s="159"/>
      <c r="C2997" s="159"/>
    </row>
    <row r="2998" spans="2:3">
      <c r="B2998" s="159"/>
      <c r="C2998" s="159"/>
    </row>
    <row r="2999" spans="2:3">
      <c r="B2999" s="159"/>
      <c r="C2999" s="159"/>
    </row>
    <row r="3000" spans="2:3">
      <c r="B3000" s="159"/>
      <c r="C3000" s="159"/>
    </row>
    <row r="3001" spans="2:3">
      <c r="B3001" s="159"/>
      <c r="C3001" s="159"/>
    </row>
    <row r="3002" spans="2:3">
      <c r="B3002" s="159"/>
      <c r="C3002" s="159"/>
    </row>
    <row r="3003" spans="2:3">
      <c r="B3003" s="159"/>
      <c r="C3003" s="159"/>
    </row>
    <row r="3004" spans="2:3">
      <c r="B3004" s="159"/>
      <c r="C3004" s="159"/>
    </row>
    <row r="3005" spans="2:3">
      <c r="B3005" s="159"/>
      <c r="C3005" s="159"/>
    </row>
    <row r="3006" spans="2:3">
      <c r="B3006" s="159"/>
      <c r="C3006" s="159"/>
    </row>
    <row r="3007" spans="2:3">
      <c r="B3007" s="159"/>
      <c r="C3007" s="159"/>
    </row>
    <row r="3008" spans="2:3">
      <c r="B3008" s="159"/>
      <c r="C3008" s="159"/>
    </row>
    <row r="3009" spans="2:3">
      <c r="B3009" s="159"/>
      <c r="C3009" s="159"/>
    </row>
    <row r="3010" spans="2:3">
      <c r="B3010" s="159"/>
      <c r="C3010" s="159"/>
    </row>
    <row r="3011" spans="2:3">
      <c r="B3011" s="159"/>
      <c r="C3011" s="159"/>
    </row>
    <row r="3012" spans="2:3">
      <c r="B3012" s="159"/>
      <c r="C3012" s="159"/>
    </row>
    <row r="3013" spans="2:3">
      <c r="B3013" s="159"/>
      <c r="C3013" s="159"/>
    </row>
    <row r="3014" spans="2:3">
      <c r="B3014" s="159"/>
      <c r="C3014" s="159"/>
    </row>
    <row r="3015" spans="2:3">
      <c r="B3015" s="159"/>
      <c r="C3015" s="159"/>
    </row>
    <row r="3016" spans="2:3">
      <c r="B3016" s="159"/>
      <c r="C3016" s="159"/>
    </row>
    <row r="3017" spans="2:3">
      <c r="B3017" s="159"/>
      <c r="C3017" s="159"/>
    </row>
    <row r="3018" spans="2:3">
      <c r="B3018" s="159"/>
      <c r="C3018" s="159"/>
    </row>
    <row r="3019" spans="2:3">
      <c r="B3019" s="159"/>
      <c r="C3019" s="159"/>
    </row>
    <row r="3020" spans="2:3">
      <c r="B3020" s="159"/>
      <c r="C3020" s="159"/>
    </row>
    <row r="3021" spans="2:3">
      <c r="B3021" s="159"/>
      <c r="C3021" s="159"/>
    </row>
    <row r="3022" spans="2:3">
      <c r="B3022" s="159"/>
      <c r="C3022" s="159"/>
    </row>
    <row r="3023" spans="2:3">
      <c r="B3023" s="159"/>
      <c r="C3023" s="159"/>
    </row>
    <row r="3024" spans="2:3">
      <c r="B3024" s="159"/>
      <c r="C3024" s="159"/>
    </row>
    <row r="3025" spans="2:3">
      <c r="B3025" s="159"/>
      <c r="C3025" s="159"/>
    </row>
    <row r="3026" spans="2:3">
      <c r="B3026" s="159"/>
      <c r="C3026" s="159"/>
    </row>
    <row r="3027" spans="2:3">
      <c r="B3027" s="159"/>
      <c r="C3027" s="159"/>
    </row>
    <row r="3028" spans="2:3">
      <c r="B3028" s="159"/>
      <c r="C3028" s="159"/>
    </row>
    <row r="3029" spans="2:3">
      <c r="B3029" s="159"/>
      <c r="C3029" s="159"/>
    </row>
    <row r="3030" spans="2:3">
      <c r="B3030" s="159"/>
      <c r="C3030" s="159"/>
    </row>
    <row r="3031" spans="2:3">
      <c r="B3031" s="159"/>
      <c r="C3031" s="159"/>
    </row>
    <row r="3032" spans="2:3">
      <c r="B3032" s="159"/>
      <c r="C3032" s="159"/>
    </row>
    <row r="3033" spans="2:3">
      <c r="B3033" s="159"/>
      <c r="C3033" s="159"/>
    </row>
    <row r="3034" spans="2:3">
      <c r="B3034" s="159"/>
      <c r="C3034" s="159"/>
    </row>
    <row r="3035" spans="2:3">
      <c r="B3035" s="159"/>
      <c r="C3035" s="159"/>
    </row>
    <row r="3036" spans="2:3">
      <c r="B3036" s="159"/>
      <c r="C3036" s="159"/>
    </row>
    <row r="3037" spans="2:3">
      <c r="B3037" s="159"/>
      <c r="C3037" s="159"/>
    </row>
    <row r="3038" spans="2:3">
      <c r="B3038" s="159"/>
      <c r="C3038" s="159"/>
    </row>
    <row r="3039" spans="2:3">
      <c r="B3039" s="159"/>
      <c r="C3039" s="159"/>
    </row>
    <row r="3040" spans="2:3">
      <c r="B3040" s="159"/>
      <c r="C3040" s="159"/>
    </row>
    <row r="3041" spans="2:3">
      <c r="B3041" s="159"/>
      <c r="C3041" s="159"/>
    </row>
    <row r="3042" spans="2:3">
      <c r="B3042" s="159"/>
      <c r="C3042" s="159"/>
    </row>
    <row r="3043" spans="2:3">
      <c r="B3043" s="159"/>
      <c r="C3043" s="159"/>
    </row>
    <row r="3044" spans="2:3">
      <c r="B3044" s="159"/>
      <c r="C3044" s="159"/>
    </row>
    <row r="3045" spans="2:3">
      <c r="B3045" s="159"/>
      <c r="C3045" s="159"/>
    </row>
    <row r="3046" spans="2:3">
      <c r="B3046" s="159"/>
      <c r="C3046" s="159"/>
    </row>
    <row r="3047" spans="2:3">
      <c r="B3047" s="159"/>
      <c r="C3047" s="159"/>
    </row>
    <row r="3048" spans="2:3">
      <c r="B3048" s="159"/>
      <c r="C3048" s="159"/>
    </row>
    <row r="3049" spans="2:3">
      <c r="B3049" s="159"/>
      <c r="C3049" s="159"/>
    </row>
    <row r="3050" spans="2:3">
      <c r="B3050" s="159"/>
      <c r="C3050" s="159"/>
    </row>
    <row r="3051" spans="2:3">
      <c r="B3051" s="159"/>
      <c r="C3051" s="159"/>
    </row>
    <row r="3052" spans="2:3">
      <c r="B3052" s="159"/>
      <c r="C3052" s="159"/>
    </row>
    <row r="3053" spans="2:3">
      <c r="B3053" s="159"/>
      <c r="C3053" s="159"/>
    </row>
    <row r="3054" spans="2:3">
      <c r="B3054" s="159"/>
      <c r="C3054" s="159"/>
    </row>
    <row r="3055" spans="2:3">
      <c r="B3055" s="159"/>
      <c r="C3055" s="159"/>
    </row>
    <row r="3056" spans="2:3">
      <c r="B3056" s="159"/>
      <c r="C3056" s="159"/>
    </row>
    <row r="3057" spans="2:3">
      <c r="B3057" s="159"/>
      <c r="C3057" s="159"/>
    </row>
    <row r="3058" spans="2:3">
      <c r="B3058" s="159"/>
      <c r="C3058" s="159"/>
    </row>
    <row r="3059" spans="2:3">
      <c r="B3059" s="159"/>
      <c r="C3059" s="159"/>
    </row>
    <row r="3060" spans="2:3">
      <c r="B3060" s="159"/>
      <c r="C3060" s="159"/>
    </row>
    <row r="3061" spans="2:3">
      <c r="B3061" s="159"/>
      <c r="C3061" s="159"/>
    </row>
    <row r="3062" spans="2:3">
      <c r="B3062" s="159"/>
      <c r="C3062" s="159"/>
    </row>
    <row r="3063" spans="2:3">
      <c r="B3063" s="159"/>
      <c r="C3063" s="159"/>
    </row>
    <row r="3064" spans="2:3">
      <c r="B3064" s="159"/>
      <c r="C3064" s="159"/>
    </row>
    <row r="3065" spans="2:3">
      <c r="B3065" s="159"/>
      <c r="C3065" s="159"/>
    </row>
    <row r="3066" spans="2:3">
      <c r="B3066" s="159"/>
      <c r="C3066" s="159"/>
    </row>
    <row r="3067" spans="2:3">
      <c r="B3067" s="159"/>
      <c r="C3067" s="159"/>
    </row>
    <row r="3068" spans="2:3">
      <c r="B3068" s="159"/>
      <c r="C3068" s="159"/>
    </row>
    <row r="3069" spans="2:3">
      <c r="B3069" s="159"/>
      <c r="C3069" s="159"/>
    </row>
    <row r="3070" spans="2:3">
      <c r="B3070" s="159"/>
      <c r="C3070" s="159"/>
    </row>
    <row r="3071" spans="2:3">
      <c r="B3071" s="159"/>
      <c r="C3071" s="159"/>
    </row>
    <row r="3072" spans="2:3">
      <c r="B3072" s="159"/>
      <c r="C3072" s="159"/>
    </row>
    <row r="3073" spans="2:3">
      <c r="B3073" s="159"/>
      <c r="C3073" s="159"/>
    </row>
    <row r="3074" spans="2:3">
      <c r="B3074" s="159"/>
      <c r="C3074" s="159"/>
    </row>
    <row r="3075" spans="2:3">
      <c r="B3075" s="159"/>
      <c r="C3075" s="159"/>
    </row>
    <row r="3076" spans="2:3">
      <c r="B3076" s="159"/>
      <c r="C3076" s="159"/>
    </row>
    <row r="3077" spans="2:3">
      <c r="B3077" s="159"/>
      <c r="C3077" s="159"/>
    </row>
    <row r="3078" spans="2:3">
      <c r="B3078" s="159"/>
      <c r="C3078" s="159"/>
    </row>
    <row r="3079" spans="2:3">
      <c r="B3079" s="159"/>
      <c r="C3079" s="159"/>
    </row>
    <row r="3080" spans="2:3">
      <c r="B3080" s="159"/>
      <c r="C3080" s="159"/>
    </row>
    <row r="3081" spans="2:3">
      <c r="B3081" s="159"/>
      <c r="C3081" s="159"/>
    </row>
    <row r="3082" spans="2:3">
      <c r="B3082" s="159"/>
      <c r="C3082" s="159"/>
    </row>
    <row r="3083" spans="2:3">
      <c r="B3083" s="159"/>
      <c r="C3083" s="159"/>
    </row>
    <row r="3084" spans="2:3">
      <c r="B3084" s="159"/>
      <c r="C3084" s="159"/>
    </row>
    <row r="3085" spans="2:3">
      <c r="B3085" s="159"/>
      <c r="C3085" s="159"/>
    </row>
    <row r="3086" spans="2:3">
      <c r="B3086" s="159"/>
      <c r="C3086" s="159"/>
    </row>
    <row r="3087" spans="2:3">
      <c r="B3087" s="159"/>
      <c r="C3087" s="159"/>
    </row>
    <row r="3088" spans="2:3">
      <c r="B3088" s="159"/>
      <c r="C3088" s="159"/>
    </row>
    <row r="3089" spans="2:3">
      <c r="B3089" s="159"/>
      <c r="C3089" s="159"/>
    </row>
    <row r="3090" spans="2:3">
      <c r="B3090" s="159"/>
      <c r="C3090" s="159"/>
    </row>
    <row r="3091" spans="2:3">
      <c r="B3091" s="159"/>
      <c r="C3091" s="159"/>
    </row>
    <row r="3092" spans="2:3">
      <c r="B3092" s="159"/>
      <c r="C3092" s="159"/>
    </row>
    <row r="3093" spans="2:3">
      <c r="B3093" s="159"/>
      <c r="C3093" s="159"/>
    </row>
    <row r="3094" spans="2:3">
      <c r="B3094" s="159"/>
      <c r="C3094" s="159"/>
    </row>
    <row r="3095" spans="2:3">
      <c r="B3095" s="159"/>
      <c r="C3095" s="159"/>
    </row>
    <row r="3096" spans="2:3">
      <c r="B3096" s="159"/>
      <c r="C3096" s="159"/>
    </row>
    <row r="3097" spans="2:3">
      <c r="B3097" s="159"/>
      <c r="C3097" s="159"/>
    </row>
    <row r="3098" spans="2:3">
      <c r="B3098" s="159"/>
      <c r="C3098" s="159"/>
    </row>
    <row r="3099" spans="2:3">
      <c r="B3099" s="159"/>
      <c r="C3099" s="159"/>
    </row>
    <row r="3100" spans="2:3">
      <c r="B3100" s="159"/>
      <c r="C3100" s="159"/>
    </row>
    <row r="3101" spans="2:3">
      <c r="B3101" s="159"/>
      <c r="C3101" s="159"/>
    </row>
    <row r="3102" spans="2:3">
      <c r="B3102" s="159"/>
      <c r="C3102" s="159"/>
    </row>
    <row r="3103" spans="2:3">
      <c r="B3103" s="159"/>
      <c r="C3103" s="159"/>
    </row>
    <row r="3104" spans="2:3">
      <c r="B3104" s="159"/>
      <c r="C3104" s="159"/>
    </row>
    <row r="3105" spans="2:3">
      <c r="B3105" s="159"/>
      <c r="C3105" s="159"/>
    </row>
    <row r="3106" spans="2:3">
      <c r="B3106" s="159"/>
      <c r="C3106" s="159"/>
    </row>
    <row r="3107" spans="2:3">
      <c r="B3107" s="159"/>
      <c r="C3107" s="159"/>
    </row>
    <row r="3108" spans="2:3">
      <c r="B3108" s="159"/>
      <c r="C3108" s="159"/>
    </row>
    <row r="3109" spans="2:3">
      <c r="B3109" s="159"/>
      <c r="C3109" s="159"/>
    </row>
    <row r="3110" spans="2:3">
      <c r="B3110" s="159"/>
      <c r="C3110" s="159"/>
    </row>
    <row r="3111" spans="2:3">
      <c r="B3111" s="159"/>
      <c r="C3111" s="159"/>
    </row>
    <row r="3112" spans="2:3">
      <c r="B3112" s="159"/>
      <c r="C3112" s="159"/>
    </row>
    <row r="3113" spans="2:3">
      <c r="B3113" s="159"/>
      <c r="C3113" s="159"/>
    </row>
    <row r="3114" spans="2:3">
      <c r="B3114" s="159"/>
      <c r="C3114" s="159"/>
    </row>
    <row r="3115" spans="2:3">
      <c r="B3115" s="159"/>
      <c r="C3115" s="159"/>
    </row>
    <row r="3116" spans="2:3">
      <c r="B3116" s="159"/>
      <c r="C3116" s="159"/>
    </row>
    <row r="3117" spans="2:3">
      <c r="B3117" s="159"/>
      <c r="C3117" s="159"/>
    </row>
    <row r="3118" spans="2:3">
      <c r="B3118" s="159"/>
      <c r="C3118" s="159"/>
    </row>
    <row r="3119" spans="2:3">
      <c r="B3119" s="159"/>
      <c r="C3119" s="159"/>
    </row>
    <row r="3120" spans="2:3">
      <c r="B3120" s="159"/>
      <c r="C3120" s="159"/>
    </row>
    <row r="3121" spans="2:3">
      <c r="B3121" s="159"/>
      <c r="C3121" s="159"/>
    </row>
    <row r="3122" spans="2:3">
      <c r="B3122" s="159"/>
      <c r="C3122" s="159"/>
    </row>
    <row r="3123" spans="2:3">
      <c r="B3123" s="159"/>
      <c r="C3123" s="159"/>
    </row>
    <row r="3124" spans="2:3">
      <c r="B3124" s="159"/>
      <c r="C3124" s="159"/>
    </row>
    <row r="3125" spans="2:3">
      <c r="B3125" s="159"/>
      <c r="C3125" s="159"/>
    </row>
    <row r="3126" spans="2:3">
      <c r="B3126" s="159"/>
      <c r="C3126" s="159"/>
    </row>
    <row r="3127" spans="2:3">
      <c r="B3127" s="159"/>
      <c r="C3127" s="159"/>
    </row>
    <row r="3128" spans="2:3">
      <c r="B3128" s="159"/>
      <c r="C3128" s="159"/>
    </row>
    <row r="3129" spans="2:3">
      <c r="B3129" s="159"/>
      <c r="C3129" s="159"/>
    </row>
    <row r="3130" spans="2:3">
      <c r="B3130" s="159"/>
      <c r="C3130" s="159"/>
    </row>
    <row r="3131" spans="2:3">
      <c r="B3131" s="159"/>
      <c r="C3131" s="159"/>
    </row>
    <row r="3132" spans="2:3">
      <c r="B3132" s="159"/>
      <c r="C3132" s="159"/>
    </row>
    <row r="3133" spans="2:3">
      <c r="B3133" s="159"/>
      <c r="C3133" s="159"/>
    </row>
    <row r="3134" spans="2:3">
      <c r="B3134" s="159"/>
      <c r="C3134" s="159"/>
    </row>
    <row r="3135" spans="2:3">
      <c r="B3135" s="159"/>
      <c r="C3135" s="159"/>
    </row>
    <row r="3136" spans="2:3">
      <c r="B3136" s="159"/>
      <c r="C3136" s="159"/>
    </row>
    <row r="3137" spans="2:3">
      <c r="B3137" s="159"/>
      <c r="C3137" s="159"/>
    </row>
    <row r="3138" spans="2:3">
      <c r="B3138" s="159"/>
      <c r="C3138" s="159"/>
    </row>
    <row r="3139" spans="2:3">
      <c r="B3139" s="159"/>
      <c r="C3139" s="159"/>
    </row>
    <row r="3140" spans="2:3">
      <c r="B3140" s="159"/>
      <c r="C3140" s="159"/>
    </row>
    <row r="3141" spans="2:3">
      <c r="B3141" s="159"/>
      <c r="C3141" s="159"/>
    </row>
    <row r="3142" spans="2:3">
      <c r="B3142" s="159"/>
      <c r="C3142" s="159"/>
    </row>
    <row r="3143" spans="2:3">
      <c r="B3143" s="159"/>
      <c r="C3143" s="159"/>
    </row>
    <row r="3144" spans="2:3">
      <c r="B3144" s="159"/>
      <c r="C3144" s="159"/>
    </row>
    <row r="3145" spans="2:3">
      <c r="B3145" s="159"/>
      <c r="C3145" s="159"/>
    </row>
    <row r="3146" spans="2:3">
      <c r="B3146" s="159"/>
      <c r="C3146" s="159"/>
    </row>
    <row r="3147" spans="2:3">
      <c r="B3147" s="159"/>
      <c r="C3147" s="159"/>
    </row>
    <row r="3148" spans="2:3">
      <c r="B3148" s="159"/>
      <c r="C3148" s="159"/>
    </row>
    <row r="3149" spans="2:3">
      <c r="B3149" s="159"/>
      <c r="C3149" s="159"/>
    </row>
    <row r="3150" spans="2:3">
      <c r="B3150" s="159"/>
      <c r="C3150" s="159"/>
    </row>
    <row r="3151" spans="2:3">
      <c r="B3151" s="159"/>
      <c r="C3151" s="159"/>
    </row>
    <row r="3152" spans="2:3">
      <c r="B3152" s="159"/>
      <c r="C3152" s="159"/>
    </row>
    <row r="3153" spans="2:3">
      <c r="B3153" s="159"/>
      <c r="C3153" s="159"/>
    </row>
    <row r="3154" spans="2:3">
      <c r="B3154" s="159"/>
      <c r="C3154" s="159"/>
    </row>
    <row r="3155" spans="2:3">
      <c r="B3155" s="159"/>
      <c r="C3155" s="159"/>
    </row>
    <row r="3156" spans="2:3">
      <c r="B3156" s="159"/>
      <c r="C3156" s="159"/>
    </row>
    <row r="3157" spans="2:3">
      <c r="B3157" s="159"/>
      <c r="C3157" s="159"/>
    </row>
    <row r="3158" spans="2:3">
      <c r="B3158" s="159"/>
      <c r="C3158" s="159"/>
    </row>
    <row r="3159" spans="2:3">
      <c r="B3159" s="159"/>
      <c r="C3159" s="159"/>
    </row>
    <row r="3160" spans="2:3">
      <c r="B3160" s="159"/>
      <c r="C3160" s="159"/>
    </row>
    <row r="3161" spans="2:3">
      <c r="B3161" s="159"/>
      <c r="C3161" s="159"/>
    </row>
    <row r="3162" spans="2:3">
      <c r="B3162" s="159"/>
      <c r="C3162" s="159"/>
    </row>
    <row r="3163" spans="2:3">
      <c r="B3163" s="159"/>
      <c r="C3163" s="159"/>
    </row>
    <row r="3164" spans="2:3">
      <c r="B3164" s="159"/>
      <c r="C3164" s="159"/>
    </row>
    <row r="3165" spans="2:3">
      <c r="B3165" s="159"/>
      <c r="C3165" s="159"/>
    </row>
    <row r="3166" spans="2:3">
      <c r="B3166" s="159"/>
      <c r="C3166" s="159"/>
    </row>
    <row r="3167" spans="2:3">
      <c r="B3167" s="159"/>
      <c r="C3167" s="159"/>
    </row>
    <row r="3168" spans="2:3">
      <c r="B3168" s="159"/>
      <c r="C3168" s="159"/>
    </row>
    <row r="3169" spans="2:3">
      <c r="B3169" s="159"/>
      <c r="C3169" s="159"/>
    </row>
    <row r="3170" spans="2:3">
      <c r="B3170" s="159"/>
      <c r="C3170" s="159"/>
    </row>
    <row r="3171" spans="2:3">
      <c r="B3171" s="159"/>
      <c r="C3171" s="159"/>
    </row>
    <row r="3172" spans="2:3">
      <c r="B3172" s="159"/>
      <c r="C3172" s="159"/>
    </row>
    <row r="3173" spans="2:3">
      <c r="B3173" s="159"/>
      <c r="C3173" s="159"/>
    </row>
    <row r="3174" spans="2:3">
      <c r="B3174" s="159"/>
      <c r="C3174" s="159"/>
    </row>
    <row r="3175" spans="2:3">
      <c r="B3175" s="159"/>
      <c r="C3175" s="159"/>
    </row>
    <row r="3176" spans="2:3">
      <c r="B3176" s="159"/>
      <c r="C3176" s="159"/>
    </row>
    <row r="3177" spans="2:3">
      <c r="B3177" s="159"/>
      <c r="C3177" s="159"/>
    </row>
    <row r="3178" spans="2:3">
      <c r="B3178" s="159"/>
      <c r="C3178" s="159"/>
    </row>
    <row r="3179" spans="2:3">
      <c r="B3179" s="159"/>
      <c r="C3179" s="159"/>
    </row>
    <row r="3180" spans="2:3">
      <c r="B3180" s="159"/>
      <c r="C3180" s="159"/>
    </row>
    <row r="3181" spans="2:3">
      <c r="B3181" s="159"/>
      <c r="C3181" s="159"/>
    </row>
    <row r="3182" spans="2:3">
      <c r="B3182" s="159"/>
      <c r="C3182" s="159"/>
    </row>
    <row r="3183" spans="2:3">
      <c r="B3183" s="159"/>
      <c r="C3183" s="159"/>
    </row>
    <row r="3184" spans="2:3">
      <c r="B3184" s="159"/>
      <c r="C3184" s="159"/>
    </row>
    <row r="3185" spans="2:3">
      <c r="B3185" s="159"/>
      <c r="C3185" s="159"/>
    </row>
    <row r="3186" spans="2:3">
      <c r="B3186" s="159"/>
      <c r="C3186" s="159"/>
    </row>
    <row r="3187" spans="2:3">
      <c r="B3187" s="159"/>
      <c r="C3187" s="159"/>
    </row>
    <row r="3188" spans="2:3">
      <c r="B3188" s="159"/>
      <c r="C3188" s="159"/>
    </row>
    <row r="3189" spans="2:3">
      <c r="B3189" s="159"/>
      <c r="C3189" s="159"/>
    </row>
    <row r="3190" spans="2:3">
      <c r="B3190" s="159"/>
      <c r="C3190" s="159"/>
    </row>
    <row r="3191" spans="2:3">
      <c r="B3191" s="159"/>
      <c r="C3191" s="159"/>
    </row>
    <row r="3192" spans="2:3">
      <c r="B3192" s="159"/>
      <c r="C3192" s="159"/>
    </row>
    <row r="3193" spans="2:3">
      <c r="B3193" s="159"/>
      <c r="C3193" s="159"/>
    </row>
    <row r="3194" spans="2:3">
      <c r="B3194" s="159"/>
      <c r="C3194" s="159"/>
    </row>
    <row r="3195" spans="2:3">
      <c r="B3195" s="159"/>
      <c r="C3195" s="159"/>
    </row>
    <row r="3196" spans="2:3">
      <c r="B3196" s="159"/>
      <c r="C3196" s="159"/>
    </row>
    <row r="3197" spans="2:3">
      <c r="B3197" s="159"/>
      <c r="C3197" s="159"/>
    </row>
    <row r="3198" spans="2:3">
      <c r="B3198" s="159"/>
      <c r="C3198" s="159"/>
    </row>
    <row r="3199" spans="2:3">
      <c r="B3199" s="159"/>
      <c r="C3199" s="159"/>
    </row>
    <row r="3200" spans="2:3">
      <c r="B3200" s="159"/>
      <c r="C3200" s="159"/>
    </row>
    <row r="3201" spans="2:3">
      <c r="B3201" s="159"/>
      <c r="C3201" s="159"/>
    </row>
    <row r="3202" spans="2:3">
      <c r="B3202" s="159"/>
      <c r="C3202" s="159"/>
    </row>
    <row r="3203" spans="2:3">
      <c r="B3203" s="159"/>
      <c r="C3203" s="159"/>
    </row>
    <row r="3204" spans="2:3">
      <c r="B3204" s="159"/>
      <c r="C3204" s="159"/>
    </row>
    <row r="3205" spans="2:3">
      <c r="B3205" s="159"/>
      <c r="C3205" s="159"/>
    </row>
    <row r="3206" spans="2:3">
      <c r="B3206" s="159"/>
      <c r="C3206" s="159"/>
    </row>
    <row r="3207" spans="2:3">
      <c r="B3207" s="159"/>
      <c r="C3207" s="159"/>
    </row>
    <row r="3208" spans="2:3">
      <c r="B3208" s="159"/>
      <c r="C3208" s="159"/>
    </row>
    <row r="3209" spans="2:3">
      <c r="B3209" s="159"/>
      <c r="C3209" s="159"/>
    </row>
    <row r="3210" spans="2:3">
      <c r="B3210" s="159"/>
      <c r="C3210" s="159"/>
    </row>
    <row r="3211" spans="2:3">
      <c r="B3211" s="159"/>
      <c r="C3211" s="159"/>
    </row>
    <row r="3212" spans="2:3">
      <c r="B3212" s="159"/>
      <c r="C3212" s="159"/>
    </row>
    <row r="3213" spans="2:3">
      <c r="B3213" s="159"/>
      <c r="C3213" s="159"/>
    </row>
    <row r="3214" spans="2:3">
      <c r="B3214" s="159"/>
      <c r="C3214" s="159"/>
    </row>
    <row r="3215" spans="2:3">
      <c r="B3215" s="159"/>
      <c r="C3215" s="159"/>
    </row>
    <row r="3216" spans="2:3">
      <c r="B3216" s="159"/>
      <c r="C3216" s="159"/>
    </row>
    <row r="3217" spans="2:3">
      <c r="B3217" s="159"/>
      <c r="C3217" s="159"/>
    </row>
    <row r="3218" spans="2:3">
      <c r="B3218" s="159"/>
      <c r="C3218" s="159"/>
    </row>
    <row r="3219" spans="2:3">
      <c r="B3219" s="159"/>
      <c r="C3219" s="159"/>
    </row>
    <row r="3220" spans="2:3">
      <c r="B3220" s="159"/>
      <c r="C3220" s="159"/>
    </row>
    <row r="3221" spans="2:3">
      <c r="B3221" s="159"/>
      <c r="C3221" s="159"/>
    </row>
    <row r="3222" spans="2:3">
      <c r="B3222" s="159"/>
      <c r="C3222" s="159"/>
    </row>
    <row r="3223" spans="2:3">
      <c r="B3223" s="159"/>
      <c r="C3223" s="159"/>
    </row>
    <row r="3224" spans="2:3">
      <c r="B3224" s="159"/>
      <c r="C3224" s="159"/>
    </row>
    <row r="3225" spans="2:3">
      <c r="B3225" s="159"/>
      <c r="C3225" s="159"/>
    </row>
    <row r="3226" spans="2:3">
      <c r="B3226" s="159"/>
      <c r="C3226" s="159"/>
    </row>
    <row r="3227" spans="2:3">
      <c r="B3227" s="159"/>
      <c r="C3227" s="159"/>
    </row>
    <row r="3228" spans="2:3">
      <c r="B3228" s="159"/>
      <c r="C3228" s="159"/>
    </row>
    <row r="3229" spans="2:3">
      <c r="B3229" s="159"/>
      <c r="C3229" s="159"/>
    </row>
    <row r="3230" spans="2:3">
      <c r="B3230" s="159"/>
      <c r="C3230" s="159"/>
    </row>
    <row r="3231" spans="2:3">
      <c r="B3231" s="159"/>
      <c r="C3231" s="159"/>
    </row>
    <row r="3232" spans="2:3">
      <c r="B3232" s="159"/>
      <c r="C3232" s="159"/>
    </row>
    <row r="3233" spans="2:3">
      <c r="B3233" s="159"/>
      <c r="C3233" s="159"/>
    </row>
    <row r="3234" spans="2:3">
      <c r="B3234" s="159"/>
      <c r="C3234" s="159"/>
    </row>
    <row r="3235" spans="2:3">
      <c r="B3235" s="159"/>
      <c r="C3235" s="159"/>
    </row>
    <row r="3236" spans="2:3">
      <c r="B3236" s="159"/>
      <c r="C3236" s="159"/>
    </row>
    <row r="3237" spans="2:3">
      <c r="B3237" s="159"/>
      <c r="C3237" s="159"/>
    </row>
    <row r="3238" spans="2:3">
      <c r="B3238" s="159"/>
      <c r="C3238" s="159"/>
    </row>
    <row r="3239" spans="2:3">
      <c r="B3239" s="159"/>
      <c r="C3239" s="159"/>
    </row>
    <row r="3240" spans="2:3">
      <c r="B3240" s="159"/>
      <c r="C3240" s="159"/>
    </row>
    <row r="3241" spans="2:3">
      <c r="B3241" s="159"/>
      <c r="C3241" s="159"/>
    </row>
    <row r="3242" spans="2:3">
      <c r="B3242" s="159"/>
      <c r="C3242" s="159"/>
    </row>
    <row r="3243" spans="2:3">
      <c r="B3243" s="159"/>
      <c r="C3243" s="159"/>
    </row>
    <row r="3244" spans="2:3">
      <c r="B3244" s="159"/>
      <c r="C3244" s="159"/>
    </row>
    <row r="3245" spans="2:3">
      <c r="B3245" s="159"/>
      <c r="C3245" s="159"/>
    </row>
    <row r="3246" spans="2:3">
      <c r="B3246" s="159"/>
      <c r="C3246" s="159"/>
    </row>
    <row r="3247" spans="2:3">
      <c r="B3247" s="159"/>
      <c r="C3247" s="159"/>
    </row>
    <row r="3248" spans="2:3">
      <c r="B3248" s="159"/>
      <c r="C3248" s="159"/>
    </row>
    <row r="3249" spans="2:3">
      <c r="B3249" s="159"/>
      <c r="C3249" s="159"/>
    </row>
    <row r="3250" spans="2:3">
      <c r="B3250" s="159"/>
      <c r="C3250" s="159"/>
    </row>
    <row r="3251" spans="2:3">
      <c r="B3251" s="159"/>
      <c r="C3251" s="159"/>
    </row>
    <row r="3252" spans="2:3">
      <c r="B3252" s="159"/>
      <c r="C3252" s="159"/>
    </row>
    <row r="3253" spans="2:3">
      <c r="B3253" s="159"/>
      <c r="C3253" s="159"/>
    </row>
    <row r="3254" spans="2:3">
      <c r="B3254" s="159"/>
      <c r="C3254" s="159"/>
    </row>
    <row r="3255" spans="2:3">
      <c r="B3255" s="159"/>
      <c r="C3255" s="159"/>
    </row>
    <row r="3256" spans="2:3">
      <c r="B3256" s="159"/>
      <c r="C3256" s="159"/>
    </row>
    <row r="3257" spans="2:3">
      <c r="B3257" s="159"/>
      <c r="C3257" s="159"/>
    </row>
    <row r="3258" spans="2:3">
      <c r="B3258" s="159"/>
      <c r="C3258" s="159"/>
    </row>
    <row r="3259" spans="2:3">
      <c r="B3259" s="159"/>
      <c r="C3259" s="159"/>
    </row>
    <row r="3260" spans="2:3">
      <c r="B3260" s="159"/>
      <c r="C3260" s="159"/>
    </row>
    <row r="3261" spans="2:3">
      <c r="B3261" s="159"/>
      <c r="C3261" s="159"/>
    </row>
    <row r="3262" spans="2:3">
      <c r="B3262" s="159"/>
      <c r="C3262" s="159"/>
    </row>
    <row r="3263" spans="2:3">
      <c r="B3263" s="159"/>
      <c r="C3263" s="159"/>
    </row>
    <row r="3264" spans="2:3">
      <c r="B3264" s="159"/>
      <c r="C3264" s="159"/>
    </row>
    <row r="3265" spans="2:3">
      <c r="B3265" s="159"/>
      <c r="C3265" s="159"/>
    </row>
    <row r="3266" spans="2:3">
      <c r="B3266" s="159"/>
      <c r="C3266" s="159"/>
    </row>
    <row r="3267" spans="2:3">
      <c r="B3267" s="159"/>
      <c r="C3267" s="159"/>
    </row>
    <row r="3268" spans="2:3">
      <c r="B3268" s="159"/>
      <c r="C3268" s="159"/>
    </row>
    <row r="3269" spans="2:3">
      <c r="B3269" s="159"/>
      <c r="C3269" s="159"/>
    </row>
    <row r="3270" spans="2:3">
      <c r="B3270" s="159"/>
      <c r="C3270" s="159"/>
    </row>
    <row r="3271" spans="2:3">
      <c r="B3271" s="159"/>
      <c r="C3271" s="159"/>
    </row>
    <row r="3272" spans="2:3">
      <c r="B3272" s="159"/>
      <c r="C3272" s="159"/>
    </row>
    <row r="3273" spans="2:3">
      <c r="B3273" s="159"/>
      <c r="C3273" s="159"/>
    </row>
    <row r="3274" spans="2:3">
      <c r="B3274" s="159"/>
      <c r="C3274" s="159"/>
    </row>
    <row r="3275" spans="2:3">
      <c r="B3275" s="159"/>
      <c r="C3275" s="159"/>
    </row>
    <row r="3276" spans="2:3">
      <c r="B3276" s="159"/>
      <c r="C3276" s="159"/>
    </row>
    <row r="3277" spans="2:3">
      <c r="B3277" s="159"/>
      <c r="C3277" s="159"/>
    </row>
    <row r="3278" spans="2:3">
      <c r="B3278" s="159"/>
      <c r="C3278" s="159"/>
    </row>
    <row r="3279" spans="2:3">
      <c r="B3279" s="159"/>
      <c r="C3279" s="159"/>
    </row>
    <row r="3280" spans="2:3">
      <c r="B3280" s="159"/>
      <c r="C3280" s="159"/>
    </row>
    <row r="3281" spans="2:3">
      <c r="B3281" s="159"/>
      <c r="C3281" s="159"/>
    </row>
    <row r="3282" spans="2:3">
      <c r="B3282" s="159"/>
      <c r="C3282" s="159"/>
    </row>
    <row r="3283" spans="2:3">
      <c r="B3283" s="159"/>
      <c r="C3283" s="159"/>
    </row>
    <row r="3284" spans="2:3">
      <c r="B3284" s="159"/>
      <c r="C3284" s="159"/>
    </row>
    <row r="3285" spans="2:3">
      <c r="B3285" s="159"/>
      <c r="C3285" s="159"/>
    </row>
    <row r="3286" spans="2:3">
      <c r="B3286" s="159"/>
      <c r="C3286" s="159"/>
    </row>
    <row r="3287" spans="2:3">
      <c r="B3287" s="159"/>
      <c r="C3287" s="159"/>
    </row>
    <row r="3288" spans="2:3">
      <c r="B3288" s="159"/>
      <c r="C3288" s="159"/>
    </row>
    <row r="3289" spans="2:3">
      <c r="B3289" s="159"/>
      <c r="C3289" s="159"/>
    </row>
    <row r="3290" spans="2:3">
      <c r="B3290" s="159"/>
      <c r="C3290" s="159"/>
    </row>
    <row r="3291" spans="2:3">
      <c r="B3291" s="159"/>
      <c r="C3291" s="159"/>
    </row>
    <row r="3292" spans="2:3">
      <c r="B3292" s="159"/>
      <c r="C3292" s="159"/>
    </row>
    <row r="3293" spans="2:3">
      <c r="B3293" s="159"/>
      <c r="C3293" s="159"/>
    </row>
    <row r="3294" spans="2:3">
      <c r="B3294" s="159"/>
      <c r="C3294" s="159"/>
    </row>
    <row r="3295" spans="2:3">
      <c r="B3295" s="159"/>
      <c r="C3295" s="159"/>
    </row>
    <row r="3296" spans="2:3">
      <c r="B3296" s="159"/>
      <c r="C3296" s="159"/>
    </row>
    <row r="3297" spans="2:3">
      <c r="B3297" s="159"/>
      <c r="C3297" s="159"/>
    </row>
    <row r="3298" spans="2:3">
      <c r="B3298" s="159"/>
      <c r="C3298" s="159"/>
    </row>
    <row r="3299" spans="2:3">
      <c r="B3299" s="159"/>
      <c r="C3299" s="159"/>
    </row>
    <row r="3300" spans="2:3">
      <c r="B3300" s="159"/>
      <c r="C3300" s="159"/>
    </row>
    <row r="3301" spans="2:3">
      <c r="B3301" s="159"/>
      <c r="C3301" s="159"/>
    </row>
    <row r="3302" spans="2:3">
      <c r="B3302" s="159"/>
      <c r="C3302" s="159"/>
    </row>
    <row r="3303" spans="2:3">
      <c r="B3303" s="159"/>
      <c r="C3303" s="159"/>
    </row>
    <row r="3304" spans="2:3">
      <c r="B3304" s="159"/>
      <c r="C3304" s="159"/>
    </row>
    <row r="3305" spans="2:3">
      <c r="B3305" s="159"/>
      <c r="C3305" s="159"/>
    </row>
    <row r="3306" spans="2:3">
      <c r="B3306" s="159"/>
      <c r="C3306" s="159"/>
    </row>
    <row r="3307" spans="2:3">
      <c r="B3307" s="159"/>
      <c r="C3307" s="159"/>
    </row>
    <row r="3308" spans="2:3">
      <c r="B3308" s="159"/>
      <c r="C3308" s="159"/>
    </row>
    <row r="3309" spans="2:3">
      <c r="B3309" s="159"/>
      <c r="C3309" s="159"/>
    </row>
    <row r="3310" spans="2:3">
      <c r="B3310" s="159"/>
      <c r="C3310" s="159"/>
    </row>
    <row r="3311" spans="2:3">
      <c r="B3311" s="159"/>
      <c r="C3311" s="159"/>
    </row>
    <row r="3312" spans="2:3">
      <c r="B3312" s="159"/>
      <c r="C3312" s="159"/>
    </row>
    <row r="3313" spans="2:3">
      <c r="B3313" s="159"/>
      <c r="C3313" s="159"/>
    </row>
    <row r="3314" spans="2:3">
      <c r="B3314" s="159"/>
      <c r="C3314" s="159"/>
    </row>
    <row r="3315" spans="2:3">
      <c r="B3315" s="159"/>
      <c r="C3315" s="159"/>
    </row>
    <row r="3316" spans="2:3">
      <c r="B3316" s="159"/>
      <c r="C3316" s="159"/>
    </row>
    <row r="3317" spans="2:3">
      <c r="B3317" s="159"/>
      <c r="C3317" s="159"/>
    </row>
    <row r="3318" spans="2:3">
      <c r="B3318" s="159"/>
      <c r="C3318" s="159"/>
    </row>
    <row r="3319" spans="2:3">
      <c r="B3319" s="159"/>
      <c r="C3319" s="159"/>
    </row>
    <row r="3320" spans="2:3">
      <c r="B3320" s="159"/>
      <c r="C3320" s="159"/>
    </row>
    <row r="3321" spans="2:3">
      <c r="B3321" s="159"/>
      <c r="C3321" s="159"/>
    </row>
    <row r="3322" spans="2:3">
      <c r="B3322" s="159"/>
      <c r="C3322" s="159"/>
    </row>
    <row r="3323" spans="2:3">
      <c r="B3323" s="159"/>
      <c r="C3323" s="159"/>
    </row>
    <row r="3324" spans="2:3">
      <c r="B3324" s="159"/>
      <c r="C3324" s="159"/>
    </row>
    <row r="3325" spans="2:3">
      <c r="B3325" s="159"/>
      <c r="C3325" s="159"/>
    </row>
    <row r="3326" spans="2:3">
      <c r="B3326" s="159"/>
      <c r="C3326" s="159"/>
    </row>
    <row r="3327" spans="2:3">
      <c r="B3327" s="159"/>
      <c r="C3327" s="159"/>
    </row>
    <row r="3328" spans="2:3">
      <c r="B3328" s="159"/>
      <c r="C3328" s="159"/>
    </row>
    <row r="3329" spans="2:3">
      <c r="B3329" s="159"/>
      <c r="C3329" s="159"/>
    </row>
    <row r="3330" spans="2:3">
      <c r="B3330" s="159"/>
      <c r="C3330" s="159"/>
    </row>
    <row r="3331" spans="2:3">
      <c r="B3331" s="159"/>
      <c r="C3331" s="159"/>
    </row>
    <row r="3332" spans="2:3">
      <c r="B3332" s="159"/>
      <c r="C3332" s="159"/>
    </row>
    <row r="3333" spans="2:3">
      <c r="B3333" s="159"/>
      <c r="C3333" s="159"/>
    </row>
    <row r="3334" spans="2:3">
      <c r="B3334" s="159"/>
      <c r="C3334" s="159"/>
    </row>
    <row r="3335" spans="2:3">
      <c r="B3335" s="159"/>
      <c r="C3335" s="159"/>
    </row>
    <row r="3336" spans="2:3">
      <c r="B3336" s="159"/>
      <c r="C3336" s="159"/>
    </row>
    <row r="3337" spans="2:3">
      <c r="B3337" s="159"/>
      <c r="C3337" s="159"/>
    </row>
    <row r="3338" spans="2:3">
      <c r="B3338" s="159"/>
      <c r="C3338" s="159"/>
    </row>
    <row r="3339" spans="2:3">
      <c r="B3339" s="159"/>
      <c r="C3339" s="159"/>
    </row>
    <row r="3340" spans="2:3">
      <c r="B3340" s="159"/>
      <c r="C3340" s="159"/>
    </row>
    <row r="3341" spans="2:3">
      <c r="B3341" s="159"/>
      <c r="C3341" s="159"/>
    </row>
    <row r="3342" spans="2:3">
      <c r="B3342" s="159"/>
      <c r="C3342" s="159"/>
    </row>
    <row r="3343" spans="2:3">
      <c r="B3343" s="159"/>
      <c r="C3343" s="159"/>
    </row>
    <row r="3344" spans="2:3">
      <c r="B3344" s="159"/>
      <c r="C3344" s="159"/>
    </row>
    <row r="3345" spans="2:3">
      <c r="B3345" s="159"/>
      <c r="C3345" s="159"/>
    </row>
    <row r="3346" spans="2:3">
      <c r="B3346" s="159"/>
      <c r="C3346" s="159"/>
    </row>
    <row r="3347" spans="2:3">
      <c r="B3347" s="159"/>
      <c r="C3347" s="159"/>
    </row>
    <row r="3348" spans="2:3">
      <c r="B3348" s="159"/>
      <c r="C3348" s="159"/>
    </row>
    <row r="3349" spans="2:3">
      <c r="B3349" s="159"/>
      <c r="C3349" s="159"/>
    </row>
    <row r="3350" spans="2:3">
      <c r="B3350" s="159"/>
      <c r="C3350" s="159"/>
    </row>
    <row r="3351" spans="2:3">
      <c r="B3351" s="159"/>
      <c r="C3351" s="159"/>
    </row>
    <row r="3352" spans="2:3">
      <c r="B3352" s="159"/>
      <c r="C3352" s="159"/>
    </row>
    <row r="3353" spans="2:3">
      <c r="B3353" s="159"/>
      <c r="C3353" s="159"/>
    </row>
    <row r="3354" spans="2:3">
      <c r="B3354" s="159"/>
      <c r="C3354" s="159"/>
    </row>
    <row r="3355" spans="2:3">
      <c r="B3355" s="159"/>
      <c r="C3355" s="159"/>
    </row>
    <row r="3356" spans="2:3">
      <c r="B3356" s="159"/>
      <c r="C3356" s="159"/>
    </row>
    <row r="3357" spans="2:3">
      <c r="B3357" s="159"/>
      <c r="C3357" s="159"/>
    </row>
    <row r="3358" spans="2:3">
      <c r="B3358" s="159"/>
      <c r="C3358" s="159"/>
    </row>
    <row r="3359" spans="2:3">
      <c r="B3359" s="159"/>
      <c r="C3359" s="159"/>
    </row>
    <row r="3360" spans="2:3">
      <c r="B3360" s="159"/>
      <c r="C3360" s="159"/>
    </row>
    <row r="3361" spans="2:3">
      <c r="B3361" s="159"/>
      <c r="C3361" s="159"/>
    </row>
    <row r="3362" spans="2:3">
      <c r="B3362" s="159"/>
      <c r="C3362" s="159"/>
    </row>
    <row r="3363" spans="2:3">
      <c r="B3363" s="159"/>
      <c r="C3363" s="159"/>
    </row>
    <row r="3364" spans="2:3">
      <c r="B3364" s="159"/>
      <c r="C3364" s="159"/>
    </row>
    <row r="3365" spans="2:3">
      <c r="B3365" s="159"/>
      <c r="C3365" s="159"/>
    </row>
    <row r="3366" spans="2:3">
      <c r="B3366" s="159"/>
      <c r="C3366" s="159"/>
    </row>
    <row r="3367" spans="2:3">
      <c r="B3367" s="159"/>
      <c r="C3367" s="159"/>
    </row>
    <row r="3368" spans="2:3">
      <c r="B3368" s="159"/>
      <c r="C3368" s="159"/>
    </row>
    <row r="3369" spans="2:3">
      <c r="B3369" s="159"/>
      <c r="C3369" s="159"/>
    </row>
    <row r="3370" spans="2:3">
      <c r="B3370" s="159"/>
      <c r="C3370" s="159"/>
    </row>
    <row r="3371" spans="2:3">
      <c r="B3371" s="159"/>
      <c r="C3371" s="159"/>
    </row>
    <row r="3372" spans="2:3">
      <c r="B3372" s="159"/>
      <c r="C3372" s="159"/>
    </row>
    <row r="3373" spans="2:3">
      <c r="B3373" s="159"/>
      <c r="C3373" s="159"/>
    </row>
    <row r="3374" spans="2:3">
      <c r="B3374" s="159"/>
      <c r="C3374" s="159"/>
    </row>
    <row r="3375" spans="2:3">
      <c r="B3375" s="159"/>
      <c r="C3375" s="159"/>
    </row>
    <row r="3376" spans="2:3">
      <c r="B3376" s="159"/>
      <c r="C3376" s="159"/>
    </row>
    <row r="3377" spans="2:3">
      <c r="B3377" s="159"/>
      <c r="C3377" s="159"/>
    </row>
    <row r="3378" spans="2:3">
      <c r="B3378" s="159"/>
      <c r="C3378" s="159"/>
    </row>
    <row r="3379" spans="2:3">
      <c r="B3379" s="159"/>
      <c r="C3379" s="159"/>
    </row>
    <row r="3380" spans="2:3">
      <c r="B3380" s="159"/>
      <c r="C3380" s="159"/>
    </row>
    <row r="3381" spans="2:3">
      <c r="B3381" s="159"/>
      <c r="C3381" s="159"/>
    </row>
    <row r="3382" spans="2:3">
      <c r="B3382" s="159"/>
      <c r="C3382" s="159"/>
    </row>
    <row r="3383" spans="2:3">
      <c r="B3383" s="159"/>
      <c r="C3383" s="159"/>
    </row>
    <row r="3384" spans="2:3">
      <c r="B3384" s="159"/>
      <c r="C3384" s="159"/>
    </row>
    <row r="3385" spans="2:3">
      <c r="B3385" s="159"/>
      <c r="C3385" s="159"/>
    </row>
    <row r="3386" spans="2:3">
      <c r="B3386" s="159"/>
      <c r="C3386" s="159"/>
    </row>
    <row r="3387" spans="2:3">
      <c r="B3387" s="159"/>
      <c r="C3387" s="159"/>
    </row>
    <row r="3388" spans="2:3">
      <c r="B3388" s="159"/>
      <c r="C3388" s="159"/>
    </row>
    <row r="3389" spans="2:3">
      <c r="B3389" s="159"/>
      <c r="C3389" s="159"/>
    </row>
    <row r="3390" spans="2:3">
      <c r="B3390" s="159"/>
      <c r="C3390" s="159"/>
    </row>
    <row r="3391" spans="2:3">
      <c r="B3391" s="159"/>
      <c r="C3391" s="159"/>
    </row>
    <row r="3392" spans="2:3">
      <c r="B3392" s="159"/>
      <c r="C3392" s="159"/>
    </row>
    <row r="3393" spans="2:3">
      <c r="B3393" s="159"/>
      <c r="C3393" s="159"/>
    </row>
    <row r="3394" spans="2:3">
      <c r="B3394" s="159"/>
      <c r="C3394" s="159"/>
    </row>
    <row r="3395" spans="2:3">
      <c r="B3395" s="159"/>
      <c r="C3395" s="159"/>
    </row>
    <row r="3396" spans="2:3">
      <c r="B3396" s="159"/>
      <c r="C3396" s="159"/>
    </row>
    <row r="3397" spans="2:3">
      <c r="B3397" s="159"/>
      <c r="C3397" s="159"/>
    </row>
    <row r="3398" spans="2:3">
      <c r="B3398" s="159"/>
      <c r="C3398" s="159"/>
    </row>
    <row r="3399" spans="2:3">
      <c r="B3399" s="159"/>
      <c r="C3399" s="159"/>
    </row>
    <row r="3400" spans="2:3">
      <c r="B3400" s="159"/>
      <c r="C3400" s="159"/>
    </row>
    <row r="3401" spans="2:3">
      <c r="B3401" s="159"/>
      <c r="C3401" s="159"/>
    </row>
    <row r="3402" spans="2:3">
      <c r="B3402" s="159"/>
      <c r="C3402" s="159"/>
    </row>
    <row r="3403" spans="2:3">
      <c r="B3403" s="159"/>
      <c r="C3403" s="159"/>
    </row>
    <row r="3404" spans="2:3">
      <c r="B3404" s="159"/>
      <c r="C3404" s="159"/>
    </row>
    <row r="3405" spans="2:3">
      <c r="B3405" s="159"/>
      <c r="C3405" s="159"/>
    </row>
    <row r="3406" spans="2:3">
      <c r="B3406" s="159"/>
      <c r="C3406" s="159"/>
    </row>
    <row r="3407" spans="2:3">
      <c r="B3407" s="159"/>
      <c r="C3407" s="159"/>
    </row>
    <row r="3408" spans="2:3">
      <c r="B3408" s="159"/>
      <c r="C3408" s="159"/>
    </row>
    <row r="3409" spans="2:3">
      <c r="B3409" s="159"/>
      <c r="C3409" s="159"/>
    </row>
    <row r="3410" spans="2:3">
      <c r="B3410" s="159"/>
      <c r="C3410" s="159"/>
    </row>
    <row r="3411" spans="2:3">
      <c r="B3411" s="159"/>
      <c r="C3411" s="159"/>
    </row>
    <row r="3412" spans="2:3">
      <c r="B3412" s="159"/>
      <c r="C3412" s="159"/>
    </row>
    <row r="3413" spans="2:3">
      <c r="B3413" s="159"/>
      <c r="C3413" s="159"/>
    </row>
    <row r="3414" spans="2:3">
      <c r="B3414" s="159"/>
      <c r="C3414" s="159"/>
    </row>
    <row r="3415" spans="2:3">
      <c r="B3415" s="159"/>
      <c r="C3415" s="159"/>
    </row>
    <row r="3416" spans="2:3">
      <c r="B3416" s="159"/>
      <c r="C3416" s="159"/>
    </row>
    <row r="3417" spans="2:3">
      <c r="B3417" s="159"/>
      <c r="C3417" s="159"/>
    </row>
    <row r="3418" spans="2:3">
      <c r="B3418" s="159"/>
      <c r="C3418" s="159"/>
    </row>
    <row r="3419" spans="2:3">
      <c r="B3419" s="159"/>
      <c r="C3419" s="159"/>
    </row>
    <row r="3420" spans="2:3">
      <c r="B3420" s="159"/>
      <c r="C3420" s="159"/>
    </row>
    <row r="3421" spans="2:3">
      <c r="B3421" s="159"/>
      <c r="C3421" s="159"/>
    </row>
    <row r="3422" spans="2:3">
      <c r="B3422" s="159"/>
      <c r="C3422" s="159"/>
    </row>
    <row r="3423" spans="2:3">
      <c r="B3423" s="159"/>
      <c r="C3423" s="159"/>
    </row>
    <row r="3424" spans="2:3">
      <c r="B3424" s="159"/>
      <c r="C3424" s="159"/>
    </row>
    <row r="3425" spans="2:3">
      <c r="B3425" s="159"/>
      <c r="C3425" s="159"/>
    </row>
    <row r="3426" spans="2:3">
      <c r="B3426" s="159"/>
      <c r="C3426" s="159"/>
    </row>
    <row r="3427" spans="2:3">
      <c r="B3427" s="159"/>
      <c r="C3427" s="159"/>
    </row>
    <row r="3428" spans="2:3">
      <c r="B3428" s="159"/>
      <c r="C3428" s="159"/>
    </row>
    <row r="3429" spans="2:3">
      <c r="B3429" s="159"/>
      <c r="C3429" s="159"/>
    </row>
    <row r="3430" spans="2:3">
      <c r="B3430" s="159"/>
      <c r="C3430" s="159"/>
    </row>
    <row r="3431" spans="2:3">
      <c r="B3431" s="159"/>
      <c r="C3431" s="159"/>
    </row>
    <row r="3432" spans="2:3">
      <c r="B3432" s="159"/>
      <c r="C3432" s="159"/>
    </row>
    <row r="3433" spans="2:3">
      <c r="B3433" s="159"/>
      <c r="C3433" s="159"/>
    </row>
    <row r="3434" spans="2:3">
      <c r="B3434" s="159"/>
      <c r="C3434" s="159"/>
    </row>
    <row r="3435" spans="2:3">
      <c r="B3435" s="159"/>
      <c r="C3435" s="159"/>
    </row>
    <row r="3436" spans="2:3">
      <c r="B3436" s="159"/>
      <c r="C3436" s="159"/>
    </row>
    <row r="3437" spans="2:3">
      <c r="B3437" s="159"/>
      <c r="C3437" s="159"/>
    </row>
    <row r="3438" spans="2:3">
      <c r="B3438" s="159"/>
      <c r="C3438" s="159"/>
    </row>
    <row r="3439" spans="2:3">
      <c r="B3439" s="159"/>
      <c r="C3439" s="159"/>
    </row>
    <row r="3440" spans="2:3">
      <c r="B3440" s="159"/>
      <c r="C3440" s="159"/>
    </row>
    <row r="3441" spans="2:3">
      <c r="B3441" s="159"/>
      <c r="C3441" s="159"/>
    </row>
    <row r="3442" spans="2:3">
      <c r="B3442" s="159"/>
      <c r="C3442" s="159"/>
    </row>
    <row r="3443" spans="2:3">
      <c r="B3443" s="159"/>
      <c r="C3443" s="159"/>
    </row>
    <row r="3444" spans="2:3">
      <c r="B3444" s="159"/>
      <c r="C3444" s="159"/>
    </row>
    <row r="3445" spans="2:3">
      <c r="B3445" s="159"/>
      <c r="C3445" s="159"/>
    </row>
    <row r="3446" spans="2:3">
      <c r="B3446" s="159"/>
      <c r="C3446" s="159"/>
    </row>
    <row r="3447" spans="2:3">
      <c r="B3447" s="159"/>
      <c r="C3447" s="159"/>
    </row>
    <row r="3448" spans="2:3">
      <c r="B3448" s="159"/>
      <c r="C3448" s="159"/>
    </row>
    <row r="3449" spans="2:3">
      <c r="B3449" s="159"/>
      <c r="C3449" s="159"/>
    </row>
    <row r="3450" spans="2:3">
      <c r="B3450" s="159"/>
      <c r="C3450" s="159"/>
    </row>
    <row r="3451" spans="2:3">
      <c r="B3451" s="159"/>
      <c r="C3451" s="159"/>
    </row>
    <row r="3452" spans="2:3">
      <c r="B3452" s="159"/>
      <c r="C3452" s="159"/>
    </row>
    <row r="3453" spans="2:3">
      <c r="B3453" s="159"/>
      <c r="C3453" s="159"/>
    </row>
    <row r="3454" spans="2:3">
      <c r="B3454" s="159"/>
      <c r="C3454" s="159"/>
    </row>
    <row r="3455" spans="2:3">
      <c r="B3455" s="159"/>
      <c r="C3455" s="159"/>
    </row>
    <row r="3456" spans="2:3">
      <c r="B3456" s="159"/>
      <c r="C3456" s="159"/>
    </row>
    <row r="3457" spans="2:3">
      <c r="B3457" s="159"/>
      <c r="C3457" s="159"/>
    </row>
    <row r="3458" spans="2:3">
      <c r="B3458" s="159"/>
      <c r="C3458" s="159"/>
    </row>
    <row r="3459" spans="2:3">
      <c r="B3459" s="159"/>
      <c r="C3459" s="159"/>
    </row>
    <row r="3460" spans="2:3">
      <c r="B3460" s="159"/>
      <c r="C3460" s="159"/>
    </row>
    <row r="3461" spans="2:3">
      <c r="B3461" s="159"/>
      <c r="C3461" s="159"/>
    </row>
    <row r="3462" spans="2:3">
      <c r="B3462" s="159"/>
      <c r="C3462" s="159"/>
    </row>
    <row r="3463" spans="2:3">
      <c r="B3463" s="159"/>
      <c r="C3463" s="159"/>
    </row>
    <row r="3464" spans="2:3">
      <c r="B3464" s="159"/>
      <c r="C3464" s="159"/>
    </row>
    <row r="3465" spans="2:3">
      <c r="B3465" s="159"/>
      <c r="C3465" s="159"/>
    </row>
    <row r="3466" spans="2:3">
      <c r="B3466" s="159"/>
      <c r="C3466" s="159"/>
    </row>
    <row r="3467" spans="2:3">
      <c r="B3467" s="159"/>
      <c r="C3467" s="159"/>
    </row>
    <row r="3468" spans="2:3">
      <c r="B3468" s="159"/>
      <c r="C3468" s="159"/>
    </row>
    <row r="3469" spans="2:3">
      <c r="B3469" s="159"/>
      <c r="C3469" s="159"/>
    </row>
    <row r="3470" spans="2:3">
      <c r="B3470" s="159"/>
      <c r="C3470" s="159"/>
    </row>
    <row r="3471" spans="2:3">
      <c r="B3471" s="159"/>
      <c r="C3471" s="159"/>
    </row>
    <row r="3472" spans="2:3">
      <c r="B3472" s="159"/>
      <c r="C3472" s="159"/>
    </row>
    <row r="3473" spans="2:3">
      <c r="B3473" s="159"/>
      <c r="C3473" s="159"/>
    </row>
    <row r="3474" spans="2:3">
      <c r="B3474" s="159"/>
      <c r="C3474" s="159"/>
    </row>
    <row r="3475" spans="2:3">
      <c r="B3475" s="159"/>
      <c r="C3475" s="159"/>
    </row>
    <row r="3476" spans="2:3">
      <c r="B3476" s="159"/>
      <c r="C3476" s="159"/>
    </row>
    <row r="3477" spans="2:3">
      <c r="B3477" s="159"/>
      <c r="C3477" s="159"/>
    </row>
    <row r="3478" spans="2:3">
      <c r="B3478" s="159"/>
      <c r="C3478" s="159"/>
    </row>
    <row r="3479" spans="2:3">
      <c r="B3479" s="159"/>
      <c r="C3479" s="159"/>
    </row>
    <row r="3480" spans="2:3">
      <c r="B3480" s="159"/>
      <c r="C3480" s="159"/>
    </row>
    <row r="3481" spans="2:3">
      <c r="B3481" s="159"/>
      <c r="C3481" s="159"/>
    </row>
    <row r="3482" spans="2:3">
      <c r="B3482" s="159"/>
      <c r="C3482" s="159"/>
    </row>
    <row r="3483" spans="2:3">
      <c r="B3483" s="159"/>
      <c r="C3483" s="159"/>
    </row>
    <row r="3484" spans="2:3">
      <c r="B3484" s="159"/>
      <c r="C3484" s="159"/>
    </row>
    <row r="3485" spans="2:3">
      <c r="B3485" s="159"/>
      <c r="C3485" s="159"/>
    </row>
    <row r="3486" spans="2:3">
      <c r="B3486" s="159"/>
      <c r="C3486" s="159"/>
    </row>
    <row r="3487" spans="2:3">
      <c r="B3487" s="159"/>
      <c r="C3487" s="159"/>
    </row>
    <row r="3488" spans="2:3">
      <c r="B3488" s="159"/>
      <c r="C3488" s="159"/>
    </row>
    <row r="3489" spans="2:3">
      <c r="B3489" s="159"/>
      <c r="C3489" s="159"/>
    </row>
    <row r="3490" spans="2:3">
      <c r="B3490" s="159"/>
      <c r="C3490" s="159"/>
    </row>
    <row r="3491" spans="2:3">
      <c r="B3491" s="159"/>
      <c r="C3491" s="159"/>
    </row>
    <row r="3492" spans="2:3">
      <c r="B3492" s="159"/>
      <c r="C3492" s="159"/>
    </row>
    <row r="3493" spans="2:3">
      <c r="B3493" s="159"/>
      <c r="C3493" s="159"/>
    </row>
    <row r="3494" spans="2:3">
      <c r="B3494" s="159"/>
      <c r="C3494" s="159"/>
    </row>
    <row r="3495" spans="2:3">
      <c r="B3495" s="159"/>
      <c r="C3495" s="159"/>
    </row>
    <row r="3496" spans="2:3">
      <c r="B3496" s="159"/>
      <c r="C3496" s="159"/>
    </row>
    <row r="3497" spans="2:3">
      <c r="B3497" s="159"/>
      <c r="C3497" s="159"/>
    </row>
    <row r="3498" spans="2:3">
      <c r="B3498" s="159"/>
      <c r="C3498" s="159"/>
    </row>
    <row r="3499" spans="2:3">
      <c r="B3499" s="159"/>
      <c r="C3499" s="159"/>
    </row>
    <row r="3500" spans="2:3">
      <c r="B3500" s="159"/>
      <c r="C3500" s="159"/>
    </row>
    <row r="3501" spans="2:3">
      <c r="B3501" s="159"/>
      <c r="C3501" s="159"/>
    </row>
    <row r="3502" spans="2:3">
      <c r="B3502" s="159"/>
      <c r="C3502" s="159"/>
    </row>
    <row r="3503" spans="2:3">
      <c r="B3503" s="159"/>
      <c r="C3503" s="159"/>
    </row>
    <row r="3504" spans="2:3">
      <c r="B3504" s="159"/>
      <c r="C3504" s="159"/>
    </row>
    <row r="3505" spans="2:3">
      <c r="B3505" s="159"/>
      <c r="C3505" s="159"/>
    </row>
    <row r="3506" spans="2:3">
      <c r="B3506" s="159"/>
      <c r="C3506" s="159"/>
    </row>
    <row r="3507" spans="2:3">
      <c r="B3507" s="159"/>
      <c r="C3507" s="159"/>
    </row>
    <row r="3508" spans="2:3">
      <c r="B3508" s="159"/>
      <c r="C3508" s="159"/>
    </row>
    <row r="3509" spans="2:3">
      <c r="B3509" s="159"/>
      <c r="C3509" s="159"/>
    </row>
    <row r="3510" spans="2:3">
      <c r="B3510" s="159"/>
      <c r="C3510" s="159"/>
    </row>
    <row r="3511" spans="2:3">
      <c r="B3511" s="159"/>
      <c r="C3511" s="159"/>
    </row>
    <row r="3512" spans="2:3">
      <c r="B3512" s="159"/>
      <c r="C3512" s="159"/>
    </row>
    <row r="3513" spans="2:3">
      <c r="B3513" s="159"/>
      <c r="C3513" s="159"/>
    </row>
    <row r="3514" spans="2:3">
      <c r="B3514" s="159"/>
      <c r="C3514" s="159"/>
    </row>
    <row r="3515" spans="2:3">
      <c r="B3515" s="159"/>
      <c r="C3515" s="159"/>
    </row>
    <row r="3516" spans="2:3">
      <c r="B3516" s="159"/>
      <c r="C3516" s="159"/>
    </row>
    <row r="3517" spans="2:3">
      <c r="B3517" s="159"/>
      <c r="C3517" s="159"/>
    </row>
    <row r="3518" spans="2:3">
      <c r="B3518" s="159"/>
      <c r="C3518" s="159"/>
    </row>
    <row r="3519" spans="2:3">
      <c r="B3519" s="159"/>
      <c r="C3519" s="159"/>
    </row>
    <row r="3520" spans="2:3">
      <c r="B3520" s="159"/>
      <c r="C3520" s="159"/>
    </row>
    <row r="3521" spans="2:3">
      <c r="B3521" s="159"/>
      <c r="C3521" s="159"/>
    </row>
    <row r="3522" spans="2:3">
      <c r="B3522" s="159"/>
      <c r="C3522" s="159"/>
    </row>
    <row r="3523" spans="2:3">
      <c r="B3523" s="159"/>
      <c r="C3523" s="159"/>
    </row>
    <row r="3524" spans="2:3">
      <c r="B3524" s="159"/>
      <c r="C3524" s="159"/>
    </row>
    <row r="3525" spans="2:3">
      <c r="B3525" s="159"/>
      <c r="C3525" s="159"/>
    </row>
    <row r="3526" spans="2:3">
      <c r="B3526" s="159"/>
      <c r="C3526" s="159"/>
    </row>
    <row r="3527" spans="2:3">
      <c r="B3527" s="159"/>
      <c r="C3527" s="159"/>
    </row>
    <row r="3528" spans="2:3">
      <c r="B3528" s="159"/>
      <c r="C3528" s="159"/>
    </row>
    <row r="3529" spans="2:3">
      <c r="B3529" s="159"/>
      <c r="C3529" s="159"/>
    </row>
    <row r="3530" spans="2:3">
      <c r="B3530" s="159"/>
      <c r="C3530" s="159"/>
    </row>
    <row r="3531" spans="2:3">
      <c r="B3531" s="159"/>
      <c r="C3531" s="159"/>
    </row>
    <row r="3532" spans="2:3">
      <c r="B3532" s="159"/>
      <c r="C3532" s="159"/>
    </row>
    <row r="3533" spans="2:3">
      <c r="B3533" s="159"/>
      <c r="C3533" s="159"/>
    </row>
    <row r="3534" spans="2:3">
      <c r="B3534" s="159"/>
      <c r="C3534" s="159"/>
    </row>
    <row r="3535" spans="2:3">
      <c r="B3535" s="159"/>
      <c r="C3535" s="159"/>
    </row>
    <row r="3536" spans="2:3">
      <c r="B3536" s="159"/>
      <c r="C3536" s="159"/>
    </row>
    <row r="3537" spans="2:3">
      <c r="B3537" s="159"/>
      <c r="C3537" s="159"/>
    </row>
    <row r="3538" spans="2:3">
      <c r="B3538" s="159"/>
      <c r="C3538" s="159"/>
    </row>
    <row r="3539" spans="2:3">
      <c r="B3539" s="159"/>
      <c r="C3539" s="159"/>
    </row>
    <row r="3540" spans="2:3">
      <c r="B3540" s="159"/>
      <c r="C3540" s="159"/>
    </row>
    <row r="3541" spans="2:3">
      <c r="B3541" s="159"/>
      <c r="C3541" s="159"/>
    </row>
    <row r="3542" spans="2:3">
      <c r="B3542" s="159"/>
      <c r="C3542" s="159"/>
    </row>
    <row r="3543" spans="2:3">
      <c r="B3543" s="159"/>
      <c r="C3543" s="159"/>
    </row>
    <row r="3544" spans="2:3">
      <c r="B3544" s="159"/>
      <c r="C3544" s="159"/>
    </row>
    <row r="3545" spans="2:3">
      <c r="B3545" s="159"/>
      <c r="C3545" s="159"/>
    </row>
    <row r="3546" spans="2:3">
      <c r="B3546" s="159"/>
      <c r="C3546" s="159"/>
    </row>
    <row r="3547" spans="2:3">
      <c r="B3547" s="159"/>
      <c r="C3547" s="159"/>
    </row>
    <row r="3548" spans="2:3">
      <c r="B3548" s="159"/>
      <c r="C3548" s="159"/>
    </row>
    <row r="3549" spans="2:3">
      <c r="B3549" s="159"/>
      <c r="C3549" s="159"/>
    </row>
    <row r="3550" spans="2:3">
      <c r="B3550" s="159"/>
      <c r="C3550" s="159"/>
    </row>
    <row r="3551" spans="2:3">
      <c r="B3551" s="159"/>
      <c r="C3551" s="159"/>
    </row>
    <row r="3552" spans="2:3">
      <c r="B3552" s="159"/>
      <c r="C3552" s="159"/>
    </row>
    <row r="3553" spans="2:3">
      <c r="B3553" s="159"/>
      <c r="C3553" s="159"/>
    </row>
    <row r="3554" spans="2:3">
      <c r="B3554" s="159"/>
      <c r="C3554" s="159"/>
    </row>
    <row r="3555" spans="2:3">
      <c r="B3555" s="159"/>
      <c r="C3555" s="159"/>
    </row>
    <row r="3556" spans="2:3">
      <c r="B3556" s="159"/>
      <c r="C3556" s="159"/>
    </row>
    <row r="3557" spans="2:3">
      <c r="B3557" s="159"/>
      <c r="C3557" s="159"/>
    </row>
    <row r="3558" spans="2:3">
      <c r="B3558" s="159"/>
      <c r="C3558" s="159"/>
    </row>
    <row r="3559" spans="2:3">
      <c r="B3559" s="159"/>
      <c r="C3559" s="159"/>
    </row>
    <row r="3560" spans="2:3">
      <c r="B3560" s="159"/>
      <c r="C3560" s="159"/>
    </row>
    <row r="3561" spans="2:3">
      <c r="B3561" s="159"/>
      <c r="C3561" s="159"/>
    </row>
    <row r="3562" spans="2:3">
      <c r="B3562" s="159"/>
      <c r="C3562" s="159"/>
    </row>
    <row r="3563" spans="2:3">
      <c r="B3563" s="159"/>
      <c r="C3563" s="159"/>
    </row>
    <row r="3564" spans="2:3">
      <c r="B3564" s="159"/>
      <c r="C3564" s="159"/>
    </row>
    <row r="3565" spans="2:3">
      <c r="B3565" s="159"/>
      <c r="C3565" s="159"/>
    </row>
    <row r="3566" spans="2:3">
      <c r="B3566" s="159"/>
      <c r="C3566" s="159"/>
    </row>
    <row r="3567" spans="2:3">
      <c r="B3567" s="159"/>
      <c r="C3567" s="159"/>
    </row>
    <row r="3568" spans="2:3">
      <c r="B3568" s="159"/>
      <c r="C3568" s="159"/>
    </row>
    <row r="3569" spans="2:3">
      <c r="B3569" s="159"/>
      <c r="C3569" s="159"/>
    </row>
    <row r="3570" spans="2:3">
      <c r="B3570" s="159"/>
      <c r="C3570" s="159"/>
    </row>
    <row r="3571" spans="2:3">
      <c r="B3571" s="159"/>
      <c r="C3571" s="159"/>
    </row>
    <row r="3572" spans="2:3">
      <c r="B3572" s="159"/>
      <c r="C3572" s="159"/>
    </row>
    <row r="3573" spans="2:3">
      <c r="B3573" s="159"/>
      <c r="C3573" s="159"/>
    </row>
    <row r="3574" spans="2:3">
      <c r="B3574" s="159"/>
      <c r="C3574" s="159"/>
    </row>
    <row r="3575" spans="2:3">
      <c r="B3575" s="159"/>
      <c r="C3575" s="159"/>
    </row>
    <row r="3576" spans="2:3">
      <c r="B3576" s="159"/>
      <c r="C3576" s="159"/>
    </row>
    <row r="3577" spans="2:3">
      <c r="B3577" s="159"/>
      <c r="C3577" s="159"/>
    </row>
    <row r="3578" spans="2:3">
      <c r="B3578" s="159"/>
      <c r="C3578" s="159"/>
    </row>
    <row r="3579" spans="2:3">
      <c r="B3579" s="159"/>
      <c r="C3579" s="159"/>
    </row>
    <row r="3580" spans="2:3">
      <c r="B3580" s="159"/>
      <c r="C3580" s="159"/>
    </row>
    <row r="3581" spans="2:3">
      <c r="B3581" s="159"/>
      <c r="C3581" s="159"/>
    </row>
    <row r="3582" spans="2:3">
      <c r="B3582" s="159"/>
      <c r="C3582" s="159"/>
    </row>
    <row r="3583" spans="2:3">
      <c r="B3583" s="159"/>
      <c r="C3583" s="159"/>
    </row>
    <row r="3584" spans="2:3">
      <c r="B3584" s="159"/>
      <c r="C3584" s="159"/>
    </row>
    <row r="3585" spans="2:3">
      <c r="B3585" s="159"/>
      <c r="C3585" s="159"/>
    </row>
    <row r="3586" spans="2:3">
      <c r="B3586" s="159"/>
      <c r="C3586" s="159"/>
    </row>
    <row r="3587" spans="2:3">
      <c r="B3587" s="159"/>
      <c r="C3587" s="159"/>
    </row>
    <row r="3588" spans="2:3">
      <c r="B3588" s="159"/>
      <c r="C3588" s="159"/>
    </row>
    <row r="3589" spans="2:3">
      <c r="B3589" s="159"/>
      <c r="C3589" s="159"/>
    </row>
    <row r="3590" spans="2:3">
      <c r="B3590" s="159"/>
      <c r="C3590" s="159"/>
    </row>
    <row r="3591" spans="2:3">
      <c r="B3591" s="159"/>
      <c r="C3591" s="159"/>
    </row>
    <row r="3592" spans="2:3">
      <c r="B3592" s="159"/>
      <c r="C3592" s="159"/>
    </row>
    <row r="3593" spans="2:3">
      <c r="B3593" s="159"/>
      <c r="C3593" s="159"/>
    </row>
    <row r="3594" spans="2:3">
      <c r="B3594" s="159"/>
      <c r="C3594" s="159"/>
    </row>
    <row r="3595" spans="2:3">
      <c r="B3595" s="159"/>
      <c r="C3595" s="159"/>
    </row>
    <row r="3596" spans="2:3">
      <c r="B3596" s="159"/>
      <c r="C3596" s="159"/>
    </row>
    <row r="3597" spans="2:3">
      <c r="B3597" s="159"/>
      <c r="C3597" s="159"/>
    </row>
    <row r="3598" spans="2:3">
      <c r="B3598" s="159"/>
      <c r="C3598" s="159"/>
    </row>
    <row r="3599" spans="2:3">
      <c r="B3599" s="159"/>
      <c r="C3599" s="159"/>
    </row>
    <row r="3600" spans="2:3">
      <c r="B3600" s="159"/>
      <c r="C3600" s="159"/>
    </row>
    <row r="3601" spans="2:3">
      <c r="B3601" s="159"/>
      <c r="C3601" s="159"/>
    </row>
    <row r="3602" spans="2:3">
      <c r="B3602" s="159"/>
      <c r="C3602" s="159"/>
    </row>
    <row r="3603" spans="2:3">
      <c r="B3603" s="159"/>
      <c r="C3603" s="159"/>
    </row>
    <row r="3604" spans="2:3">
      <c r="B3604" s="159"/>
      <c r="C3604" s="159"/>
    </row>
    <row r="3605" spans="2:3">
      <c r="B3605" s="159"/>
      <c r="C3605" s="159"/>
    </row>
    <row r="3606" spans="2:3">
      <c r="B3606" s="159"/>
      <c r="C3606" s="159"/>
    </row>
    <row r="3607" spans="2:3">
      <c r="B3607" s="159"/>
      <c r="C3607" s="159"/>
    </row>
    <row r="3608" spans="2:3">
      <c r="B3608" s="159"/>
      <c r="C3608" s="159"/>
    </row>
    <row r="3609" spans="2:3">
      <c r="B3609" s="159"/>
      <c r="C3609" s="159"/>
    </row>
    <row r="3610" spans="2:3">
      <c r="B3610" s="159"/>
      <c r="C3610" s="159"/>
    </row>
    <row r="3611" spans="2:3">
      <c r="B3611" s="159"/>
      <c r="C3611" s="159"/>
    </row>
    <row r="3612" spans="2:3">
      <c r="B3612" s="159"/>
      <c r="C3612" s="159"/>
    </row>
    <row r="3613" spans="2:3">
      <c r="B3613" s="159"/>
      <c r="C3613" s="159"/>
    </row>
    <row r="3614" spans="2:3">
      <c r="B3614" s="159"/>
      <c r="C3614" s="159"/>
    </row>
    <row r="3615" spans="2:3">
      <c r="B3615" s="159"/>
      <c r="C3615" s="159"/>
    </row>
    <row r="3616" spans="2:3">
      <c r="B3616" s="159"/>
      <c r="C3616" s="159"/>
    </row>
  </sheetData>
  <sheetProtection password="E45A" sheet="1" objects="1" scenarios="1" selectLockedCells="1"/>
  <mergeCells count="2">
    <mergeCell ref="B1:C2"/>
    <mergeCell ref="D11:F19"/>
  </mergeCells>
  <phoneticPr fontId="55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5649" r:id="rId3" name="CommandButton1">
          <controlPr defaultSize="0" autoLine="0" r:id="rId4">
            <anchor moveWithCells="1">
              <from>
                <xdr:col>2</xdr:col>
                <xdr:colOff>9525</xdr:colOff>
                <xdr:row>20</xdr:row>
                <xdr:rowOff>104775</xdr:rowOff>
              </from>
              <to>
                <xdr:col>2</xdr:col>
                <xdr:colOff>4229100</xdr:colOff>
                <xdr:row>22</xdr:row>
                <xdr:rowOff>57150</xdr:rowOff>
              </to>
            </anchor>
          </controlPr>
        </control>
      </mc:Choice>
      <mc:Fallback>
        <control shapeId="155649" r:id="rId3" name="CommandButton1"/>
      </mc:Fallback>
    </mc:AlternateContent>
    <mc:AlternateContent xmlns:mc="http://schemas.openxmlformats.org/markup-compatibility/2006">
      <mc:Choice Requires="x14">
        <control shapeId="155650" r:id="rId5" name="CommandButton2">
          <controlPr defaultSize="0" autoLine="0" r:id="rId6">
            <anchor moveWithCells="1">
              <from>
                <xdr:col>2</xdr:col>
                <xdr:colOff>9525</xdr:colOff>
                <xdr:row>22</xdr:row>
                <xdr:rowOff>114300</xdr:rowOff>
              </from>
              <to>
                <xdr:col>2</xdr:col>
                <xdr:colOff>4238625</xdr:colOff>
                <xdr:row>24</xdr:row>
                <xdr:rowOff>66675</xdr:rowOff>
              </to>
            </anchor>
          </controlPr>
        </control>
      </mc:Choice>
      <mc:Fallback>
        <control shapeId="155650" r:id="rId5" name="CommandButton2"/>
      </mc:Fallback>
    </mc:AlternateContent>
    <mc:AlternateContent xmlns:mc="http://schemas.openxmlformats.org/markup-compatibility/2006">
      <mc:Choice Requires="x14">
        <control shapeId="155651" r:id="rId7" name="CommandButton3">
          <controlPr defaultSize="0" autoLine="0" r:id="rId8">
            <anchor moveWithCells="1">
              <from>
                <xdr:col>2</xdr:col>
                <xdr:colOff>9525</xdr:colOff>
                <xdr:row>24</xdr:row>
                <xdr:rowOff>133350</xdr:rowOff>
              </from>
              <to>
                <xdr:col>2</xdr:col>
                <xdr:colOff>4238625</xdr:colOff>
                <xdr:row>26</xdr:row>
                <xdr:rowOff>85725</xdr:rowOff>
              </to>
            </anchor>
          </controlPr>
        </control>
      </mc:Choice>
      <mc:Fallback>
        <control shapeId="155651" r:id="rId7" name="CommandButton3"/>
      </mc:Fallback>
    </mc:AlternateContent>
    <mc:AlternateContent xmlns:mc="http://schemas.openxmlformats.org/markup-compatibility/2006">
      <mc:Choice Requires="x14">
        <control shapeId="155652" r:id="rId9" name="CommandButton4">
          <controlPr defaultSize="0" autoLine="0" r:id="rId10">
            <anchor moveWithCells="1">
              <from>
                <xdr:col>2</xdr:col>
                <xdr:colOff>9525</xdr:colOff>
                <xdr:row>26</xdr:row>
                <xdr:rowOff>123825</xdr:rowOff>
              </from>
              <to>
                <xdr:col>2</xdr:col>
                <xdr:colOff>4229100</xdr:colOff>
                <xdr:row>28</xdr:row>
                <xdr:rowOff>66675</xdr:rowOff>
              </to>
            </anchor>
          </controlPr>
        </control>
      </mc:Choice>
      <mc:Fallback>
        <control shapeId="155652" r:id="rId9" name="CommandButton4"/>
      </mc:Fallback>
    </mc:AlternateContent>
    <mc:AlternateContent xmlns:mc="http://schemas.openxmlformats.org/markup-compatibility/2006">
      <mc:Choice Requires="x14">
        <control shapeId="155653" r:id="rId11" name="CommandButton5">
          <controlPr defaultSize="0" print="0" autoLine="0" r:id="rId12">
            <anchor moveWithCells="1">
              <from>
                <xdr:col>3</xdr:col>
                <xdr:colOff>152400</xdr:colOff>
                <xdr:row>0</xdr:row>
                <xdr:rowOff>123825</xdr:rowOff>
              </from>
              <to>
                <xdr:col>5</xdr:col>
                <xdr:colOff>381000</xdr:colOff>
                <xdr:row>3</xdr:row>
                <xdr:rowOff>152400</xdr:rowOff>
              </to>
            </anchor>
          </controlPr>
        </control>
      </mc:Choice>
      <mc:Fallback>
        <control shapeId="155653" r:id="rId11" name="CommandButton5"/>
      </mc:Fallback>
    </mc:AlternateContent>
  </controls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18"/>
  <sheetViews>
    <sheetView tabSelected="1" zoomScaleNormal="100" workbookViewId="0">
      <selection activeCell="L6" sqref="L6"/>
    </sheetView>
  </sheetViews>
  <sheetFormatPr baseColWidth="10" defaultRowHeight="12.75"/>
  <cols>
    <col min="1" max="1" width="7.140625" customWidth="1"/>
    <col min="2" max="6" width="16" customWidth="1"/>
    <col min="7" max="7" width="17.7109375" customWidth="1"/>
  </cols>
  <sheetData>
    <row r="1" spans="1:8" ht="25.5" customHeight="1">
      <c r="A1" s="1015"/>
      <c r="B1" s="1015"/>
      <c r="C1" s="1015"/>
      <c r="D1" s="1012"/>
      <c r="E1" s="1012"/>
      <c r="F1" s="1015"/>
      <c r="G1" s="15"/>
      <c r="H1" s="15"/>
    </row>
    <row r="2" spans="1:8" ht="25.5" customHeight="1">
      <c r="A2" s="1015"/>
      <c r="B2" s="1015"/>
      <c r="C2" s="1015"/>
      <c r="D2" s="1015"/>
      <c r="E2" s="1012"/>
      <c r="F2" s="1015"/>
      <c r="G2" s="15"/>
      <c r="H2" s="15"/>
    </row>
    <row r="3" spans="1:8" ht="25.5" customHeight="1" thickBot="1">
      <c r="A3" s="1015"/>
      <c r="B3" s="1015"/>
      <c r="C3" s="1015"/>
      <c r="D3" s="1262" t="s">
        <v>445</v>
      </c>
      <c r="E3" s="1263"/>
      <c r="F3" s="1015"/>
      <c r="G3" s="15"/>
      <c r="H3" s="15"/>
    </row>
    <row r="4" spans="1:8" ht="25.5" customHeight="1">
      <c r="A4" s="1015"/>
      <c r="B4" s="1015"/>
      <c r="C4" s="1015"/>
      <c r="D4" s="1015"/>
      <c r="E4" s="1015"/>
      <c r="F4" s="1015"/>
      <c r="G4" s="15"/>
      <c r="H4" s="15"/>
    </row>
    <row r="5" spans="1:8" ht="25.5" customHeight="1" thickBot="1">
      <c r="A5" s="1015"/>
      <c r="B5" s="1015"/>
      <c r="C5" s="1264" t="s">
        <v>446</v>
      </c>
      <c r="D5" s="1265"/>
      <c r="E5" s="1013"/>
      <c r="F5" s="1016"/>
      <c r="G5" s="17"/>
      <c r="H5" s="17"/>
    </row>
    <row r="6" spans="1:8" ht="25.5" customHeight="1">
      <c r="A6" s="1015"/>
      <c r="B6" s="1015"/>
      <c r="C6" s="1016"/>
      <c r="D6" s="1016"/>
      <c r="E6" s="1013"/>
      <c r="F6" s="1016"/>
      <c r="G6" s="17"/>
      <c r="H6" s="17"/>
    </row>
    <row r="7" spans="1:8" ht="25.5" customHeight="1" thickBot="1">
      <c r="A7" s="1015"/>
      <c r="B7" s="1266" t="s">
        <v>447</v>
      </c>
      <c r="C7" s="1267"/>
      <c r="D7" s="1268"/>
      <c r="E7" s="1014"/>
      <c r="G7" s="1240" t="str">
        <f>Saisie!C12</f>
        <v>2013 / 2016</v>
      </c>
      <c r="H7" s="1241"/>
    </row>
    <row r="8" spans="1:8" ht="25.5" customHeight="1">
      <c r="A8" s="1015"/>
      <c r="B8" s="1015"/>
      <c r="C8" s="1016"/>
      <c r="D8" s="1016"/>
      <c r="E8" s="1013"/>
      <c r="F8" s="1017"/>
      <c r="G8" s="873"/>
      <c r="H8" s="17"/>
    </row>
    <row r="9" spans="1:8" ht="25.5" customHeight="1" thickBot="1">
      <c r="A9" s="1015"/>
      <c r="B9" s="1015"/>
      <c r="C9" s="1269" t="s">
        <v>448</v>
      </c>
      <c r="D9" s="1270"/>
      <c r="E9" s="1270"/>
      <c r="F9" s="1271"/>
      <c r="G9" s="874"/>
      <c r="H9" s="15"/>
    </row>
    <row r="10" spans="1:8" ht="25.5" customHeight="1">
      <c r="A10" s="1275"/>
      <c r="B10" s="1275"/>
      <c r="C10" s="1015"/>
      <c r="D10" s="1012"/>
      <c r="E10" s="1012"/>
      <c r="F10" s="1018"/>
      <c r="G10" s="874"/>
      <c r="H10" s="15"/>
    </row>
    <row r="11" spans="1:8" ht="25.5" customHeight="1" thickBot="1">
      <c r="A11" s="1275"/>
      <c r="B11" s="1275"/>
      <c r="C11" s="1015"/>
      <c r="D11" s="1272" t="s">
        <v>449</v>
      </c>
      <c r="E11" s="1273"/>
      <c r="F11" s="1274"/>
      <c r="H11" s="15"/>
    </row>
    <row r="12" spans="1:8" ht="25.5" customHeight="1" thickBot="1">
      <c r="A12" s="1275"/>
      <c r="B12" s="1275"/>
      <c r="C12" s="1015"/>
      <c r="D12" s="1020"/>
      <c r="E12" s="1020"/>
      <c r="F12" s="1015"/>
    </row>
    <row r="13" spans="1:8" ht="25.5" customHeight="1" thickTop="1">
      <c r="A13" s="1275"/>
      <c r="B13" s="1275"/>
      <c r="C13" s="1015"/>
      <c r="D13" s="1020"/>
      <c r="E13" s="1020"/>
      <c r="F13" s="1015"/>
      <c r="G13" s="1246" t="s">
        <v>41</v>
      </c>
      <c r="H13" s="1247"/>
    </row>
    <row r="14" spans="1:8" ht="25.5" customHeight="1">
      <c r="A14" s="1275"/>
      <c r="B14" s="1275"/>
      <c r="C14" s="1015"/>
      <c r="D14" s="1012"/>
      <c r="E14" s="1012"/>
      <c r="F14" s="1019"/>
      <c r="G14" s="1248"/>
      <c r="H14" s="1249"/>
    </row>
    <row r="15" spans="1:8" ht="25.5" customHeight="1" thickBot="1">
      <c r="A15" s="946"/>
      <c r="B15" s="946"/>
      <c r="C15" s="15"/>
      <c r="D15" s="16"/>
      <c r="E15" s="16"/>
      <c r="F15" s="619"/>
      <c r="G15" s="1250" t="str">
        <f>Saisie!C14</f>
        <v>Madame UNTEL</v>
      </c>
      <c r="H15" s="1251"/>
    </row>
    <row r="16" spans="1:8" ht="22.5" customHeight="1" thickTop="1" thickBot="1">
      <c r="A16" s="946"/>
      <c r="B16" s="946"/>
      <c r="C16" s="15"/>
      <c r="D16" s="16"/>
      <c r="E16" s="16"/>
      <c r="F16" s="10"/>
      <c r="G16" s="618"/>
      <c r="H16" s="15"/>
    </row>
    <row r="17" spans="1:8" ht="29.25" customHeight="1">
      <c r="A17" s="1242" t="str">
        <f>Saisie!C8</f>
        <v>LP DE LA REUSSITE</v>
      </c>
      <c r="B17" s="1243"/>
      <c r="C17" s="1257" t="str">
        <f>Saisie!C4</f>
        <v>BACCALAUREAT PROFESSIONNEL</v>
      </c>
      <c r="D17" s="1258"/>
      <c r="E17" s="1258"/>
      <c r="F17" s="1259"/>
      <c r="G17" s="1260" t="s">
        <v>429</v>
      </c>
      <c r="H17" s="1261"/>
    </row>
    <row r="18" spans="1:8" ht="53.25" customHeight="1" thickBot="1">
      <c r="A18" s="1244"/>
      <c r="B18" s="1245"/>
      <c r="C18" s="1252" t="str">
        <f>Saisie!C6</f>
        <v>METIERS DE LA MODE - VETEMENT</v>
      </c>
      <c r="D18" s="1253"/>
      <c r="E18" s="1253"/>
      <c r="F18" s="1254"/>
      <c r="G18" s="1255"/>
      <c r="H18" s="1256"/>
    </row>
  </sheetData>
  <sheetProtection password="CC61" sheet="1" objects="1" scenarios="1"/>
  <mergeCells count="14">
    <mergeCell ref="D3:E3"/>
    <mergeCell ref="C5:D5"/>
    <mergeCell ref="B7:D7"/>
    <mergeCell ref="C9:F9"/>
    <mergeCell ref="D11:F11"/>
    <mergeCell ref="A10:B14"/>
    <mergeCell ref="G7:H7"/>
    <mergeCell ref="A17:B18"/>
    <mergeCell ref="G13:H14"/>
    <mergeCell ref="G15:H15"/>
    <mergeCell ref="C18:F18"/>
    <mergeCell ref="G18:H18"/>
    <mergeCell ref="C17:F17"/>
    <mergeCell ref="G17:H17"/>
  </mergeCells>
  <pageMargins left="0.7" right="0.7" top="0.5699999999999999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00FF00"/>
    <pageSetUpPr fitToPage="1"/>
  </sheetPr>
  <dimension ref="A1:W82"/>
  <sheetViews>
    <sheetView showGridLines="0" zoomScale="70" zoomScaleNormal="70" workbookViewId="0">
      <pane ySplit="6" topLeftCell="A7" activePane="bottomLeft" state="frozenSplit"/>
      <selection pane="bottomLeft" activeCell="D6" sqref="D6"/>
    </sheetView>
  </sheetViews>
  <sheetFormatPr baseColWidth="10" defaultRowHeight="12.75"/>
  <cols>
    <col min="1" max="1" width="9.28515625" bestFit="1" customWidth="1"/>
    <col min="2" max="2" width="2" customWidth="1"/>
    <col min="3" max="3" width="6.42578125" customWidth="1"/>
    <col min="4" max="22" width="8.140625" customWidth="1"/>
  </cols>
  <sheetData>
    <row r="1" spans="1:23" ht="24" customHeight="1">
      <c r="A1" s="1281" t="str">
        <f>Saisie!C8</f>
        <v>LP DE LA REUSSITE</v>
      </c>
      <c r="B1" s="1281"/>
      <c r="C1" s="1281"/>
      <c r="D1" s="1281"/>
      <c r="E1" s="125"/>
      <c r="F1" s="125"/>
      <c r="G1" s="125"/>
      <c r="H1" s="125"/>
      <c r="I1" s="1301" t="str">
        <f>Saisie!C4</f>
        <v>BACCALAUREAT PROFESSIONNEL</v>
      </c>
      <c r="J1" s="1301"/>
      <c r="K1" s="1301"/>
      <c r="L1" s="1301"/>
      <c r="M1" s="1301"/>
      <c r="N1" s="1301"/>
      <c r="O1" s="1301"/>
      <c r="P1" s="1301"/>
      <c r="Q1" s="1301"/>
      <c r="R1" s="1301"/>
      <c r="S1" s="1301"/>
      <c r="T1" s="1049"/>
      <c r="U1" s="1049"/>
      <c r="V1" s="1049"/>
      <c r="W1" s="19"/>
    </row>
    <row r="2" spans="1:23" ht="24" customHeight="1">
      <c r="A2" s="1281"/>
      <c r="B2" s="1281"/>
      <c r="C2" s="1281"/>
      <c r="D2" s="1281"/>
      <c r="E2" s="125"/>
      <c r="F2" s="125"/>
      <c r="G2" s="125"/>
      <c r="H2" s="125"/>
      <c r="I2" s="1301" t="str">
        <f>Saisie!C6</f>
        <v>METIERS DE LA MODE - VETEMENT</v>
      </c>
      <c r="J2" s="1301"/>
      <c r="K2" s="1301"/>
      <c r="L2" s="1301"/>
      <c r="M2" s="1301"/>
      <c r="N2" s="1301"/>
      <c r="O2" s="1301"/>
      <c r="P2" s="1301"/>
      <c r="Q2" s="1301"/>
      <c r="R2" s="1301"/>
      <c r="S2" s="1301"/>
      <c r="T2" s="1049"/>
      <c r="U2" s="1049"/>
      <c r="V2" s="1049"/>
      <c r="W2" s="20"/>
    </row>
    <row r="3" spans="1:23" ht="27" customHeight="1">
      <c r="A3" s="1282"/>
      <c r="B3" s="1282"/>
      <c r="C3" s="1282"/>
      <c r="D3" s="1282"/>
      <c r="E3" s="126"/>
      <c r="F3" s="126"/>
      <c r="G3" s="126"/>
      <c r="H3" s="126"/>
      <c r="I3" s="1047"/>
      <c r="J3" s="1302" t="s">
        <v>42</v>
      </c>
      <c r="K3" s="1302"/>
      <c r="L3" s="1302"/>
      <c r="M3" s="1302"/>
      <c r="N3" s="1303" t="str">
        <f>Saisie!C12</f>
        <v>2013 / 2016</v>
      </c>
      <c r="O3" s="1303"/>
      <c r="P3" s="1303"/>
      <c r="Q3" s="1303"/>
      <c r="R3" s="1048"/>
      <c r="S3" s="1048"/>
      <c r="T3" s="1050"/>
      <c r="U3" s="1050"/>
      <c r="V3" s="1050"/>
      <c r="W3" s="22"/>
    </row>
    <row r="4" spans="1:23" ht="25.5" customHeight="1">
      <c r="A4" s="1278" t="s">
        <v>226</v>
      </c>
      <c r="B4" s="1279"/>
      <c r="C4" s="1279"/>
      <c r="D4" s="1279"/>
      <c r="E4" s="1279"/>
      <c r="F4" s="1280"/>
      <c r="G4" s="1283" t="s">
        <v>43</v>
      </c>
      <c r="H4" s="1284"/>
      <c r="I4" s="1285" t="s">
        <v>44</v>
      </c>
      <c r="J4" s="1286"/>
      <c r="K4" s="1287" t="s">
        <v>45</v>
      </c>
      <c r="L4" s="1288"/>
      <c r="M4" s="1289" t="s">
        <v>225</v>
      </c>
      <c r="N4" s="1290"/>
      <c r="O4" s="1290"/>
      <c r="P4" s="1290"/>
      <c r="Q4" s="1291"/>
      <c r="R4" s="23"/>
      <c r="S4" s="1292" t="s">
        <v>227</v>
      </c>
      <c r="T4" s="1293"/>
      <c r="U4" s="1293"/>
      <c r="V4" s="1294"/>
      <c r="W4" s="22"/>
    </row>
    <row r="5" spans="1:23" ht="73.5" customHeight="1">
      <c r="A5" s="1295" t="s">
        <v>42</v>
      </c>
      <c r="B5" s="1296"/>
      <c r="C5" s="1297"/>
      <c r="D5" s="24" t="s">
        <v>157</v>
      </c>
      <c r="E5" s="24" t="s">
        <v>46</v>
      </c>
      <c r="F5" s="25" t="s">
        <v>47</v>
      </c>
      <c r="G5" s="24" t="s">
        <v>48</v>
      </c>
      <c r="H5" s="25" t="s">
        <v>49</v>
      </c>
      <c r="I5" s="24" t="s">
        <v>50</v>
      </c>
      <c r="J5" s="25" t="s">
        <v>51</v>
      </c>
      <c r="K5" s="24" t="s">
        <v>158</v>
      </c>
      <c r="L5" s="25" t="s">
        <v>51</v>
      </c>
      <c r="M5" s="26" t="s">
        <v>52</v>
      </c>
      <c r="N5" s="166" t="s">
        <v>53</v>
      </c>
      <c r="O5" s="26" t="s">
        <v>54</v>
      </c>
      <c r="P5" s="25" t="s">
        <v>55</v>
      </c>
      <c r="Q5" s="27" t="s">
        <v>56</v>
      </c>
      <c r="R5" s="28"/>
      <c r="S5" s="25" t="s">
        <v>57</v>
      </c>
      <c r="T5" s="25" t="s">
        <v>58</v>
      </c>
      <c r="U5" s="25" t="s">
        <v>426</v>
      </c>
      <c r="V5" s="25" t="s">
        <v>427</v>
      </c>
      <c r="W5" s="29"/>
    </row>
    <row r="6" spans="1:23" ht="33.75" customHeight="1">
      <c r="A6" s="1298" t="str">
        <f>Saisie!C12</f>
        <v>2013 / 2016</v>
      </c>
      <c r="B6" s="1299"/>
      <c r="C6" s="1300"/>
      <c r="D6" s="18">
        <v>11</v>
      </c>
      <c r="E6" s="18">
        <v>15</v>
      </c>
      <c r="F6" s="30">
        <f>IF(E6&gt;0,D6/E6,"")</f>
        <v>0.73333333333333328</v>
      </c>
      <c r="G6" s="18">
        <v>15</v>
      </c>
      <c r="H6" s="30">
        <f>IF(G6&gt;=0,G6/E6,"")</f>
        <v>1</v>
      </c>
      <c r="I6" s="18">
        <v>14</v>
      </c>
      <c r="J6" s="31">
        <f>IF(I6&gt;0,I6-G6,"")</f>
        <v>-1</v>
      </c>
      <c r="K6" s="18">
        <v>14</v>
      </c>
      <c r="L6" s="31">
        <f>IF(K6&gt;0,K6-I6,"")</f>
        <v>0</v>
      </c>
      <c r="M6" s="18">
        <v>13</v>
      </c>
      <c r="N6" s="32">
        <f>IF(M6&gt;0,M6-K6,"")</f>
        <v>-1</v>
      </c>
      <c r="O6" s="18">
        <v>12</v>
      </c>
      <c r="P6" s="32">
        <f>IF(M6&gt;0,M6-O6,"")</f>
        <v>1</v>
      </c>
      <c r="Q6" s="18">
        <v>10</v>
      </c>
      <c r="R6" s="33"/>
      <c r="S6" s="34">
        <f>IF(Q6="","",Q6/E6)</f>
        <v>0.66666666666666663</v>
      </c>
      <c r="T6" s="34">
        <f>IF($Q$6="","",$Q$6/G6)</f>
        <v>0.66666666666666663</v>
      </c>
      <c r="U6" s="34">
        <f>IF($Q$6="","",$Q$6/M6)</f>
        <v>0.76923076923076927</v>
      </c>
      <c r="V6" s="34">
        <f>IF(Q6="","",Q6/O6)</f>
        <v>0.83333333333333337</v>
      </c>
      <c r="W6" s="19"/>
    </row>
    <row r="7" spans="1:23">
      <c r="A7" s="1039"/>
      <c r="B7" s="1039"/>
      <c r="C7" s="1039"/>
      <c r="D7" s="1039"/>
      <c r="E7" s="1039"/>
      <c r="F7" s="1039"/>
      <c r="G7" s="1039"/>
      <c r="H7" s="1039"/>
      <c r="I7" s="1039"/>
      <c r="J7" s="1039"/>
      <c r="K7" s="1039"/>
      <c r="L7" s="1039"/>
      <c r="M7" s="1039"/>
      <c r="N7" s="1039"/>
      <c r="O7" s="1039"/>
      <c r="P7" s="1039"/>
      <c r="Q7" s="1039"/>
      <c r="R7" s="1039"/>
      <c r="S7" s="1039"/>
      <c r="T7" s="1039"/>
      <c r="U7" s="1039"/>
      <c r="V7" s="1039"/>
      <c r="W7" s="22"/>
    </row>
    <row r="8" spans="1:23">
      <c r="A8" s="1039"/>
      <c r="B8" s="1039"/>
      <c r="C8" s="1039"/>
      <c r="D8" s="1039"/>
      <c r="E8" s="1039"/>
      <c r="F8" s="1039"/>
      <c r="G8" s="1039"/>
      <c r="H8" s="1039"/>
      <c r="I8" s="1039"/>
      <c r="J8" s="1039"/>
      <c r="K8" s="1039"/>
      <c r="L8" s="1039"/>
      <c r="M8" s="1039"/>
      <c r="N8" s="1039"/>
      <c r="O8" s="1039"/>
      <c r="P8" s="1039"/>
      <c r="Q8" s="1039"/>
      <c r="R8" s="1039"/>
      <c r="S8" s="1039"/>
      <c r="T8" s="1039"/>
      <c r="U8" s="1039"/>
      <c r="V8" s="1039"/>
      <c r="W8" s="22"/>
    </row>
    <row r="9" spans="1:23">
      <c r="A9" s="1039"/>
      <c r="B9" s="1039"/>
      <c r="C9" s="1039"/>
      <c r="D9" s="1039"/>
      <c r="E9" s="1039"/>
      <c r="F9" s="1039"/>
      <c r="G9" s="1039"/>
      <c r="H9" s="1039"/>
      <c r="I9" s="1039"/>
      <c r="J9" s="1039"/>
      <c r="K9" s="1039"/>
      <c r="L9" s="1039"/>
      <c r="M9" s="1039"/>
      <c r="N9" s="1039"/>
      <c r="O9" s="1039"/>
      <c r="P9" s="1039"/>
      <c r="Q9" s="1039"/>
      <c r="R9" s="1039"/>
      <c r="S9" s="1039"/>
      <c r="T9" s="1039"/>
      <c r="U9" s="1039"/>
      <c r="V9" s="1039"/>
      <c r="W9" s="22"/>
    </row>
    <row r="10" spans="1:23">
      <c r="A10" s="1039"/>
      <c r="B10" s="1039"/>
      <c r="C10" s="1039"/>
      <c r="D10" s="1039"/>
      <c r="E10" s="1039"/>
      <c r="F10" s="1039"/>
      <c r="G10" s="1039"/>
      <c r="H10" s="1039"/>
      <c r="I10" s="1039"/>
      <c r="J10" s="1039"/>
      <c r="K10" s="1039"/>
      <c r="L10" s="1039"/>
      <c r="M10" s="1039"/>
      <c r="N10" s="1039"/>
      <c r="O10" s="1039"/>
      <c r="P10" s="1039"/>
      <c r="Q10" s="1039"/>
      <c r="R10" s="1039"/>
      <c r="S10" s="1039"/>
      <c r="T10" s="1039"/>
      <c r="U10" s="1039"/>
      <c r="V10" s="1039"/>
      <c r="W10" s="22"/>
    </row>
    <row r="11" spans="1:23">
      <c r="A11" s="1039"/>
      <c r="B11" s="1039"/>
      <c r="C11" s="1039"/>
      <c r="D11" s="1039"/>
      <c r="E11" s="1039"/>
      <c r="F11" s="1039"/>
      <c r="G11" s="1039"/>
      <c r="H11" s="1039"/>
      <c r="I11" s="1039"/>
      <c r="J11" s="1039"/>
      <c r="K11" s="1039"/>
      <c r="L11" s="1039"/>
      <c r="M11" s="1039"/>
      <c r="N11" s="1039"/>
      <c r="O11" s="1039"/>
      <c r="P11" s="1039"/>
      <c r="Q11" s="1039"/>
      <c r="R11" s="1039"/>
      <c r="S11" s="1039"/>
      <c r="T11" s="1039"/>
      <c r="U11" s="1039"/>
      <c r="V11" s="1039"/>
      <c r="W11" s="22"/>
    </row>
    <row r="12" spans="1:23">
      <c r="A12" s="1039"/>
      <c r="B12" s="1039"/>
      <c r="C12" s="1039"/>
      <c r="D12" s="1039"/>
      <c r="E12" s="1039"/>
      <c r="F12" s="1039"/>
      <c r="G12" s="1039"/>
      <c r="H12" s="1039"/>
      <c r="I12" s="1039"/>
      <c r="J12" s="1039"/>
      <c r="K12" s="1039"/>
      <c r="L12" s="1039"/>
      <c r="M12" s="1039"/>
      <c r="N12" s="1039"/>
      <c r="O12" s="1039"/>
      <c r="P12" s="1039"/>
      <c r="Q12" s="1039"/>
      <c r="R12" s="1039"/>
      <c r="S12" s="1039"/>
      <c r="T12" s="1039"/>
      <c r="U12" s="1039"/>
      <c r="V12" s="1039"/>
      <c r="W12" s="22"/>
    </row>
    <row r="13" spans="1:23">
      <c r="A13" s="1039"/>
      <c r="B13" s="1039"/>
      <c r="C13" s="1039"/>
      <c r="D13" s="1039"/>
      <c r="E13" s="1039"/>
      <c r="F13" s="1039"/>
      <c r="G13" s="1039"/>
      <c r="H13" s="1039"/>
      <c r="I13" s="1039"/>
      <c r="J13" s="1039"/>
      <c r="K13" s="1039"/>
      <c r="L13" s="1039"/>
      <c r="M13" s="1039"/>
      <c r="N13" s="1039"/>
      <c r="O13" s="1039"/>
      <c r="P13" s="1039"/>
      <c r="Q13" s="1039"/>
      <c r="R13" s="1039"/>
      <c r="S13" s="1039"/>
      <c r="T13" s="1039"/>
      <c r="U13" s="1039"/>
      <c r="V13" s="1039"/>
      <c r="W13" s="22"/>
    </row>
    <row r="14" spans="1:23">
      <c r="A14" s="1039"/>
      <c r="B14" s="1039"/>
      <c r="C14" s="1039"/>
      <c r="D14" s="1039"/>
      <c r="E14" s="1039"/>
      <c r="F14" s="1039"/>
      <c r="G14" s="1039"/>
      <c r="H14" s="1039"/>
      <c r="I14" s="1039"/>
      <c r="J14" s="1039"/>
      <c r="K14" s="1039"/>
      <c r="L14" s="1039"/>
      <c r="M14" s="1039"/>
      <c r="N14" s="1039"/>
      <c r="O14" s="1039"/>
      <c r="P14" s="1039"/>
      <c r="Q14" s="1039"/>
      <c r="R14" s="1039"/>
      <c r="S14" s="1039"/>
      <c r="T14" s="1039"/>
      <c r="U14" s="1039"/>
      <c r="V14" s="1039"/>
      <c r="W14" s="22"/>
    </row>
    <row r="15" spans="1:23">
      <c r="A15" s="1039"/>
      <c r="B15" s="1039"/>
      <c r="C15" s="1039"/>
      <c r="D15" s="1039"/>
      <c r="E15" s="1039"/>
      <c r="F15" s="1039"/>
      <c r="G15" s="1039"/>
      <c r="H15" s="1039"/>
      <c r="I15" s="1039"/>
      <c r="J15" s="1039"/>
      <c r="K15" s="1039"/>
      <c r="L15" s="1039"/>
      <c r="M15" s="1039"/>
      <c r="N15" s="1039"/>
      <c r="O15" s="1039"/>
      <c r="P15" s="1039"/>
      <c r="Q15" s="1039"/>
      <c r="R15" s="1039"/>
      <c r="S15" s="1039"/>
      <c r="T15" s="1039"/>
      <c r="U15" s="1039"/>
      <c r="V15" s="1039"/>
      <c r="W15" s="22"/>
    </row>
    <row r="16" spans="1:23">
      <c r="A16" s="1039"/>
      <c r="B16" s="1039"/>
      <c r="C16" s="1039"/>
      <c r="D16" s="1039"/>
      <c r="E16" s="1039"/>
      <c r="F16" s="1039"/>
      <c r="G16" s="1039"/>
      <c r="H16" s="1039"/>
      <c r="I16" s="1039"/>
      <c r="J16" s="1039"/>
      <c r="K16" s="1039"/>
      <c r="L16" s="1039"/>
      <c r="M16" s="1039"/>
      <c r="N16" s="1039"/>
      <c r="O16" s="1039"/>
      <c r="P16" s="1039"/>
      <c r="Q16" s="1039"/>
      <c r="R16" s="1039"/>
      <c r="S16" s="1039"/>
      <c r="T16" s="1039"/>
      <c r="U16" s="1039"/>
      <c r="V16" s="1039"/>
      <c r="W16" s="22"/>
    </row>
    <row r="17" spans="1:23">
      <c r="A17" s="1039"/>
      <c r="B17" s="1039"/>
      <c r="C17" s="1039"/>
      <c r="D17" s="1039"/>
      <c r="E17" s="1039"/>
      <c r="F17" s="1039"/>
      <c r="G17" s="1039"/>
      <c r="H17" s="1039"/>
      <c r="I17" s="1039"/>
      <c r="J17" s="1039"/>
      <c r="K17" s="1039"/>
      <c r="L17" s="1039"/>
      <c r="M17" s="1039"/>
      <c r="N17" s="1039"/>
      <c r="O17" s="1039"/>
      <c r="P17" s="1039"/>
      <c r="Q17" s="1039"/>
      <c r="R17" s="1039"/>
      <c r="S17" s="1039"/>
      <c r="T17" s="1039"/>
      <c r="U17" s="1039"/>
      <c r="V17" s="1039"/>
      <c r="W17" s="22"/>
    </row>
    <row r="18" spans="1:23">
      <c r="A18" s="1039"/>
      <c r="B18" s="1039"/>
      <c r="C18" s="1039"/>
      <c r="D18" s="1039"/>
      <c r="E18" s="1039"/>
      <c r="F18" s="1039"/>
      <c r="G18" s="1039"/>
      <c r="H18" s="1039"/>
      <c r="I18" s="1039"/>
      <c r="J18" s="1039"/>
      <c r="K18" s="1039"/>
      <c r="L18" s="1039"/>
      <c r="M18" s="1039"/>
      <c r="N18" s="1039"/>
      <c r="O18" s="1039"/>
      <c r="P18" s="1039"/>
      <c r="Q18" s="1039"/>
      <c r="R18" s="1039"/>
      <c r="S18" s="1039"/>
      <c r="T18" s="1039"/>
      <c r="U18" s="1039"/>
      <c r="V18" s="1039"/>
      <c r="W18" s="22"/>
    </row>
    <row r="19" spans="1:23">
      <c r="A19" s="1039"/>
      <c r="B19" s="1039"/>
      <c r="C19" s="1039"/>
      <c r="D19" s="1039"/>
      <c r="E19" s="1039"/>
      <c r="F19" s="1039"/>
      <c r="G19" s="1039"/>
      <c r="H19" s="1039"/>
      <c r="I19" s="1039"/>
      <c r="J19" s="1039"/>
      <c r="K19" s="1039"/>
      <c r="L19" s="1039"/>
      <c r="M19" s="1039"/>
      <c r="N19" s="1039"/>
      <c r="O19" s="1039"/>
      <c r="P19" s="1039"/>
      <c r="Q19" s="1039"/>
      <c r="R19" s="1039"/>
      <c r="S19" s="1039"/>
      <c r="T19" s="1039"/>
      <c r="U19" s="1039"/>
      <c r="V19" s="1039"/>
      <c r="W19" s="22"/>
    </row>
    <row r="20" spans="1:23">
      <c r="A20" s="1039"/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22"/>
    </row>
    <row r="21" spans="1:23">
      <c r="A21" s="1039"/>
      <c r="B21" s="1039"/>
      <c r="C21" s="1039"/>
      <c r="D21" s="1039"/>
      <c r="E21" s="1039"/>
      <c r="F21" s="1039"/>
      <c r="G21" s="1039"/>
      <c r="H21" s="1039"/>
      <c r="I21" s="1039"/>
      <c r="J21" s="1039"/>
      <c r="K21" s="1039"/>
      <c r="L21" s="1039"/>
      <c r="M21" s="1039"/>
      <c r="N21" s="1039"/>
      <c r="O21" s="1039"/>
      <c r="P21" s="1039"/>
      <c r="Q21" s="1039"/>
      <c r="R21" s="1039"/>
      <c r="S21" s="1039"/>
      <c r="T21" s="1039"/>
      <c r="U21" s="1039"/>
      <c r="V21" s="1039"/>
      <c r="W21" s="22"/>
    </row>
    <row r="22" spans="1:23">
      <c r="A22" s="1039"/>
      <c r="B22" s="1039"/>
      <c r="C22" s="1039"/>
      <c r="D22" s="1039"/>
      <c r="E22" s="1039"/>
      <c r="F22" s="1039"/>
      <c r="G22" s="1039"/>
      <c r="H22" s="1039"/>
      <c r="I22" s="1039"/>
      <c r="J22" s="1039"/>
      <c r="K22" s="1039"/>
      <c r="L22" s="1039"/>
      <c r="M22" s="1039"/>
      <c r="N22" s="1039"/>
      <c r="O22" s="1039"/>
      <c r="P22" s="1039"/>
      <c r="Q22" s="1039"/>
      <c r="R22" s="1039"/>
      <c r="S22" s="1039"/>
      <c r="T22" s="1039"/>
      <c r="U22" s="1039"/>
      <c r="V22" s="1039"/>
      <c r="W22" s="22"/>
    </row>
    <row r="23" spans="1:23">
      <c r="A23" s="1039"/>
      <c r="B23" s="1039"/>
      <c r="C23" s="1039"/>
      <c r="D23" s="1039"/>
      <c r="E23" s="1039"/>
      <c r="F23" s="1039"/>
      <c r="G23" s="1039"/>
      <c r="H23" s="1039"/>
      <c r="I23" s="1039"/>
      <c r="J23" s="1039"/>
      <c r="K23" s="1039"/>
      <c r="L23" s="1039"/>
      <c r="M23" s="1039"/>
      <c r="N23" s="1039"/>
      <c r="O23" s="1039"/>
      <c r="P23" s="1039"/>
      <c r="Q23" s="1039"/>
      <c r="R23" s="1039"/>
      <c r="S23" s="1039"/>
      <c r="T23" s="1039"/>
      <c r="U23" s="1039"/>
      <c r="V23" s="1039"/>
      <c r="W23" s="22"/>
    </row>
    <row r="24" spans="1:23">
      <c r="A24" s="1039"/>
      <c r="B24" s="1039"/>
      <c r="C24" s="1039"/>
      <c r="D24" s="1039"/>
      <c r="E24" s="1039"/>
      <c r="F24" s="1039"/>
      <c r="G24" s="1039"/>
      <c r="H24" s="1039"/>
      <c r="I24" s="1039"/>
      <c r="J24" s="1039"/>
      <c r="K24" s="1039"/>
      <c r="L24" s="1039"/>
      <c r="M24" s="1039"/>
      <c r="N24" s="1039"/>
      <c r="O24" s="1039"/>
      <c r="P24" s="1039"/>
      <c r="Q24" s="1039"/>
      <c r="R24" s="1039"/>
      <c r="S24" s="1039"/>
      <c r="T24" s="1039"/>
      <c r="U24" s="1039"/>
      <c r="V24" s="1039"/>
      <c r="W24" s="22"/>
    </row>
    <row r="25" spans="1:23">
      <c r="A25" s="1039"/>
      <c r="B25" s="1039"/>
      <c r="C25" s="1039"/>
      <c r="D25" s="1039"/>
      <c r="E25" s="1039"/>
      <c r="F25" s="1039"/>
      <c r="G25" s="1039"/>
      <c r="H25" s="1039"/>
      <c r="I25" s="1039"/>
      <c r="J25" s="1039"/>
      <c r="K25" s="1039"/>
      <c r="L25" s="1039"/>
      <c r="M25" s="1039"/>
      <c r="N25" s="1039"/>
      <c r="O25" s="1039"/>
      <c r="P25" s="1039"/>
      <c r="Q25" s="1039"/>
      <c r="R25" s="1039"/>
      <c r="S25" s="1039"/>
      <c r="T25" s="1039"/>
      <c r="U25" s="1039"/>
      <c r="V25" s="1039"/>
      <c r="W25" s="22"/>
    </row>
    <row r="26" spans="1:23" ht="12.75" customHeight="1">
      <c r="A26" s="22"/>
      <c r="B26" s="22"/>
      <c r="C26" s="22"/>
      <c r="D26" s="22"/>
      <c r="E26" s="22"/>
      <c r="F26" s="1276" t="s">
        <v>60</v>
      </c>
      <c r="G26" s="1276"/>
      <c r="H26" s="1276"/>
      <c r="I26" s="1276"/>
      <c r="J26" s="1276"/>
      <c r="K26" s="1276"/>
      <c r="L26" s="1276"/>
      <c r="M26" s="1276"/>
      <c r="N26" s="1276"/>
      <c r="O26" s="1276"/>
      <c r="P26" s="22"/>
      <c r="Q26" s="22"/>
      <c r="R26" s="22"/>
      <c r="S26" s="22"/>
      <c r="T26" s="22"/>
      <c r="U26" s="22"/>
      <c r="V26" s="22"/>
      <c r="W26" s="22"/>
    </row>
    <row r="27" spans="1:23" ht="12.75" customHeight="1">
      <c r="A27" s="22"/>
      <c r="B27" s="22"/>
      <c r="C27" s="22"/>
      <c r="D27" s="22"/>
      <c r="E27" s="22"/>
      <c r="F27" s="1277"/>
      <c r="G27" s="1277"/>
      <c r="H27" s="1277"/>
      <c r="I27" s="1277"/>
      <c r="J27" s="1277"/>
      <c r="K27" s="1277"/>
      <c r="L27" s="1277"/>
      <c r="M27" s="1277"/>
      <c r="N27" s="1277"/>
      <c r="O27" s="1277"/>
      <c r="P27" s="22"/>
      <c r="Q27" s="22"/>
      <c r="R27" s="22"/>
      <c r="S27" s="22"/>
      <c r="T27" s="22"/>
      <c r="U27" s="22"/>
      <c r="V27" s="22"/>
      <c r="W27" s="22"/>
    </row>
    <row r="28" spans="1:23">
      <c r="A28" s="1040">
        <v>2009</v>
      </c>
      <c r="B28" s="1041" t="s">
        <v>59</v>
      </c>
      <c r="C28" s="1042">
        <v>2012</v>
      </c>
      <c r="D28" s="37"/>
      <c r="E28" s="37"/>
      <c r="F28" s="38" t="s">
        <v>61</v>
      </c>
      <c r="G28" s="39"/>
      <c r="H28" s="38" t="s">
        <v>61</v>
      </c>
      <c r="I28" s="40"/>
      <c r="J28" s="41" t="s">
        <v>61</v>
      </c>
      <c r="K28" s="41"/>
      <c r="L28" s="41" t="s">
        <v>61</v>
      </c>
      <c r="M28" s="42"/>
      <c r="N28" s="41" t="s">
        <v>61</v>
      </c>
      <c r="O28" s="43"/>
      <c r="P28" s="44" t="s">
        <v>61</v>
      </c>
      <c r="Q28" s="43"/>
      <c r="R28" s="35"/>
      <c r="S28" s="45" t="s">
        <v>61</v>
      </c>
      <c r="T28" s="45" t="s">
        <v>61</v>
      </c>
      <c r="U28" s="45"/>
      <c r="V28" s="45" t="s">
        <v>61</v>
      </c>
      <c r="W28" s="22"/>
    </row>
    <row r="29" spans="1:23">
      <c r="A29" s="1040">
        <f>A28+1</f>
        <v>2010</v>
      </c>
      <c r="B29" s="1041" t="s">
        <v>59</v>
      </c>
      <c r="C29" s="1042">
        <f>C28+1</f>
        <v>2013</v>
      </c>
      <c r="D29" s="37"/>
      <c r="E29" s="37"/>
      <c r="F29" s="38" t="s">
        <v>61</v>
      </c>
      <c r="G29" s="39"/>
      <c r="H29" s="38" t="s">
        <v>61</v>
      </c>
      <c r="I29" s="40"/>
      <c r="J29" s="41" t="s">
        <v>61</v>
      </c>
      <c r="K29" s="41"/>
      <c r="L29" s="41"/>
      <c r="M29" s="42"/>
      <c r="N29" s="41" t="s">
        <v>61</v>
      </c>
      <c r="O29" s="43"/>
      <c r="P29" s="44" t="s">
        <v>61</v>
      </c>
      <c r="Q29" s="43"/>
      <c r="R29" s="35"/>
      <c r="S29" s="45" t="s">
        <v>61</v>
      </c>
      <c r="T29" s="45"/>
      <c r="U29" s="45"/>
      <c r="V29" s="45" t="s">
        <v>61</v>
      </c>
      <c r="W29" s="22"/>
    </row>
    <row r="30" spans="1:23">
      <c r="A30" s="1040">
        <f>A29+1</f>
        <v>2011</v>
      </c>
      <c r="B30" s="1041" t="s">
        <v>59</v>
      </c>
      <c r="C30" s="1042">
        <f t="shared" ref="C30:C40" si="0">C29+1</f>
        <v>2014</v>
      </c>
      <c r="D30" s="37"/>
      <c r="E30" s="37"/>
      <c r="F30" s="38"/>
      <c r="G30" s="39"/>
      <c r="H30" s="38"/>
      <c r="I30" s="40"/>
      <c r="J30" s="41"/>
      <c r="K30" s="41"/>
      <c r="L30" s="41"/>
      <c r="M30" s="42"/>
      <c r="N30" s="41"/>
      <c r="O30" s="43"/>
      <c r="P30" s="44"/>
      <c r="Q30" s="43"/>
      <c r="R30" s="35"/>
      <c r="S30" s="45"/>
      <c r="T30" s="45"/>
      <c r="U30" s="45"/>
      <c r="V30" s="45" t="s">
        <v>61</v>
      </c>
      <c r="W30" s="22"/>
    </row>
    <row r="31" spans="1:23">
      <c r="A31" s="1040">
        <f>A30+1</f>
        <v>2012</v>
      </c>
      <c r="B31" s="1041" t="s">
        <v>59</v>
      </c>
      <c r="C31" s="1042">
        <f t="shared" si="0"/>
        <v>2015</v>
      </c>
      <c r="D31" s="37"/>
      <c r="E31" s="37"/>
      <c r="F31" s="38"/>
      <c r="G31" s="39"/>
      <c r="H31" s="38"/>
      <c r="I31" s="40"/>
      <c r="J31" s="41"/>
      <c r="K31" s="41"/>
      <c r="L31" s="41"/>
      <c r="M31" s="42"/>
      <c r="N31" s="41"/>
      <c r="O31" s="43"/>
      <c r="P31" s="44"/>
      <c r="Q31" s="43"/>
      <c r="R31" s="35"/>
      <c r="S31" s="45"/>
      <c r="T31" s="45"/>
      <c r="U31" s="45"/>
      <c r="V31" s="45"/>
      <c r="W31" s="22"/>
    </row>
    <row r="32" spans="1:23">
      <c r="A32" s="1040">
        <f>A31+1</f>
        <v>2013</v>
      </c>
      <c r="B32" s="1041" t="s">
        <v>59</v>
      </c>
      <c r="C32" s="1042">
        <f t="shared" si="0"/>
        <v>2016</v>
      </c>
      <c r="D32" s="37"/>
      <c r="E32" s="37"/>
      <c r="F32" s="38"/>
      <c r="G32" s="39"/>
      <c r="H32" s="38"/>
      <c r="I32" s="40"/>
      <c r="J32" s="41"/>
      <c r="K32" s="41"/>
      <c r="L32" s="41"/>
      <c r="M32" s="42"/>
      <c r="N32" s="41"/>
      <c r="O32" s="43"/>
      <c r="P32" s="44"/>
      <c r="Q32" s="43"/>
      <c r="R32" s="35"/>
      <c r="S32" s="45"/>
      <c r="T32" s="45"/>
      <c r="U32" s="45"/>
      <c r="V32" s="45"/>
      <c r="W32" s="22"/>
    </row>
    <row r="33" spans="1:23">
      <c r="A33" s="1040">
        <f t="shared" ref="A33:A40" si="1">A32+1</f>
        <v>2014</v>
      </c>
      <c r="B33" s="1041" t="s">
        <v>59</v>
      </c>
      <c r="C33" s="1042">
        <f t="shared" si="0"/>
        <v>2017</v>
      </c>
      <c r="D33" s="37"/>
      <c r="E33" s="37"/>
      <c r="F33" s="38"/>
      <c r="G33" s="39"/>
      <c r="H33" s="38"/>
      <c r="I33" s="40"/>
      <c r="J33" s="41"/>
      <c r="K33" s="41"/>
      <c r="L33" s="41"/>
      <c r="M33" s="42"/>
      <c r="N33" s="41"/>
      <c r="O33" s="43"/>
      <c r="P33" s="44"/>
      <c r="Q33" s="43"/>
      <c r="R33" s="35"/>
      <c r="S33" s="45"/>
      <c r="T33" s="45"/>
      <c r="U33" s="45"/>
      <c r="V33" s="45"/>
      <c r="W33" s="22"/>
    </row>
    <row r="34" spans="1:23">
      <c r="A34" s="1040">
        <f t="shared" si="1"/>
        <v>2015</v>
      </c>
      <c r="B34" s="1041" t="s">
        <v>59</v>
      </c>
      <c r="C34" s="1042">
        <f t="shared" si="0"/>
        <v>2018</v>
      </c>
      <c r="D34" s="37"/>
      <c r="E34" s="37"/>
      <c r="F34" s="38"/>
      <c r="G34" s="39"/>
      <c r="H34" s="38"/>
      <c r="I34" s="40"/>
      <c r="J34" s="41"/>
      <c r="K34" s="41"/>
      <c r="L34" s="41"/>
      <c r="M34" s="42"/>
      <c r="N34" s="41"/>
      <c r="O34" s="43"/>
      <c r="P34" s="44"/>
      <c r="Q34" s="43"/>
      <c r="R34" s="35"/>
      <c r="S34" s="45"/>
      <c r="T34" s="45"/>
      <c r="U34" s="45"/>
      <c r="V34" s="45"/>
      <c r="W34" s="22"/>
    </row>
    <row r="35" spans="1:23">
      <c r="A35" s="1040">
        <f t="shared" si="1"/>
        <v>2016</v>
      </c>
      <c r="B35" s="1041" t="s">
        <v>59</v>
      </c>
      <c r="C35" s="1042">
        <f t="shared" si="0"/>
        <v>2019</v>
      </c>
      <c r="D35" s="37"/>
      <c r="E35" s="37"/>
      <c r="F35" s="38"/>
      <c r="G35" s="39"/>
      <c r="H35" s="38"/>
      <c r="I35" s="40"/>
      <c r="J35" s="41"/>
      <c r="K35" s="41"/>
      <c r="L35" s="41"/>
      <c r="M35" s="42"/>
      <c r="N35" s="41"/>
      <c r="O35" s="43"/>
      <c r="P35" s="44"/>
      <c r="Q35" s="43"/>
      <c r="R35" s="35"/>
      <c r="S35" s="45"/>
      <c r="T35" s="45"/>
      <c r="U35" s="45"/>
      <c r="V35" s="45"/>
      <c r="W35" s="22"/>
    </row>
    <row r="36" spans="1:23">
      <c r="A36" s="1040">
        <f t="shared" si="1"/>
        <v>2017</v>
      </c>
      <c r="B36" s="1041" t="s">
        <v>59</v>
      </c>
      <c r="C36" s="1042">
        <f t="shared" si="0"/>
        <v>2020</v>
      </c>
      <c r="D36" s="37"/>
      <c r="E36" s="37"/>
      <c r="F36" s="38"/>
      <c r="G36" s="39"/>
      <c r="H36" s="38"/>
      <c r="I36" s="40"/>
      <c r="J36" s="41"/>
      <c r="K36" s="41"/>
      <c r="L36" s="41"/>
      <c r="M36" s="42"/>
      <c r="N36" s="41"/>
      <c r="O36" s="43"/>
      <c r="P36" s="44"/>
      <c r="Q36" s="43"/>
      <c r="R36" s="35"/>
      <c r="S36" s="45"/>
      <c r="T36" s="45"/>
      <c r="U36" s="45"/>
      <c r="V36" s="45"/>
      <c r="W36" s="22"/>
    </row>
    <row r="37" spans="1:23">
      <c r="A37" s="1040">
        <f t="shared" si="1"/>
        <v>2018</v>
      </c>
      <c r="B37" s="1041" t="s">
        <v>59</v>
      </c>
      <c r="C37" s="1042">
        <f t="shared" si="0"/>
        <v>2021</v>
      </c>
      <c r="D37" s="37"/>
      <c r="E37" s="37"/>
      <c r="F37" s="38"/>
      <c r="G37" s="39"/>
      <c r="H37" s="38"/>
      <c r="I37" s="40"/>
      <c r="J37" s="41"/>
      <c r="K37" s="41"/>
      <c r="L37" s="41"/>
      <c r="M37" s="42"/>
      <c r="N37" s="41"/>
      <c r="O37" s="43"/>
      <c r="P37" s="44"/>
      <c r="Q37" s="43"/>
      <c r="R37" s="35"/>
      <c r="S37" s="45"/>
      <c r="T37" s="45"/>
      <c r="U37" s="45"/>
      <c r="V37" s="45"/>
      <c r="W37" s="22"/>
    </row>
    <row r="38" spans="1:23">
      <c r="A38" s="1040">
        <f t="shared" si="1"/>
        <v>2019</v>
      </c>
      <c r="B38" s="1041" t="s">
        <v>59</v>
      </c>
      <c r="C38" s="1042">
        <f t="shared" si="0"/>
        <v>2022</v>
      </c>
      <c r="D38" s="37"/>
      <c r="E38" s="37"/>
      <c r="F38" s="38"/>
      <c r="G38" s="39"/>
      <c r="H38" s="38"/>
      <c r="I38" s="40"/>
      <c r="J38" s="41"/>
      <c r="K38" s="41"/>
      <c r="L38" s="41"/>
      <c r="M38" s="42"/>
      <c r="N38" s="41"/>
      <c r="O38" s="43"/>
      <c r="P38" s="44"/>
      <c r="Q38" s="43"/>
      <c r="R38" s="35"/>
      <c r="S38" s="45"/>
      <c r="T38" s="45"/>
      <c r="U38" s="45"/>
      <c r="V38" s="45"/>
      <c r="W38" s="22"/>
    </row>
    <row r="39" spans="1:23">
      <c r="A39" s="1040">
        <f t="shared" si="1"/>
        <v>2020</v>
      </c>
      <c r="B39" s="1041" t="s">
        <v>59</v>
      </c>
      <c r="C39" s="1042">
        <f t="shared" si="0"/>
        <v>2023</v>
      </c>
      <c r="D39" s="37"/>
      <c r="E39" s="37"/>
      <c r="F39" s="38"/>
      <c r="G39" s="39"/>
      <c r="H39" s="38"/>
      <c r="I39" s="40"/>
      <c r="J39" s="41"/>
      <c r="K39" s="41"/>
      <c r="L39" s="41"/>
      <c r="M39" s="42"/>
      <c r="N39" s="41"/>
      <c r="O39" s="43"/>
      <c r="P39" s="44"/>
      <c r="Q39" s="43"/>
      <c r="R39" s="35"/>
      <c r="S39" s="45"/>
      <c r="T39" s="45"/>
      <c r="U39" s="45"/>
      <c r="V39" s="45"/>
      <c r="W39" s="22"/>
    </row>
    <row r="40" spans="1:23">
      <c r="A40" s="1040">
        <f t="shared" si="1"/>
        <v>2021</v>
      </c>
      <c r="B40" s="1041" t="s">
        <v>59</v>
      </c>
      <c r="C40" s="1042">
        <f t="shared" si="0"/>
        <v>2024</v>
      </c>
      <c r="D40" s="37"/>
      <c r="E40" s="37"/>
      <c r="F40" s="38"/>
      <c r="G40" s="39"/>
      <c r="H40" s="38"/>
      <c r="I40" s="40"/>
      <c r="J40" s="41"/>
      <c r="K40" s="41"/>
      <c r="L40" s="41"/>
      <c r="M40" s="42"/>
      <c r="N40" s="41"/>
      <c r="O40" s="43"/>
      <c r="P40" s="44"/>
      <c r="Q40" s="43"/>
      <c r="R40" s="35"/>
      <c r="S40" s="45"/>
      <c r="T40" s="45"/>
      <c r="U40" s="45"/>
      <c r="V40" s="45"/>
      <c r="W40" s="22"/>
    </row>
    <row r="41" spans="1:23">
      <c r="A41" s="22"/>
      <c r="B41" s="22"/>
      <c r="C41" s="22"/>
      <c r="D41" s="46"/>
      <c r="E41" s="4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:2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1:2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1:2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spans="1:2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1:2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1:23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1:2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1:2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spans="1:23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spans="1:23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1:2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1:23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:23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:2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pans="1:2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 spans="1:2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1:2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</sheetData>
  <sheetProtection sheet="1" objects="1" scenarios="1" selectLockedCells="1"/>
  <mergeCells count="14">
    <mergeCell ref="S4:V4"/>
    <mergeCell ref="A5:C5"/>
    <mergeCell ref="A6:C6"/>
    <mergeCell ref="I1:S1"/>
    <mergeCell ref="I2:S2"/>
    <mergeCell ref="J3:M3"/>
    <mergeCell ref="N3:Q3"/>
    <mergeCell ref="F26:O27"/>
    <mergeCell ref="A4:F4"/>
    <mergeCell ref="A1:D3"/>
    <mergeCell ref="G4:H4"/>
    <mergeCell ref="I4:J4"/>
    <mergeCell ref="K4:L4"/>
    <mergeCell ref="M4:Q4"/>
  </mergeCells>
  <phoneticPr fontId="55" type="noConversion"/>
  <conditionalFormatting sqref="G6">
    <cfRule type="expression" dxfId="509" priority="2" stopIfTrue="1">
      <formula>$G$6&gt;$E$6</formula>
    </cfRule>
  </conditionalFormatting>
  <dataValidations yWindow="383" count="8">
    <dataValidation allowBlank="1" showInputMessage="1" showErrorMessage="1" promptTitle="AIDE" prompt="Inscrivez ICI le nombre d'Admis à l'examen_x000a__x000a_Ceci ne concerne que la promotion" sqref="Q6"/>
    <dataValidation allowBlank="1" showInputMessage="1" showErrorMessage="1" promptTitle="AIDE" prompt="Inscrivez ICI le nombre de présents à l'examen_x000a__x000a_Ceci ne concerne que la promotion" sqref="O6"/>
    <dataValidation allowBlank="1" showInputMessage="1" showErrorMessage="1" promptTitle="AIDE" prompt="Inscrivez ICI le nombre d'inscrits à l'examen_x000a__x000a_Ceci ne concerne que la promotion" sqref="M6"/>
    <dataValidation allowBlank="1" showInputMessage="1" showErrorMessage="1" promptTitle="AIDE" prompt="Inscrire ICI l'effectif en Terminale par rapport à celui de la Seconde_x000a__x000a_Ceci ne concerne que les élèves de la promotion" sqref="K6"/>
    <dataValidation allowBlank="1" showInputMessage="1" showErrorMessage="1" promptTitle="AIDE" prompt="Inscrire ICI l'effectif en Première par rapport à celui de la Seconde_x000a__x000a_Ceci ne concerne que les élèves de la promotion" sqref="I6"/>
    <dataValidation allowBlank="1" showInputMessage="1" showErrorMessage="1" promptTitle="AIDE" prompt="Saisissez dans cette cellule votre capacité d'accueil" sqref="E6"/>
    <dataValidation allowBlank="1" showInputMessage="1" showErrorMessage="1" promptTitle="Votre Attention SVP" prompt="Vous devez saisir ICI le nombre des dossiers en Voeu 1 qui ont été déposés pour votre spécialité._x000a__x000a_Votre IEN peut vous aider." sqref="D6"/>
    <dataValidation errorStyle="warning" allowBlank="1" showInputMessage="1" showErrorMessage="1" errorTitle="ATTENTION" error="Capacité dépassée" promptTitle="AIDE" prompt="Saisissez dans cette cellule, l'effectif (stabilisé) de votre classe en début de cycle" sqref="G6"/>
  </dataValidations>
  <printOptions horizontalCentered="1"/>
  <pageMargins left="0.35433070866141736" right="0.39370078740157483" top="0.68" bottom="0.52" header="0.31496062992125984" footer="0.31496062992125984"/>
  <pageSetup paperSize="9" scale="81" orientation="landscape" horizontalDpi="4294967293" r:id="rId1"/>
  <headerFooter>
    <oddHeader>&amp;C&amp;"Arial,Gras"&amp;20LES EFFECTIFS</oddHeader>
    <oddFooter>&amp;L&amp;8&amp;F\&amp;A&amp;C&amp;8L. RANGUIS - IEN STI&amp;R&amp;8&amp;D</oddFooter>
  </headerFooter>
  <drawing r:id="rId2"/>
  <legacyDrawing r:id="rId3"/>
  <controls>
    <mc:AlternateContent xmlns:mc="http://schemas.openxmlformats.org/markup-compatibility/2006">
      <mc:Choice Requires="x14">
        <control shapeId="5135" r:id="rId4" name="CommandButton1">
          <controlPr defaultSize="0" print="0" autoLine="0" r:id="rId5">
            <anchor moveWithCells="1">
              <from>
                <xdr:col>4</xdr:col>
                <xdr:colOff>28575</xdr:colOff>
                <xdr:row>0</xdr:row>
                <xdr:rowOff>57150</xdr:rowOff>
              </from>
              <to>
                <xdr:col>7</xdr:col>
                <xdr:colOff>390525</xdr:colOff>
                <xdr:row>1</xdr:row>
                <xdr:rowOff>190500</xdr:rowOff>
              </to>
            </anchor>
          </controlPr>
        </control>
      </mc:Choice>
      <mc:Fallback>
        <control shapeId="5135" r:id="rId4" name="CommandButton1"/>
      </mc:Fallback>
    </mc:AlternateContent>
    <mc:AlternateContent xmlns:mc="http://schemas.openxmlformats.org/markup-compatibility/2006">
      <mc:Choice Requires="x14">
        <control shapeId="5136" r:id="rId6" name="CommandButton2">
          <controlPr defaultSize="0" print="0" autoLine="0" r:id="rId7">
            <anchor moveWithCells="1">
              <from>
                <xdr:col>4</xdr:col>
                <xdr:colOff>47625</xdr:colOff>
                <xdr:row>1</xdr:row>
                <xdr:rowOff>247650</xdr:rowOff>
              </from>
              <to>
                <xdr:col>7</xdr:col>
                <xdr:colOff>381000</xdr:colOff>
                <xdr:row>2</xdr:row>
                <xdr:rowOff>304800</xdr:rowOff>
              </to>
            </anchor>
          </controlPr>
        </control>
      </mc:Choice>
      <mc:Fallback>
        <control shapeId="5136" r:id="rId6" name="CommandButton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pageSetUpPr fitToPage="1"/>
  </sheetPr>
  <dimension ref="A1:AW51"/>
  <sheetViews>
    <sheetView zoomScale="64" zoomScaleNormal="64" workbookViewId="0">
      <selection activeCell="B7" sqref="B7"/>
    </sheetView>
  </sheetViews>
  <sheetFormatPr baseColWidth="10" defaultRowHeight="12.75"/>
  <cols>
    <col min="1" max="1" width="6.85546875" style="36" customWidth="1"/>
    <col min="2" max="2" width="11.85546875" style="36" customWidth="1"/>
    <col min="3" max="3" width="7.5703125" style="36" customWidth="1"/>
    <col min="4" max="4" width="9" style="36" customWidth="1"/>
    <col min="5" max="5" width="7.28515625" style="36" bestFit="1" customWidth="1"/>
    <col min="6" max="6" width="7" style="36" customWidth="1"/>
    <col min="7" max="7" width="3.85546875" style="36" customWidth="1"/>
    <col min="8" max="8" width="2.28515625" style="36" bestFit="1" customWidth="1"/>
    <col min="9" max="9" width="13.42578125" style="36" customWidth="1"/>
    <col min="10" max="10" width="9.5703125" style="36" customWidth="1"/>
    <col min="11" max="11" width="10.140625" style="36" customWidth="1"/>
    <col min="12" max="12" width="8.140625" style="36" customWidth="1"/>
    <col min="13" max="13" width="15.85546875" style="36" customWidth="1"/>
    <col min="14" max="14" width="5.85546875" style="36" customWidth="1"/>
    <col min="15" max="15" width="10.42578125" style="36" bestFit="1" customWidth="1"/>
    <col min="16" max="17" width="11.42578125" style="36"/>
    <col min="18" max="18" width="12.28515625" style="36" bestFit="1" customWidth="1"/>
    <col min="19" max="19" width="8" style="36" bestFit="1" customWidth="1"/>
    <col min="20" max="20" width="46.7109375" style="36" customWidth="1"/>
    <col min="21" max="23" width="11.42578125" style="36"/>
    <col min="24" max="41" width="0" style="36" hidden="1" customWidth="1"/>
    <col min="42" max="16384" width="11.42578125" style="36"/>
  </cols>
  <sheetData>
    <row r="1" spans="1:49" ht="37.5" customHeight="1">
      <c r="A1" s="1320" t="s">
        <v>134</v>
      </c>
      <c r="B1" s="1320"/>
      <c r="C1" s="1320"/>
      <c r="D1" s="102"/>
      <c r="E1" s="102"/>
      <c r="F1" s="1308" t="str">
        <f>Saisie!C4</f>
        <v>BACCALAUREAT PROFESSIONNEL</v>
      </c>
      <c r="G1" s="1308"/>
      <c r="H1" s="1308"/>
      <c r="I1" s="1308"/>
      <c r="J1" s="1308"/>
      <c r="K1" s="1308"/>
      <c r="L1" s="1308"/>
      <c r="M1" s="1308"/>
      <c r="N1" s="1308"/>
      <c r="O1" s="1308"/>
      <c r="P1" s="1308"/>
      <c r="Q1" s="1308"/>
      <c r="R1" s="47"/>
      <c r="S1" s="47"/>
      <c r="T1" s="47"/>
    </row>
    <row r="2" spans="1:49" ht="31.5">
      <c r="A2" s="1320"/>
      <c r="B2" s="1320"/>
      <c r="C2" s="1320"/>
      <c r="D2" s="102"/>
      <c r="E2" s="102"/>
      <c r="F2" s="1308" t="str">
        <f>Saisie!C6</f>
        <v>METIERS DE LA MODE - VETEMENT</v>
      </c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48"/>
      <c r="S2" s="48"/>
      <c r="T2" s="48"/>
    </row>
    <row r="3" spans="1:49" ht="27.75" thickBot="1">
      <c r="A3" s="1321"/>
      <c r="B3" s="1321"/>
      <c r="C3" s="1321"/>
      <c r="D3" s="127"/>
      <c r="E3" s="127"/>
      <c r="F3" s="21"/>
      <c r="G3" s="21"/>
      <c r="H3" s="21"/>
      <c r="I3" s="1309" t="s">
        <v>42</v>
      </c>
      <c r="J3" s="1309"/>
      <c r="K3" s="1309"/>
      <c r="L3" s="1310" t="str">
        <f>Saisie!C12</f>
        <v>2013 / 2016</v>
      </c>
      <c r="M3" s="1310"/>
      <c r="N3" s="21"/>
      <c r="O3" s="21"/>
      <c r="P3" s="21"/>
      <c r="Q3" s="21"/>
      <c r="R3" s="48"/>
      <c r="S3" s="48"/>
      <c r="T3" s="48"/>
    </row>
    <row r="4" spans="1:49">
      <c r="A4" s="1311" t="s">
        <v>62</v>
      </c>
      <c r="B4" s="1312"/>
      <c r="C4" s="1312"/>
      <c r="D4" s="1312"/>
      <c r="E4" s="1312"/>
      <c r="F4" s="1313"/>
      <c r="G4" s="1314" t="s">
        <v>63</v>
      </c>
      <c r="H4" s="1315"/>
      <c r="I4" s="1315"/>
      <c r="J4" s="1315"/>
      <c r="K4" s="1315"/>
      <c r="L4" s="1315"/>
      <c r="M4" s="1315"/>
      <c r="N4" s="1316"/>
      <c r="O4" s="1317" t="s">
        <v>64</v>
      </c>
      <c r="P4" s="1318"/>
      <c r="Q4" s="1318"/>
      <c r="R4" s="1319"/>
      <c r="S4" s="1306" t="s">
        <v>65</v>
      </c>
      <c r="T4" s="1307"/>
    </row>
    <row r="5" spans="1:49" ht="57">
      <c r="A5" s="169" t="s">
        <v>155</v>
      </c>
      <c r="B5" s="170" t="s">
        <v>156</v>
      </c>
      <c r="C5" s="170" t="s">
        <v>66</v>
      </c>
      <c r="D5" s="170" t="s">
        <v>67</v>
      </c>
      <c r="E5" s="170" t="s">
        <v>68</v>
      </c>
      <c r="F5" s="194" t="s">
        <v>201</v>
      </c>
      <c r="G5" s="199" t="s">
        <v>28</v>
      </c>
      <c r="H5" s="200" t="s">
        <v>69</v>
      </c>
      <c r="I5" s="171" t="s">
        <v>70</v>
      </c>
      <c r="J5" s="171" t="s">
        <v>71</v>
      </c>
      <c r="K5" s="172" t="s">
        <v>72</v>
      </c>
      <c r="L5" s="201" t="s">
        <v>73</v>
      </c>
      <c r="M5" s="172" t="s">
        <v>74</v>
      </c>
      <c r="N5" s="173" t="s">
        <v>68</v>
      </c>
      <c r="O5" s="174" t="s">
        <v>75</v>
      </c>
      <c r="P5" s="175" t="s">
        <v>76</v>
      </c>
      <c r="Q5" s="175" t="s">
        <v>77</v>
      </c>
      <c r="R5" s="176" t="s">
        <v>78</v>
      </c>
      <c r="S5" s="177" t="s">
        <v>79</v>
      </c>
      <c r="T5" s="178" t="s">
        <v>80</v>
      </c>
    </row>
    <row r="6" spans="1:49" ht="18">
      <c r="A6" s="49"/>
      <c r="B6" s="270"/>
      <c r="C6" s="271"/>
      <c r="D6" s="272"/>
      <c r="E6" s="272"/>
      <c r="F6" s="195">
        <v>3</v>
      </c>
      <c r="G6" s="202">
        <f>+IF(I6="","",1)</f>
        <v>1</v>
      </c>
      <c r="H6" s="203"/>
      <c r="I6" s="260" t="s">
        <v>344</v>
      </c>
      <c r="J6" s="51" t="s">
        <v>358</v>
      </c>
      <c r="K6" s="262">
        <v>34441</v>
      </c>
      <c r="L6" s="204">
        <f t="shared" ref="L6:L35" ca="1" si="0">IF(K6&gt;0,((TODAY()-K6)/365.25),"")</f>
        <v>19.633127994524298</v>
      </c>
      <c r="M6" s="264" t="s">
        <v>372</v>
      </c>
      <c r="N6" s="266">
        <v>84</v>
      </c>
      <c r="O6" s="269"/>
      <c r="P6" s="52"/>
      <c r="Q6" s="54"/>
      <c r="R6" s="55"/>
      <c r="S6" s="56"/>
      <c r="T6" s="57"/>
    </row>
    <row r="7" spans="1:49" ht="18">
      <c r="A7" s="49" t="s">
        <v>275</v>
      </c>
      <c r="B7" s="273" t="s">
        <v>387</v>
      </c>
      <c r="C7" s="271">
        <v>3</v>
      </c>
      <c r="D7" s="272" t="s">
        <v>390</v>
      </c>
      <c r="E7" s="272">
        <v>13</v>
      </c>
      <c r="F7" s="196">
        <v>4</v>
      </c>
      <c r="G7" s="205">
        <f t="shared" ref="G7:G35" si="1">+IF(I7="","",G6+1)</f>
        <v>2</v>
      </c>
      <c r="H7" s="206"/>
      <c r="I7" s="261" t="s">
        <v>345</v>
      </c>
      <c r="J7" s="61" t="s">
        <v>359</v>
      </c>
      <c r="K7" s="263">
        <v>34747</v>
      </c>
      <c r="L7" s="207">
        <f t="shared" ca="1" si="0"/>
        <v>18.795345653661876</v>
      </c>
      <c r="M7" s="265" t="s">
        <v>373</v>
      </c>
      <c r="N7" s="267">
        <v>13</v>
      </c>
      <c r="O7" s="52" t="s">
        <v>383</v>
      </c>
      <c r="P7" s="53"/>
      <c r="Q7" s="54"/>
      <c r="R7" s="64"/>
      <c r="S7" s="65"/>
      <c r="T7" s="66"/>
      <c r="AQ7" s="67"/>
      <c r="AT7" s="36" t="s">
        <v>69</v>
      </c>
      <c r="AW7" s="68"/>
    </row>
    <row r="8" spans="1:49" ht="25.5">
      <c r="A8" s="49" t="s">
        <v>275</v>
      </c>
      <c r="B8" s="270" t="s">
        <v>388</v>
      </c>
      <c r="C8" s="271">
        <v>3</v>
      </c>
      <c r="D8" s="272" t="s">
        <v>389</v>
      </c>
      <c r="E8" s="272">
        <v>13</v>
      </c>
      <c r="F8" s="196">
        <v>1</v>
      </c>
      <c r="G8" s="205">
        <f>+IF(I8="","",G7+1)</f>
        <v>3</v>
      </c>
      <c r="H8" s="206"/>
      <c r="I8" s="261" t="s">
        <v>350</v>
      </c>
      <c r="J8" s="61" t="s">
        <v>360</v>
      </c>
      <c r="K8" s="263">
        <v>34878</v>
      </c>
      <c r="L8" s="207">
        <f t="shared" ca="1" si="0"/>
        <v>18.436687200547571</v>
      </c>
      <c r="M8" s="265" t="s">
        <v>374</v>
      </c>
      <c r="N8" s="268">
        <v>13</v>
      </c>
      <c r="O8" s="52" t="s">
        <v>384</v>
      </c>
      <c r="P8" s="53"/>
      <c r="Q8" s="54"/>
      <c r="R8" s="64"/>
      <c r="S8" s="65"/>
      <c r="T8" s="66"/>
      <c r="AQ8" s="67"/>
      <c r="AT8" s="36" t="s">
        <v>81</v>
      </c>
      <c r="AV8" s="70"/>
      <c r="AW8" s="71"/>
    </row>
    <row r="9" spans="1:49" ht="22.5">
      <c r="A9" s="49" t="s">
        <v>275</v>
      </c>
      <c r="B9" s="270" t="s">
        <v>391</v>
      </c>
      <c r="C9" s="271">
        <v>3</v>
      </c>
      <c r="D9" s="272" t="s">
        <v>392</v>
      </c>
      <c r="E9" s="274">
        <v>13</v>
      </c>
      <c r="F9" s="196">
        <v>1</v>
      </c>
      <c r="G9" s="205">
        <f>+IF(I9="","",G8+1)</f>
        <v>4</v>
      </c>
      <c r="H9" s="206"/>
      <c r="I9" s="261" t="s">
        <v>346</v>
      </c>
      <c r="J9" s="61" t="s">
        <v>361</v>
      </c>
      <c r="K9" s="263">
        <v>34521</v>
      </c>
      <c r="L9" s="207">
        <f t="shared" ca="1" si="0"/>
        <v>19.414099931553729</v>
      </c>
      <c r="M9" s="265" t="s">
        <v>375</v>
      </c>
      <c r="N9" s="268">
        <v>13</v>
      </c>
      <c r="O9" s="52" t="s">
        <v>385</v>
      </c>
      <c r="P9" s="53"/>
      <c r="Q9" s="54"/>
      <c r="R9" s="64"/>
      <c r="S9" s="65"/>
      <c r="T9" s="66"/>
      <c r="AQ9" s="67"/>
      <c r="AV9" s="70"/>
      <c r="AW9" s="71"/>
    </row>
    <row r="10" spans="1:49" ht="22.5">
      <c r="A10" s="49" t="s">
        <v>275</v>
      </c>
      <c r="B10" s="273" t="s">
        <v>387</v>
      </c>
      <c r="C10" s="271">
        <v>3</v>
      </c>
      <c r="D10" s="272" t="s">
        <v>390</v>
      </c>
      <c r="E10" s="272">
        <v>13</v>
      </c>
      <c r="F10" s="196">
        <v>1</v>
      </c>
      <c r="G10" s="205">
        <f>+IF(I10="","",G9+1)</f>
        <v>5</v>
      </c>
      <c r="H10" s="206"/>
      <c r="I10" s="261" t="s">
        <v>347</v>
      </c>
      <c r="J10" s="61" t="s">
        <v>362</v>
      </c>
      <c r="K10" s="263">
        <v>34864</v>
      </c>
      <c r="L10" s="207">
        <f t="shared" ca="1" si="0"/>
        <v>18.475017111567421</v>
      </c>
      <c r="M10" s="265" t="s">
        <v>373</v>
      </c>
      <c r="N10" s="267">
        <v>13</v>
      </c>
      <c r="O10" s="52" t="s">
        <v>385</v>
      </c>
      <c r="P10" s="53"/>
      <c r="Q10" s="54"/>
      <c r="R10" s="64"/>
      <c r="S10" s="65"/>
      <c r="T10" s="66"/>
      <c r="AQ10" s="67"/>
      <c r="AV10" s="70"/>
      <c r="AW10" s="71"/>
    </row>
    <row r="11" spans="1:49" ht="22.5">
      <c r="A11" s="49" t="s">
        <v>275</v>
      </c>
      <c r="B11" s="270" t="s">
        <v>393</v>
      </c>
      <c r="C11" s="271">
        <v>3</v>
      </c>
      <c r="D11" s="272" t="s">
        <v>394</v>
      </c>
      <c r="E11" s="274">
        <v>13</v>
      </c>
      <c r="F11" s="196">
        <v>2</v>
      </c>
      <c r="G11" s="205">
        <f>+IF(I11="","",G10+1)</f>
        <v>6</v>
      </c>
      <c r="H11" s="206"/>
      <c r="I11" s="261" t="s">
        <v>348</v>
      </c>
      <c r="J11" s="61" t="s">
        <v>363</v>
      </c>
      <c r="K11" s="263">
        <v>34179</v>
      </c>
      <c r="L11" s="207">
        <f t="shared" ca="1" si="0"/>
        <v>20.350444900752908</v>
      </c>
      <c r="M11" s="265" t="s">
        <v>376</v>
      </c>
      <c r="N11" s="267">
        <v>13</v>
      </c>
      <c r="O11" s="52" t="s">
        <v>385</v>
      </c>
      <c r="P11" s="53"/>
      <c r="Q11" s="54"/>
      <c r="R11" s="64"/>
      <c r="S11" s="65"/>
      <c r="T11" s="72"/>
      <c r="AQ11" s="67"/>
      <c r="AV11" s="70"/>
      <c r="AW11" s="71"/>
    </row>
    <row r="12" spans="1:49" ht="22.5">
      <c r="A12" s="49" t="s">
        <v>275</v>
      </c>
      <c r="B12" s="273" t="s">
        <v>395</v>
      </c>
      <c r="C12" s="271">
        <v>3</v>
      </c>
      <c r="D12" s="272" t="s">
        <v>390</v>
      </c>
      <c r="E12" s="272">
        <v>13</v>
      </c>
      <c r="F12" s="196">
        <v>1</v>
      </c>
      <c r="G12" s="205">
        <f>+IF(I12="","",G11+1)</f>
        <v>7</v>
      </c>
      <c r="H12" s="206"/>
      <c r="I12" s="261" t="s">
        <v>349</v>
      </c>
      <c r="J12" s="61" t="s">
        <v>364</v>
      </c>
      <c r="K12" s="263">
        <v>34952</v>
      </c>
      <c r="L12" s="207">
        <f t="shared" ca="1" si="0"/>
        <v>18.234086242299796</v>
      </c>
      <c r="M12" s="265" t="s">
        <v>377</v>
      </c>
      <c r="N12" s="267">
        <v>13</v>
      </c>
      <c r="O12" s="52" t="s">
        <v>385</v>
      </c>
      <c r="P12" s="53"/>
      <c r="Q12" s="54"/>
      <c r="R12" s="64"/>
      <c r="S12" s="65"/>
      <c r="T12" s="66"/>
      <c r="AQ12" s="67"/>
      <c r="AV12" s="70"/>
      <c r="AW12" s="71"/>
    </row>
    <row r="13" spans="1:49" ht="18">
      <c r="A13" s="49" t="s">
        <v>275</v>
      </c>
      <c r="B13" s="270" t="s">
        <v>396</v>
      </c>
      <c r="C13" s="271">
        <v>3</v>
      </c>
      <c r="D13" s="272" t="s">
        <v>396</v>
      </c>
      <c r="E13" s="274">
        <v>13</v>
      </c>
      <c r="F13" s="196">
        <v>2</v>
      </c>
      <c r="G13" s="205">
        <f t="shared" si="1"/>
        <v>8</v>
      </c>
      <c r="H13" s="206"/>
      <c r="I13" s="261" t="s">
        <v>351</v>
      </c>
      <c r="J13" s="61" t="s">
        <v>365</v>
      </c>
      <c r="K13" s="263">
        <v>34494</v>
      </c>
      <c r="L13" s="207">
        <f t="shared" ca="1" si="0"/>
        <v>19.488021902806295</v>
      </c>
      <c r="M13" s="265" t="s">
        <v>378</v>
      </c>
      <c r="N13" s="267">
        <v>13</v>
      </c>
      <c r="O13" s="269" t="s">
        <v>383</v>
      </c>
      <c r="P13" s="53"/>
      <c r="Q13" s="54"/>
      <c r="R13" s="64"/>
      <c r="S13" s="65"/>
      <c r="T13" s="66"/>
      <c r="AQ13" s="67"/>
      <c r="AV13" s="70"/>
      <c r="AW13" s="71"/>
    </row>
    <row r="14" spans="1:49" ht="22.5">
      <c r="A14" s="49" t="s">
        <v>275</v>
      </c>
      <c r="B14" s="270" t="s">
        <v>397</v>
      </c>
      <c r="C14" s="271">
        <v>3</v>
      </c>
      <c r="D14" s="272" t="s">
        <v>398</v>
      </c>
      <c r="E14" s="274">
        <v>13</v>
      </c>
      <c r="F14" s="196">
        <v>1</v>
      </c>
      <c r="G14" s="205">
        <f t="shared" si="1"/>
        <v>9</v>
      </c>
      <c r="H14" s="206"/>
      <c r="I14" s="261" t="s">
        <v>352</v>
      </c>
      <c r="J14" s="61" t="s">
        <v>366</v>
      </c>
      <c r="K14" s="263">
        <v>34847</v>
      </c>
      <c r="L14" s="207">
        <f t="shared" ca="1" si="0"/>
        <v>18.521560574948666</v>
      </c>
      <c r="M14" s="265" t="s">
        <v>379</v>
      </c>
      <c r="N14" s="267">
        <v>13</v>
      </c>
      <c r="O14" s="52" t="s">
        <v>385</v>
      </c>
      <c r="P14" s="53"/>
      <c r="Q14" s="54"/>
      <c r="R14" s="64"/>
      <c r="S14" s="65"/>
      <c r="T14" s="66"/>
      <c r="AV14" s="70"/>
      <c r="AW14" s="71"/>
    </row>
    <row r="15" spans="1:49" ht="22.5">
      <c r="A15" s="49" t="s">
        <v>276</v>
      </c>
      <c r="B15" s="270" t="s">
        <v>399</v>
      </c>
      <c r="C15" s="271">
        <v>2</v>
      </c>
      <c r="D15" s="272" t="s">
        <v>400</v>
      </c>
      <c r="E15" s="274">
        <v>13</v>
      </c>
      <c r="F15" s="196">
        <v>1</v>
      </c>
      <c r="G15" s="205">
        <f t="shared" si="1"/>
        <v>10</v>
      </c>
      <c r="H15" s="206"/>
      <c r="I15" s="261" t="s">
        <v>353</v>
      </c>
      <c r="J15" s="61" t="s">
        <v>367</v>
      </c>
      <c r="K15" s="263">
        <v>34615</v>
      </c>
      <c r="L15" s="207">
        <f t="shared" ca="1" si="0"/>
        <v>19.156741957563312</v>
      </c>
      <c r="M15" s="265" t="s">
        <v>380</v>
      </c>
      <c r="N15" s="267">
        <v>13</v>
      </c>
      <c r="O15" s="52" t="s">
        <v>385</v>
      </c>
      <c r="P15" s="53"/>
      <c r="Q15" s="54"/>
      <c r="R15" s="64"/>
      <c r="S15" s="65"/>
      <c r="T15" s="66"/>
      <c r="AQ15" s="67"/>
      <c r="AV15" s="70"/>
      <c r="AW15" s="71"/>
    </row>
    <row r="16" spans="1:49" ht="22.5">
      <c r="A16" s="49" t="s">
        <v>275</v>
      </c>
      <c r="B16" s="270" t="s">
        <v>401</v>
      </c>
      <c r="C16" s="271">
        <v>3</v>
      </c>
      <c r="D16" s="272" t="s">
        <v>402</v>
      </c>
      <c r="E16" s="274">
        <v>13</v>
      </c>
      <c r="F16" s="196">
        <v>1</v>
      </c>
      <c r="G16" s="205">
        <f t="shared" si="1"/>
        <v>11</v>
      </c>
      <c r="H16" s="206"/>
      <c r="I16" s="261" t="s">
        <v>354</v>
      </c>
      <c r="J16" s="61" t="s">
        <v>368</v>
      </c>
      <c r="K16" s="263">
        <v>34745</v>
      </c>
      <c r="L16" s="207">
        <f t="shared" ca="1" si="0"/>
        <v>18.800821355236138</v>
      </c>
      <c r="M16" s="265" t="s">
        <v>381</v>
      </c>
      <c r="N16" s="267">
        <v>13</v>
      </c>
      <c r="O16" s="52" t="s">
        <v>385</v>
      </c>
      <c r="P16" s="53"/>
      <c r="Q16" s="54"/>
      <c r="R16" s="64"/>
      <c r="S16" s="65"/>
      <c r="T16" s="66"/>
      <c r="AV16" s="70"/>
      <c r="AW16" s="71"/>
    </row>
    <row r="17" spans="1:49" ht="18">
      <c r="A17" s="49" t="s">
        <v>275</v>
      </c>
      <c r="B17" s="270" t="s">
        <v>393</v>
      </c>
      <c r="C17" s="271">
        <v>3</v>
      </c>
      <c r="D17" s="272" t="s">
        <v>394</v>
      </c>
      <c r="E17" s="274">
        <v>13</v>
      </c>
      <c r="F17" s="196">
        <v>4</v>
      </c>
      <c r="G17" s="205">
        <f t="shared" si="1"/>
        <v>12</v>
      </c>
      <c r="H17" s="206"/>
      <c r="I17" s="261" t="s">
        <v>355</v>
      </c>
      <c r="J17" s="61" t="s">
        <v>369</v>
      </c>
      <c r="K17" s="263">
        <v>34687</v>
      </c>
      <c r="L17" s="207">
        <f t="shared" ca="1" si="0"/>
        <v>18.9596167008898</v>
      </c>
      <c r="M17" s="265" t="s">
        <v>376</v>
      </c>
      <c r="N17" s="267">
        <v>13</v>
      </c>
      <c r="O17" s="52" t="s">
        <v>386</v>
      </c>
      <c r="P17" s="53"/>
      <c r="Q17" s="54"/>
      <c r="R17" s="64"/>
      <c r="S17" s="65"/>
      <c r="T17" s="66"/>
      <c r="AV17" s="70"/>
      <c r="AW17" s="70"/>
    </row>
    <row r="18" spans="1:49" ht="22.5">
      <c r="A18" s="49" t="s">
        <v>275</v>
      </c>
      <c r="B18" s="270" t="s">
        <v>397</v>
      </c>
      <c r="C18" s="271">
        <v>3</v>
      </c>
      <c r="D18" s="272" t="s">
        <v>398</v>
      </c>
      <c r="E18" s="274">
        <v>13</v>
      </c>
      <c r="F18" s="196">
        <v>1</v>
      </c>
      <c r="G18" s="205">
        <f t="shared" si="1"/>
        <v>13</v>
      </c>
      <c r="H18" s="206"/>
      <c r="I18" s="61" t="s">
        <v>356</v>
      </c>
      <c r="J18" s="61" t="s">
        <v>370</v>
      </c>
      <c r="K18" s="62">
        <v>34075</v>
      </c>
      <c r="L18" s="207">
        <f t="shared" ca="1" si="0"/>
        <v>20.635181382614647</v>
      </c>
      <c r="M18" s="265" t="s">
        <v>379</v>
      </c>
      <c r="N18" s="63">
        <v>13</v>
      </c>
      <c r="O18" s="52" t="s">
        <v>385</v>
      </c>
      <c r="P18" s="53"/>
      <c r="Q18" s="54"/>
      <c r="R18" s="64"/>
      <c r="S18" s="65"/>
      <c r="T18" s="66"/>
      <c r="AV18" s="70"/>
      <c r="AW18" s="71"/>
    </row>
    <row r="19" spans="1:49" ht="25.5">
      <c r="A19" s="58" t="s">
        <v>275</v>
      </c>
      <c r="B19" s="50" t="s">
        <v>403</v>
      </c>
      <c r="C19" s="50">
        <v>3</v>
      </c>
      <c r="D19" s="59" t="s">
        <v>404</v>
      </c>
      <c r="E19" s="60">
        <v>13</v>
      </c>
      <c r="F19" s="196">
        <v>1</v>
      </c>
      <c r="G19" s="205">
        <f t="shared" si="1"/>
        <v>14</v>
      </c>
      <c r="H19" s="206"/>
      <c r="I19" s="61" t="s">
        <v>357</v>
      </c>
      <c r="J19" s="61" t="s">
        <v>371</v>
      </c>
      <c r="K19" s="62">
        <v>34942</v>
      </c>
      <c r="L19" s="207">
        <f t="shared" ca="1" si="0"/>
        <v>18.261464750171115</v>
      </c>
      <c r="M19" s="265" t="s">
        <v>382</v>
      </c>
      <c r="N19" s="69">
        <v>13</v>
      </c>
      <c r="O19" s="52" t="s">
        <v>385</v>
      </c>
      <c r="P19" s="53"/>
      <c r="Q19" s="54"/>
      <c r="R19" s="64"/>
      <c r="S19" s="65"/>
      <c r="T19" s="72"/>
      <c r="AV19" s="70"/>
      <c r="AW19" s="71"/>
    </row>
    <row r="20" spans="1:49" ht="18">
      <c r="A20" s="58"/>
      <c r="B20" s="50"/>
      <c r="C20" s="50"/>
      <c r="D20" s="59"/>
      <c r="E20" s="60"/>
      <c r="F20" s="196"/>
      <c r="G20" s="205" t="str">
        <f t="shared" si="1"/>
        <v/>
      </c>
      <c r="H20" s="206"/>
      <c r="I20" s="61"/>
      <c r="J20" s="61"/>
      <c r="K20" s="62"/>
      <c r="L20" s="209" t="str">
        <f t="shared" ca="1" si="0"/>
        <v/>
      </c>
      <c r="M20" s="208"/>
      <c r="N20" s="63"/>
      <c r="O20" s="73"/>
      <c r="P20" s="53"/>
      <c r="Q20" s="53"/>
      <c r="R20" s="64"/>
      <c r="S20" s="65"/>
      <c r="T20" s="66"/>
      <c r="AV20" s="70"/>
      <c r="AW20" s="71"/>
    </row>
    <row r="21" spans="1:49" ht="18">
      <c r="A21" s="74"/>
      <c r="B21" s="75"/>
      <c r="C21" s="75"/>
      <c r="D21" s="76"/>
      <c r="E21" s="77"/>
      <c r="F21" s="197"/>
      <c r="G21" s="205" t="str">
        <f t="shared" si="1"/>
        <v/>
      </c>
      <c r="H21" s="210"/>
      <c r="I21" s="61"/>
      <c r="J21" s="61"/>
      <c r="K21" s="78" t="s">
        <v>342</v>
      </c>
      <c r="L21" s="211">
        <v>17.8</v>
      </c>
      <c r="M21" s="208"/>
      <c r="N21" s="79"/>
      <c r="O21" s="73"/>
      <c r="P21" s="53"/>
      <c r="Q21" s="53"/>
      <c r="R21" s="81"/>
      <c r="S21" s="82"/>
      <c r="T21" s="83"/>
      <c r="AV21" s="70"/>
      <c r="AW21" s="70"/>
    </row>
    <row r="22" spans="1:49" ht="18">
      <c r="A22" s="74"/>
      <c r="B22" s="75"/>
      <c r="C22" s="75"/>
      <c r="D22" s="76"/>
      <c r="E22" s="77"/>
      <c r="F22" s="197"/>
      <c r="G22" s="205" t="str">
        <f t="shared" si="1"/>
        <v/>
      </c>
      <c r="H22" s="210"/>
      <c r="I22" s="61"/>
      <c r="J22" s="61"/>
      <c r="K22" s="78"/>
      <c r="L22" s="211" t="str">
        <f t="shared" ca="1" si="0"/>
        <v/>
      </c>
      <c r="M22" s="208"/>
      <c r="N22" s="79"/>
      <c r="O22" s="73"/>
      <c r="P22" s="53"/>
      <c r="Q22" s="53"/>
      <c r="R22" s="81"/>
      <c r="S22" s="82"/>
      <c r="T22" s="83"/>
      <c r="AV22" s="70"/>
      <c r="AW22" s="70"/>
    </row>
    <row r="23" spans="1:49" ht="18">
      <c r="A23" s="74"/>
      <c r="B23" s="75"/>
      <c r="C23" s="75"/>
      <c r="D23" s="76"/>
      <c r="E23" s="77"/>
      <c r="F23" s="197"/>
      <c r="G23" s="205" t="str">
        <f t="shared" si="1"/>
        <v/>
      </c>
      <c r="H23" s="210"/>
      <c r="I23" s="61"/>
      <c r="J23" s="61"/>
      <c r="K23" s="78"/>
      <c r="L23" s="211" t="str">
        <f t="shared" ca="1" si="0"/>
        <v/>
      </c>
      <c r="M23" s="208"/>
      <c r="N23" s="79"/>
      <c r="O23" s="73"/>
      <c r="P23" s="53"/>
      <c r="Q23" s="53"/>
      <c r="R23" s="81"/>
      <c r="S23" s="82"/>
      <c r="T23" s="83"/>
      <c r="AV23" s="70"/>
      <c r="AW23" s="70"/>
    </row>
    <row r="24" spans="1:49" ht="18">
      <c r="A24" s="74"/>
      <c r="B24" s="75"/>
      <c r="C24" s="75"/>
      <c r="D24" s="76"/>
      <c r="E24" s="77"/>
      <c r="F24" s="197"/>
      <c r="G24" s="205" t="str">
        <f t="shared" si="1"/>
        <v/>
      </c>
      <c r="H24" s="210"/>
      <c r="I24" s="61"/>
      <c r="J24" s="61"/>
      <c r="K24" s="78"/>
      <c r="L24" s="211" t="str">
        <f t="shared" ca="1" si="0"/>
        <v/>
      </c>
      <c r="M24" s="208"/>
      <c r="N24" s="79"/>
      <c r="O24" s="73"/>
      <c r="P24" s="53"/>
      <c r="Q24" s="53"/>
      <c r="R24" s="81"/>
      <c r="S24" s="82"/>
      <c r="T24" s="83"/>
      <c r="AV24" s="70"/>
      <c r="AW24" s="70"/>
    </row>
    <row r="25" spans="1:49" ht="18">
      <c r="A25" s="74"/>
      <c r="B25" s="75"/>
      <c r="C25" s="75"/>
      <c r="D25" s="76"/>
      <c r="E25" s="77"/>
      <c r="F25" s="197"/>
      <c r="G25" s="205" t="str">
        <f t="shared" si="1"/>
        <v/>
      </c>
      <c r="H25" s="210"/>
      <c r="I25" s="61"/>
      <c r="J25" s="61"/>
      <c r="K25" s="78"/>
      <c r="L25" s="211" t="str">
        <f t="shared" ca="1" si="0"/>
        <v/>
      </c>
      <c r="M25" s="208"/>
      <c r="N25" s="79"/>
      <c r="O25" s="73"/>
      <c r="P25" s="53"/>
      <c r="Q25" s="53"/>
      <c r="R25" s="81"/>
      <c r="S25" s="82"/>
      <c r="T25" s="83"/>
      <c r="AV25" s="70"/>
      <c r="AW25" s="70"/>
    </row>
    <row r="26" spans="1:49" ht="18">
      <c r="A26" s="74"/>
      <c r="B26" s="75"/>
      <c r="C26" s="75"/>
      <c r="D26" s="76"/>
      <c r="E26" s="77"/>
      <c r="F26" s="197"/>
      <c r="G26" s="205" t="str">
        <f t="shared" si="1"/>
        <v/>
      </c>
      <c r="H26" s="210"/>
      <c r="I26" s="61"/>
      <c r="J26" s="61"/>
      <c r="K26" s="78"/>
      <c r="L26" s="211" t="str">
        <f t="shared" ca="1" si="0"/>
        <v/>
      </c>
      <c r="M26" s="208"/>
      <c r="N26" s="79"/>
      <c r="O26" s="73"/>
      <c r="P26" s="53"/>
      <c r="Q26" s="53"/>
      <c r="R26" s="81"/>
      <c r="S26" s="82"/>
      <c r="T26" s="83"/>
      <c r="AV26" s="70"/>
      <c r="AW26" s="70"/>
    </row>
    <row r="27" spans="1:49" ht="18">
      <c r="A27" s="74"/>
      <c r="B27" s="75"/>
      <c r="C27" s="75"/>
      <c r="D27" s="76"/>
      <c r="E27" s="77"/>
      <c r="F27" s="197"/>
      <c r="G27" s="205" t="str">
        <f t="shared" si="1"/>
        <v/>
      </c>
      <c r="H27" s="210"/>
      <c r="I27" s="61"/>
      <c r="J27" s="61"/>
      <c r="K27" s="78"/>
      <c r="L27" s="211" t="str">
        <f t="shared" ca="1" si="0"/>
        <v/>
      </c>
      <c r="M27" s="208"/>
      <c r="N27" s="79"/>
      <c r="O27" s="73"/>
      <c r="P27" s="53"/>
      <c r="Q27" s="53"/>
      <c r="R27" s="81"/>
      <c r="S27" s="82"/>
      <c r="T27" s="83"/>
    </row>
    <row r="28" spans="1:49" ht="18">
      <c r="A28" s="74"/>
      <c r="B28" s="75"/>
      <c r="C28" s="75"/>
      <c r="D28" s="76"/>
      <c r="E28" s="77"/>
      <c r="F28" s="197"/>
      <c r="G28" s="205" t="str">
        <f t="shared" si="1"/>
        <v/>
      </c>
      <c r="H28" s="210"/>
      <c r="I28" s="61"/>
      <c r="J28" s="61"/>
      <c r="K28" s="78"/>
      <c r="L28" s="211" t="str">
        <f t="shared" ca="1" si="0"/>
        <v/>
      </c>
      <c r="M28" s="208"/>
      <c r="N28" s="79"/>
      <c r="O28" s="73"/>
      <c r="P28" s="53"/>
      <c r="Q28" s="53"/>
      <c r="R28" s="81"/>
      <c r="S28" s="82"/>
      <c r="T28" s="83"/>
    </row>
    <row r="29" spans="1:49" ht="18">
      <c r="A29" s="74"/>
      <c r="B29" s="75"/>
      <c r="C29" s="75"/>
      <c r="D29" s="76"/>
      <c r="E29" s="77"/>
      <c r="F29" s="197"/>
      <c r="G29" s="205" t="str">
        <f t="shared" si="1"/>
        <v/>
      </c>
      <c r="H29" s="210"/>
      <c r="I29" s="61"/>
      <c r="J29" s="61"/>
      <c r="K29" s="78"/>
      <c r="L29" s="211" t="str">
        <f t="shared" ca="1" si="0"/>
        <v/>
      </c>
      <c r="M29" s="208"/>
      <c r="N29" s="79"/>
      <c r="O29" s="73"/>
      <c r="P29" s="53"/>
      <c r="Q29" s="53"/>
      <c r="R29" s="81"/>
      <c r="S29" s="82"/>
      <c r="T29" s="83"/>
    </row>
    <row r="30" spans="1:49" ht="18">
      <c r="A30" s="74"/>
      <c r="B30" s="75"/>
      <c r="C30" s="75"/>
      <c r="D30" s="76"/>
      <c r="E30" s="77"/>
      <c r="F30" s="197"/>
      <c r="G30" s="205" t="str">
        <f t="shared" si="1"/>
        <v/>
      </c>
      <c r="H30" s="210"/>
      <c r="I30" s="61"/>
      <c r="J30" s="61"/>
      <c r="K30" s="78"/>
      <c r="L30" s="211" t="str">
        <f t="shared" ca="1" si="0"/>
        <v/>
      </c>
      <c r="M30" s="208"/>
      <c r="N30" s="79"/>
      <c r="O30" s="73"/>
      <c r="P30" s="53"/>
      <c r="Q30" s="53"/>
      <c r="R30" s="81"/>
      <c r="S30" s="82"/>
      <c r="T30" s="83"/>
    </row>
    <row r="31" spans="1:49" ht="18">
      <c r="A31" s="74"/>
      <c r="B31" s="75"/>
      <c r="C31" s="75"/>
      <c r="D31" s="76"/>
      <c r="E31" s="77"/>
      <c r="F31" s="197"/>
      <c r="G31" s="205" t="str">
        <f t="shared" si="1"/>
        <v/>
      </c>
      <c r="H31" s="210"/>
      <c r="I31" s="61"/>
      <c r="J31" s="61"/>
      <c r="K31" s="78"/>
      <c r="L31" s="211" t="str">
        <f t="shared" ca="1" si="0"/>
        <v/>
      </c>
      <c r="M31" s="208"/>
      <c r="N31" s="79"/>
      <c r="O31" s="73"/>
      <c r="P31" s="53"/>
      <c r="Q31" s="53"/>
      <c r="R31" s="81"/>
      <c r="S31" s="82"/>
      <c r="T31" s="83"/>
    </row>
    <row r="32" spans="1:49" ht="18">
      <c r="A32" s="74"/>
      <c r="B32" s="75"/>
      <c r="C32" s="75"/>
      <c r="D32" s="76"/>
      <c r="E32" s="77"/>
      <c r="F32" s="197"/>
      <c r="G32" s="205" t="str">
        <f t="shared" si="1"/>
        <v/>
      </c>
      <c r="H32" s="210"/>
      <c r="I32" s="61"/>
      <c r="J32" s="61"/>
      <c r="K32" s="78"/>
      <c r="L32" s="211" t="str">
        <f t="shared" ca="1" si="0"/>
        <v/>
      </c>
      <c r="M32" s="208"/>
      <c r="N32" s="79"/>
      <c r="O32" s="73"/>
      <c r="P32" s="53"/>
      <c r="Q32" s="53"/>
      <c r="R32" s="81"/>
      <c r="S32" s="82"/>
      <c r="T32" s="83"/>
    </row>
    <row r="33" spans="1:20" ht="18">
      <c r="A33" s="74"/>
      <c r="B33" s="75"/>
      <c r="C33" s="75"/>
      <c r="D33" s="76"/>
      <c r="E33" s="77"/>
      <c r="F33" s="197"/>
      <c r="G33" s="205" t="str">
        <f t="shared" si="1"/>
        <v/>
      </c>
      <c r="H33" s="210"/>
      <c r="I33" s="61"/>
      <c r="J33" s="61"/>
      <c r="K33" s="78"/>
      <c r="L33" s="211" t="str">
        <f t="shared" ca="1" si="0"/>
        <v/>
      </c>
      <c r="M33" s="208"/>
      <c r="N33" s="79"/>
      <c r="O33" s="73"/>
      <c r="P33" s="53"/>
      <c r="Q33" s="53"/>
      <c r="R33" s="81"/>
      <c r="S33" s="82"/>
      <c r="T33" s="83"/>
    </row>
    <row r="34" spans="1:20" ht="18">
      <c r="A34" s="74"/>
      <c r="B34" s="75"/>
      <c r="C34" s="75"/>
      <c r="D34" s="76"/>
      <c r="E34" s="77"/>
      <c r="F34" s="197"/>
      <c r="G34" s="205" t="str">
        <f t="shared" si="1"/>
        <v/>
      </c>
      <c r="H34" s="210"/>
      <c r="I34" s="61"/>
      <c r="J34" s="61"/>
      <c r="K34" s="78"/>
      <c r="L34" s="211" t="str">
        <f t="shared" ca="1" si="0"/>
        <v/>
      </c>
      <c r="M34" s="208"/>
      <c r="N34" s="79"/>
      <c r="O34" s="73"/>
      <c r="P34" s="53"/>
      <c r="Q34" s="80"/>
      <c r="R34" s="81"/>
      <c r="S34" s="82"/>
      <c r="T34" s="83"/>
    </row>
    <row r="35" spans="1:20" ht="18.75" thickBot="1">
      <c r="A35" s="84"/>
      <c r="B35" s="85"/>
      <c r="C35" s="85"/>
      <c r="D35" s="86"/>
      <c r="E35" s="87"/>
      <c r="F35" s="198"/>
      <c r="G35" s="212" t="str">
        <f t="shared" si="1"/>
        <v/>
      </c>
      <c r="H35" s="213"/>
      <c r="I35" s="88"/>
      <c r="J35" s="1304"/>
      <c r="K35" s="1305"/>
      <c r="L35" s="214" t="str">
        <f t="shared" ca="1" si="0"/>
        <v/>
      </c>
      <c r="M35" s="89"/>
      <c r="N35" s="90"/>
      <c r="O35" s="91"/>
      <c r="P35" s="89"/>
      <c r="Q35" s="92"/>
      <c r="R35" s="93"/>
      <c r="S35" s="94"/>
      <c r="T35" s="95"/>
    </row>
    <row r="36" spans="1:20" ht="15">
      <c r="C36" s="96"/>
      <c r="D36" s="97"/>
    </row>
    <row r="37" spans="1:20" ht="15">
      <c r="C37" s="96"/>
      <c r="D37" s="97"/>
    </row>
    <row r="38" spans="1:20" ht="15">
      <c r="C38" s="96"/>
      <c r="D38" s="97"/>
    </row>
    <row r="39" spans="1:20" ht="15">
      <c r="B39" s="98"/>
      <c r="C39" s="96"/>
      <c r="D39" s="97"/>
      <c r="E39" s="98"/>
      <c r="F39" s="99"/>
      <c r="O39" s="98"/>
      <c r="P39" s="98"/>
      <c r="Q39" s="98"/>
      <c r="R39" s="98"/>
    </row>
    <row r="40" spans="1:20" ht="15">
      <c r="B40" s="98"/>
      <c r="C40" s="96"/>
      <c r="D40" s="97"/>
      <c r="E40" s="98"/>
      <c r="F40" s="99"/>
      <c r="O40" s="98"/>
      <c r="P40" s="98"/>
      <c r="Q40" s="98"/>
      <c r="R40" s="98"/>
    </row>
    <row r="41" spans="1:20" ht="15">
      <c r="C41" s="96"/>
      <c r="D41" s="97"/>
    </row>
    <row r="42" spans="1:20" ht="15">
      <c r="C42" s="96"/>
      <c r="D42" s="97"/>
    </row>
    <row r="43" spans="1:20" ht="15">
      <c r="C43" s="100"/>
      <c r="D43" s="97"/>
    </row>
    <row r="44" spans="1:20" ht="15">
      <c r="C44" s="100"/>
      <c r="D44" s="97"/>
    </row>
    <row r="45" spans="1:20" ht="15">
      <c r="C45" s="100"/>
      <c r="D45" s="97"/>
    </row>
    <row r="46" spans="1:20" ht="15">
      <c r="D46" s="97"/>
    </row>
    <row r="47" spans="1:20" ht="15">
      <c r="D47" s="97"/>
    </row>
    <row r="48" spans="1:20" ht="15">
      <c r="D48" s="97"/>
    </row>
    <row r="49" spans="4:4" ht="15">
      <c r="D49" s="97"/>
    </row>
    <row r="50" spans="4:4" ht="15">
      <c r="D50" s="97"/>
    </row>
    <row r="51" spans="4:4" ht="15">
      <c r="D51" s="97"/>
    </row>
  </sheetData>
  <sheetProtection sheet="1" objects="1" scenarios="1" selectLockedCells="1"/>
  <mergeCells count="10">
    <mergeCell ref="J35:K35"/>
    <mergeCell ref="S4:T4"/>
    <mergeCell ref="F1:Q1"/>
    <mergeCell ref="F2:Q2"/>
    <mergeCell ref="I3:K3"/>
    <mergeCell ref="L3:M3"/>
    <mergeCell ref="A4:F4"/>
    <mergeCell ref="G4:N4"/>
    <mergeCell ref="O4:R4"/>
    <mergeCell ref="A1:C3"/>
  </mergeCells>
  <phoneticPr fontId="55" type="noConversion"/>
  <conditionalFormatting sqref="I6:J35 K6:K34 L6:R35">
    <cfRule type="expression" dxfId="508" priority="49">
      <formula>$H6="R"</formula>
    </cfRule>
    <cfRule type="expression" dxfId="507" priority="50">
      <formula>$H6="D"</formula>
    </cfRule>
  </conditionalFormatting>
  <conditionalFormatting sqref="I6:I19">
    <cfRule type="expression" dxfId="506" priority="47">
      <formula>$H6="R"</formula>
    </cfRule>
    <cfRule type="expression" dxfId="505" priority="48">
      <formula>$H6="D"</formula>
    </cfRule>
  </conditionalFormatting>
  <conditionalFormatting sqref="I6:I17">
    <cfRule type="expression" dxfId="504" priority="45" stopIfTrue="1">
      <formula>H6="D"</formula>
    </cfRule>
    <cfRule type="expression" dxfId="503" priority="46" stopIfTrue="1">
      <formula>H6="R"</formula>
    </cfRule>
  </conditionalFormatting>
  <conditionalFormatting sqref="J6:J19">
    <cfRule type="expression" dxfId="502" priority="43">
      <formula>$H6="R"</formula>
    </cfRule>
    <cfRule type="expression" dxfId="501" priority="44">
      <formula>$H6="D"</formula>
    </cfRule>
  </conditionalFormatting>
  <conditionalFormatting sqref="J6:J17">
    <cfRule type="expression" dxfId="500" priority="41" stopIfTrue="1">
      <formula>H6="D"</formula>
    </cfRule>
    <cfRule type="expression" dxfId="499" priority="42" stopIfTrue="1">
      <formula>H6="R"</formula>
    </cfRule>
  </conditionalFormatting>
  <conditionalFormatting sqref="K6:K19">
    <cfRule type="expression" dxfId="498" priority="39">
      <formula>$H6="R"</formula>
    </cfRule>
    <cfRule type="expression" dxfId="497" priority="40">
      <formula>$H6="D"</formula>
    </cfRule>
  </conditionalFormatting>
  <conditionalFormatting sqref="K6:K17">
    <cfRule type="expression" dxfId="496" priority="37" stopIfTrue="1">
      <formula>H6="D"</formula>
    </cfRule>
    <cfRule type="expression" dxfId="495" priority="38" stopIfTrue="1">
      <formula>H6="R"</formula>
    </cfRule>
  </conditionalFormatting>
  <conditionalFormatting sqref="M18:M19">
    <cfRule type="expression" dxfId="494" priority="35">
      <formula>$H18="R"</formula>
    </cfRule>
    <cfRule type="expression" dxfId="493" priority="36">
      <formula>$H18="D"</formula>
    </cfRule>
  </conditionalFormatting>
  <conditionalFormatting sqref="N18:N19">
    <cfRule type="expression" dxfId="492" priority="33">
      <formula>$H18="R"</formula>
    </cfRule>
    <cfRule type="expression" dxfId="491" priority="34">
      <formula>$H18="D"</formula>
    </cfRule>
  </conditionalFormatting>
  <conditionalFormatting sqref="O18:O19">
    <cfRule type="expression" dxfId="490" priority="31">
      <formula>$H18="R"</formula>
    </cfRule>
    <cfRule type="expression" dxfId="489" priority="32">
      <formula>$H18="D"</formula>
    </cfRule>
  </conditionalFormatting>
  <conditionalFormatting sqref="O17">
    <cfRule type="expression" dxfId="488" priority="29">
      <formula>$H17="R"</formula>
    </cfRule>
    <cfRule type="expression" dxfId="487" priority="30">
      <formula>$H17="D"</formula>
    </cfRule>
  </conditionalFormatting>
  <conditionalFormatting sqref="O16">
    <cfRule type="expression" dxfId="486" priority="27">
      <formula>$H16="R"</formula>
    </cfRule>
    <cfRule type="expression" dxfId="485" priority="28">
      <formula>$H16="D"</formula>
    </cfRule>
  </conditionalFormatting>
  <conditionalFormatting sqref="O11">
    <cfRule type="expression" dxfId="484" priority="25">
      <formula>$H11="R"</formula>
    </cfRule>
    <cfRule type="expression" dxfId="483" priority="26">
      <formula>$H11="D"</formula>
    </cfRule>
  </conditionalFormatting>
  <conditionalFormatting sqref="O10">
    <cfRule type="expression" dxfId="482" priority="23">
      <formula>$H10="R"</formula>
    </cfRule>
    <cfRule type="expression" dxfId="481" priority="24">
      <formula>$H10="D"</formula>
    </cfRule>
  </conditionalFormatting>
  <conditionalFormatting sqref="O9">
    <cfRule type="expression" dxfId="480" priority="21">
      <formula>$H9="R"</formula>
    </cfRule>
    <cfRule type="expression" dxfId="479" priority="22">
      <formula>$H9="D"</formula>
    </cfRule>
  </conditionalFormatting>
  <conditionalFormatting sqref="O8">
    <cfRule type="expression" dxfId="478" priority="19">
      <formula>$H8="R"</formula>
    </cfRule>
    <cfRule type="expression" dxfId="477" priority="20">
      <formula>$H8="D"</formula>
    </cfRule>
  </conditionalFormatting>
  <conditionalFormatting sqref="O7">
    <cfRule type="expression" dxfId="476" priority="17">
      <formula>$H7="R"</formula>
    </cfRule>
    <cfRule type="expression" dxfId="475" priority="18">
      <formula>$H7="D"</formula>
    </cfRule>
  </conditionalFormatting>
  <conditionalFormatting sqref="F6:F35">
    <cfRule type="iconSet" priority="58">
      <iconSet iconSet="4TrafficLights" reverse="1">
        <cfvo type="percent" val="0"/>
        <cfvo type="percent" val="25"/>
        <cfvo type="percent" val="50"/>
        <cfvo type="percent" val="75"/>
      </iconSet>
    </cfRule>
  </conditionalFormatting>
  <conditionalFormatting sqref="O10">
    <cfRule type="expression" dxfId="474" priority="15">
      <formula>$H10="R"</formula>
    </cfRule>
    <cfRule type="expression" dxfId="473" priority="16">
      <formula>$H10="D"</formula>
    </cfRule>
  </conditionalFormatting>
  <conditionalFormatting sqref="O11">
    <cfRule type="expression" dxfId="472" priority="13">
      <formula>$H11="R"</formula>
    </cfRule>
    <cfRule type="expression" dxfId="471" priority="14">
      <formula>$H11="D"</formula>
    </cfRule>
  </conditionalFormatting>
  <conditionalFormatting sqref="O12">
    <cfRule type="expression" dxfId="470" priority="11">
      <formula>$H12="R"</formula>
    </cfRule>
    <cfRule type="expression" dxfId="469" priority="12">
      <formula>$H12="D"</formula>
    </cfRule>
  </conditionalFormatting>
  <conditionalFormatting sqref="O14">
    <cfRule type="expression" dxfId="468" priority="9">
      <formula>$H14="R"</formula>
    </cfRule>
    <cfRule type="expression" dxfId="467" priority="10">
      <formula>$H14="D"</formula>
    </cfRule>
  </conditionalFormatting>
  <conditionalFormatting sqref="O15">
    <cfRule type="expression" dxfId="466" priority="7">
      <formula>$H15="R"</formula>
    </cfRule>
    <cfRule type="expression" dxfId="465" priority="8">
      <formula>$H15="D"</formula>
    </cfRule>
  </conditionalFormatting>
  <conditionalFormatting sqref="O16">
    <cfRule type="expression" dxfId="464" priority="5">
      <formula>$H16="R"</formula>
    </cfRule>
    <cfRule type="expression" dxfId="463" priority="6">
      <formula>$H16="D"</formula>
    </cfRule>
  </conditionalFormatting>
  <conditionalFormatting sqref="O18">
    <cfRule type="expression" dxfId="462" priority="3">
      <formula>$H18="R"</formula>
    </cfRule>
    <cfRule type="expression" dxfId="461" priority="4">
      <formula>$H18="D"</formula>
    </cfRule>
  </conditionalFormatting>
  <conditionalFormatting sqref="O19">
    <cfRule type="expression" dxfId="460" priority="1">
      <formula>$H19="R"</formula>
    </cfRule>
    <cfRule type="expression" dxfId="459" priority="2">
      <formula>$H19="D"</formula>
    </cfRule>
  </conditionalFormatting>
  <dataValidations count="19">
    <dataValidation allowBlank="1" showInputMessage="1" showErrorMessage="1" promptTitle="AIDE" prompt="Ecrivez dans ces cellules la date de la démission de l'élève" sqref="S5"/>
    <dataValidation allowBlank="1" showInputMessage="1" showErrorMessage="1" promptTitle="AIDE" prompt="Ecrivez dans ces cellulesle motif d'abandon signifié par l'élève" sqref="T5"/>
    <dataValidation allowBlank="1" showInputMessage="1" showErrorMessage="1" prompt="Exemple :_x000a__x000a_BTS_x000a_Vie Active_x000a_Pompier_x000a_Garde ...." sqref="O5:R5"/>
    <dataValidation allowBlank="1" showInputMessage="1" showErrorMessage="1" sqref="O6:O19 N6 H5"/>
    <dataValidation allowBlank="1" showInputMessage="1" showErrorMessage="1" promptTitle="ATTENTION" prompt="Ces cellules comporte une formule. Vous n'avez rien à faire" sqref="L5"/>
    <dataValidation type="list" allowBlank="1" showInputMessage="1" showErrorMessage="1" sqref="H6:H35">
      <formula1>$AT$6:$AT$8</formula1>
    </dataValidation>
    <dataValidation allowBlank="1" showInputMessage="1" showErrorMessage="1" promptTitle="ATTENTION" prompt="Dans cette colonne, sélectionner une cellule et choisissez un département dans la liste_x000a_" sqref="N5"/>
    <dataValidation allowBlank="1" showInputMessage="1" showErrorMessage="1" promptTitle="AIDE" prompt="Dans cette colonne, les communes de résidence  des élèves de la promotion" sqref="M5"/>
    <dataValidation allowBlank="1" showInputMessage="1" showErrorMessage="1" promptTitle="ATTENTION" prompt="Ces cellules comprte une formule. Vous n'avez rien à faire" sqref="G5"/>
    <dataValidation allowBlank="1" showInputMessage="1" showErrorMessage="1" promptTitle="AIDE" prompt="Dans cette colonne, écrivez  les dates de naissance des élèves  de la promotion sous cette forme JJ/MM/AAAA" sqref="K5"/>
    <dataValidation allowBlank="1" showInputMessage="1" showErrorMessage="1" promptTitle="AIDE" prompt="Dans cette colonne, écrivez  les Prénoms de la promotion" sqref="J5"/>
    <dataValidation allowBlank="1" showInputMessage="1" showErrorMessage="1" promptTitle="AIDE" prompt="Dans cette colonne, écrivez en MAJUSCULES les noms de la promotion" sqref="I5"/>
    <dataValidation allowBlank="1" showInputMessage="1" errorTitle="ATTEENTION !!!" error="Un nombre de 1 à 5 est attendu_x000a_Merci de corriger" promptTitle="Intérêt porté à la spécialité" prompt="Notez ICI un nombre de 1 à 5_x000a_montrant l'attrait de l'élève pour_x000a_la spécialité_x000a_1 = mieux que 2_x000a_Etc ...._x000a_" sqref="F5"/>
    <dataValidation allowBlank="1" showInputMessage="1" showErrorMessage="1" prompt="Ex : 13_x000a_       75_x000a_" sqref="E5"/>
    <dataValidation allowBlank="1" showInputMessage="1" showErrorMessage="1" prompt="Ex : 84000 ou Avignon" sqref="D5"/>
    <dataValidation allowBlank="1" showInputMessage="1" showErrorMessage="1" prompt="Ex : 3°" sqref="C5"/>
    <dataValidation allowBlank="1" showInputMessage="1" showErrorMessage="1" prompt="Ex: Diderot" sqref="B5"/>
    <dataValidation allowBlank="1" showInputMessage="1" showErrorMessage="1" promptTitle="AIDE" prompt="Tapez :_x000a_COL pour collège_x000a_LP pour lycée professionnel_x000a_" sqref="A5"/>
    <dataValidation type="list" allowBlank="1" showInputMessage="1" showErrorMessage="1" sqref="F6:F35">
      <formula1>attrait</formula1>
    </dataValidation>
  </dataValidations>
  <printOptions horizontalCentered="1" verticalCentered="1"/>
  <pageMargins left="0.70866141732283472" right="0.19685039370078741" top="0.65" bottom="0.74803149606299213" header="0.31496062992125984" footer="0.31496062992125984"/>
  <pageSetup paperSize="9" scale="64" orientation="landscape" horizontalDpi="4294967293" r:id="rId1"/>
  <headerFooter>
    <oddHeader>&amp;C&amp;"Arial,Gras"&amp;20LA PROMOTION</oddHeader>
    <oddFooter>&amp;L&amp;8Académie Aix-Marseille&amp;C&amp;8L. RANGUIS - IEN ET STI&amp;R &amp;8Page &amp;A</oddFooter>
  </headerFooter>
  <drawing r:id="rId2"/>
  <legacyDrawing r:id="rId3"/>
  <controls>
    <mc:AlternateContent xmlns:mc="http://schemas.openxmlformats.org/markup-compatibility/2006">
      <mc:Choice Requires="x14">
        <control shapeId="10242" r:id="rId4" name="CommandButton1">
          <controlPr defaultSize="0" print="0" autoLine="0" r:id="rId5">
            <anchor moveWithCells="1">
              <from>
                <xdr:col>0</xdr:col>
                <xdr:colOff>123825</xdr:colOff>
                <xdr:row>0</xdr:row>
                <xdr:rowOff>209550</xdr:rowOff>
              </from>
              <to>
                <xdr:col>4</xdr:col>
                <xdr:colOff>323850</xdr:colOff>
                <xdr:row>2</xdr:row>
                <xdr:rowOff>85725</xdr:rowOff>
              </to>
            </anchor>
          </controlPr>
        </control>
      </mc:Choice>
      <mc:Fallback>
        <control shapeId="10242" r:id="rId4" name="CommandButton1"/>
      </mc:Fallback>
    </mc:AlternateContent>
    <mc:AlternateContent xmlns:mc="http://schemas.openxmlformats.org/markup-compatibility/2006">
      <mc:Choice Requires="x14">
        <control shapeId="10243" r:id="rId6" name="CommandButton2">
          <controlPr defaultSize="0" print="0" autoLine="0" r:id="rId7">
            <anchor moveWithCells="1">
              <from>
                <xdr:col>17</xdr:col>
                <xdr:colOff>28575</xdr:colOff>
                <xdr:row>0</xdr:row>
                <xdr:rowOff>95250</xdr:rowOff>
              </from>
              <to>
                <xdr:col>19</xdr:col>
                <xdr:colOff>161925</xdr:colOff>
                <xdr:row>2</xdr:row>
                <xdr:rowOff>152400</xdr:rowOff>
              </to>
            </anchor>
          </controlPr>
        </control>
      </mc:Choice>
      <mc:Fallback>
        <control shapeId="10243" r:id="rId6" name="CommandButton2"/>
      </mc:Fallback>
    </mc:AlternateContent>
    <mc:AlternateContent xmlns:mc="http://schemas.openxmlformats.org/markup-compatibility/2006">
      <mc:Choice Requires="x14">
        <control shapeId="10249" r:id="rId8" name="CommandButton3">
          <controlPr defaultSize="0" autoLine="0" r:id="rId9">
            <anchor moveWithCells="1">
              <from>
                <xdr:col>19</xdr:col>
                <xdr:colOff>428625</xdr:colOff>
                <xdr:row>0</xdr:row>
                <xdr:rowOff>228600</xdr:rowOff>
              </from>
              <to>
                <xdr:col>19</xdr:col>
                <xdr:colOff>2571750</xdr:colOff>
                <xdr:row>1</xdr:row>
                <xdr:rowOff>390525</xdr:rowOff>
              </to>
            </anchor>
          </controlPr>
        </control>
      </mc:Choice>
      <mc:Fallback>
        <control shapeId="10249" r:id="rId8" name="CommandButton3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W52"/>
  <sheetViews>
    <sheetView zoomScale="70" zoomScaleNormal="70" workbookViewId="0">
      <pane ySplit="5" topLeftCell="A6" activePane="bottomLeft" state="frozenSplit"/>
      <selection pane="bottomLeft" activeCell="J8" sqref="J8"/>
    </sheetView>
  </sheetViews>
  <sheetFormatPr baseColWidth="10" defaultRowHeight="12.75"/>
  <cols>
    <col min="1" max="1" width="6.85546875" style="36" customWidth="1"/>
    <col min="2" max="2" width="11.85546875" style="36" customWidth="1"/>
    <col min="3" max="3" width="7.5703125" style="36" customWidth="1"/>
    <col min="4" max="4" width="9" style="36" customWidth="1"/>
    <col min="5" max="5" width="7.28515625" style="36" bestFit="1" customWidth="1"/>
    <col min="6" max="6" width="7" style="36" customWidth="1"/>
    <col min="7" max="7" width="3.85546875" style="36" customWidth="1"/>
    <col min="8" max="8" width="2.28515625" style="36" bestFit="1" customWidth="1"/>
    <col min="9" max="9" width="16.42578125" style="36" customWidth="1"/>
    <col min="10" max="10" width="11.42578125" style="36" customWidth="1"/>
    <col min="11" max="11" width="10.140625" style="36" customWidth="1"/>
    <col min="12" max="12" width="5.85546875" style="36" customWidth="1"/>
    <col min="13" max="13" width="15.85546875" style="36" customWidth="1"/>
    <col min="14" max="14" width="5.85546875" style="36" customWidth="1"/>
    <col min="15" max="15" width="13.42578125" style="36" customWidth="1"/>
    <col min="16" max="17" width="11.42578125" style="36"/>
    <col min="18" max="18" width="9" style="36" customWidth="1"/>
    <col min="19" max="19" width="8" style="36" bestFit="1" customWidth="1"/>
    <col min="20" max="20" width="24.85546875" style="36" customWidth="1"/>
    <col min="21" max="23" width="11.42578125" style="36"/>
    <col min="24" max="41" width="0" style="36" hidden="1" customWidth="1"/>
    <col min="42" max="16384" width="11.42578125" style="36"/>
  </cols>
  <sheetData>
    <row r="1" spans="1:49" ht="31.5" customHeight="1">
      <c r="A1" s="1331" t="s">
        <v>430</v>
      </c>
      <c r="B1" s="1331"/>
      <c r="C1" s="1331"/>
      <c r="D1" s="1331"/>
      <c r="E1" s="1331"/>
      <c r="F1" s="1323" t="str">
        <f>Saisie!C4</f>
        <v>BACCALAUREAT PROFESSIONNEL</v>
      </c>
      <c r="G1" s="1323"/>
      <c r="H1" s="1323"/>
      <c r="I1" s="1323"/>
      <c r="J1" s="1323"/>
      <c r="K1" s="1323"/>
      <c r="L1" s="1323"/>
      <c r="M1" s="1323"/>
      <c r="N1" s="1323"/>
      <c r="O1" s="1323"/>
      <c r="P1" s="1323"/>
      <c r="Q1" s="1323"/>
      <c r="R1" s="1332"/>
      <c r="S1" s="1332"/>
      <c r="T1" s="1332"/>
    </row>
    <row r="2" spans="1:49" ht="26.25" customHeight="1">
      <c r="A2" s="1329" t="str">
        <f>Saisie!C8</f>
        <v>LP DE LA REUSSITE</v>
      </c>
      <c r="B2" s="1329"/>
      <c r="C2" s="1329"/>
      <c r="D2" s="1329"/>
      <c r="E2" s="1329"/>
      <c r="F2" s="1323" t="str">
        <f>Saisie!C6</f>
        <v>METIERS DE LA MODE - VETEMENT</v>
      </c>
      <c r="G2" s="1323"/>
      <c r="H2" s="1323"/>
      <c r="I2" s="1323"/>
      <c r="J2" s="1323"/>
      <c r="K2" s="1323"/>
      <c r="L2" s="1323"/>
      <c r="M2" s="1323"/>
      <c r="N2" s="1323"/>
      <c r="O2" s="1323"/>
      <c r="P2" s="1323"/>
      <c r="Q2" s="1323"/>
      <c r="R2" s="1332"/>
      <c r="S2" s="1332"/>
      <c r="T2" s="1332"/>
    </row>
    <row r="3" spans="1:49" ht="27.75" thickBot="1">
      <c r="A3" s="1330"/>
      <c r="B3" s="1330"/>
      <c r="C3" s="1330"/>
      <c r="D3" s="1330"/>
      <c r="E3" s="1330"/>
      <c r="F3" s="1046"/>
      <c r="G3" s="1046"/>
      <c r="H3" s="1046"/>
      <c r="I3" s="1324" t="s">
        <v>424</v>
      </c>
      <c r="J3" s="1324"/>
      <c r="K3" s="1324"/>
      <c r="L3" s="1325" t="str">
        <f>Saisie!C12</f>
        <v>2013 / 2016</v>
      </c>
      <c r="M3" s="1325"/>
      <c r="N3" s="1046"/>
      <c r="O3" s="1046"/>
      <c r="P3" s="1046"/>
      <c r="Q3" s="1046"/>
      <c r="R3" s="1333"/>
      <c r="S3" s="1333"/>
      <c r="T3" s="1333"/>
    </row>
    <row r="4" spans="1:49">
      <c r="A4" s="1311" t="s">
        <v>62</v>
      </c>
      <c r="B4" s="1312"/>
      <c r="C4" s="1312"/>
      <c r="D4" s="1312"/>
      <c r="E4" s="1312"/>
      <c r="F4" s="1313"/>
      <c r="G4" s="1314" t="s">
        <v>63</v>
      </c>
      <c r="H4" s="1315"/>
      <c r="I4" s="1315"/>
      <c r="J4" s="1315"/>
      <c r="K4" s="1315"/>
      <c r="L4" s="1315"/>
      <c r="M4" s="1315"/>
      <c r="N4" s="1316"/>
      <c r="O4" s="1326" t="s">
        <v>64</v>
      </c>
      <c r="P4" s="1327"/>
      <c r="Q4" s="1327"/>
      <c r="R4" s="1328"/>
      <c r="S4" s="1306" t="s">
        <v>65</v>
      </c>
      <c r="T4" s="1307"/>
    </row>
    <row r="5" spans="1:49" ht="41.25" customHeight="1">
      <c r="A5" s="1051" t="s">
        <v>155</v>
      </c>
      <c r="B5" s="1052" t="s">
        <v>156</v>
      </c>
      <c r="C5" s="1052" t="s">
        <v>66</v>
      </c>
      <c r="D5" s="1052" t="s">
        <v>67</v>
      </c>
      <c r="E5" s="1052" t="s">
        <v>68</v>
      </c>
      <c r="F5" s="1053" t="s">
        <v>201</v>
      </c>
      <c r="G5" s="1054" t="s">
        <v>28</v>
      </c>
      <c r="H5" s="1055" t="s">
        <v>69</v>
      </c>
      <c r="I5" s="1056" t="s">
        <v>70</v>
      </c>
      <c r="J5" s="1056" t="s">
        <v>71</v>
      </c>
      <c r="K5" s="1057" t="s">
        <v>72</v>
      </c>
      <c r="L5" s="1057" t="s">
        <v>73</v>
      </c>
      <c r="M5" s="1057" t="s">
        <v>74</v>
      </c>
      <c r="N5" s="1058" t="s">
        <v>68</v>
      </c>
      <c r="O5" s="1059" t="s">
        <v>450</v>
      </c>
      <c r="P5" s="1060" t="s">
        <v>76</v>
      </c>
      <c r="Q5" s="1060" t="s">
        <v>77</v>
      </c>
      <c r="R5" s="1061" t="s">
        <v>78</v>
      </c>
      <c r="S5" s="1062" t="s">
        <v>79</v>
      </c>
      <c r="T5" s="1063" t="s">
        <v>80</v>
      </c>
    </row>
    <row r="6" spans="1:49" ht="33.75">
      <c r="A6" s="49" t="s">
        <v>407</v>
      </c>
      <c r="B6" s="631" t="s">
        <v>408</v>
      </c>
      <c r="C6" s="50">
        <v>3</v>
      </c>
      <c r="D6" s="632" t="s">
        <v>406</v>
      </c>
      <c r="E6" s="633">
        <v>84</v>
      </c>
      <c r="F6" s="195">
        <v>1</v>
      </c>
      <c r="G6" s="202">
        <f>IF(I6&gt;0,1,"")</f>
        <v>1</v>
      </c>
      <c r="H6" s="203"/>
      <c r="I6" s="51" t="s">
        <v>344</v>
      </c>
      <c r="J6" s="51" t="s">
        <v>358</v>
      </c>
      <c r="K6" s="634">
        <v>34441</v>
      </c>
      <c r="L6" s="875">
        <f t="shared" ref="L6:L36" ca="1" si="0">IF(K6&gt;0,((TODAY()-K6)/365.25),"")</f>
        <v>19.633127994524298</v>
      </c>
      <c r="M6" s="635" t="s">
        <v>406</v>
      </c>
      <c r="N6" s="636">
        <v>84</v>
      </c>
      <c r="O6" s="52" t="s">
        <v>423</v>
      </c>
      <c r="P6" s="53"/>
      <c r="Q6" s="53"/>
      <c r="R6" s="55"/>
      <c r="S6" s="56"/>
      <c r="T6" s="1024"/>
      <c r="W6" s="70"/>
      <c r="AU6" s="70" t="s">
        <v>431</v>
      </c>
    </row>
    <row r="7" spans="1:49" ht="18">
      <c r="A7" s="58"/>
      <c r="B7" s="50"/>
      <c r="C7" s="50"/>
      <c r="D7" s="59"/>
      <c r="E7" s="60"/>
      <c r="F7" s="196">
        <v>2</v>
      </c>
      <c r="G7" s="205">
        <f>IF(I7&gt;0,G6+1,"")</f>
        <v>2</v>
      </c>
      <c r="H7" s="206"/>
      <c r="I7" s="61" t="s">
        <v>537</v>
      </c>
      <c r="J7" s="61" t="s">
        <v>538</v>
      </c>
      <c r="K7" s="62"/>
      <c r="L7" s="875" t="str">
        <f t="shared" ca="1" si="0"/>
        <v/>
      </c>
      <c r="M7" s="208"/>
      <c r="N7" s="63"/>
      <c r="O7" s="52"/>
      <c r="P7" s="53"/>
      <c r="Q7" s="53"/>
      <c r="R7" s="64"/>
      <c r="S7" s="65"/>
      <c r="T7" s="66"/>
      <c r="W7" s="70"/>
      <c r="AQ7" s="67"/>
      <c r="AT7" s="36" t="s">
        <v>69</v>
      </c>
      <c r="AU7" s="36">
        <v>1</v>
      </c>
      <c r="AW7" s="68"/>
    </row>
    <row r="8" spans="1:49" ht="18">
      <c r="A8" s="58"/>
      <c r="B8" s="50"/>
      <c r="C8" s="50"/>
      <c r="D8" s="59"/>
      <c r="E8" s="60"/>
      <c r="F8" s="196">
        <v>3</v>
      </c>
      <c r="G8" s="205">
        <f t="shared" ref="G8:G36" si="1">IF(I8&gt;0,G7+1,"")</f>
        <v>3</v>
      </c>
      <c r="H8" s="206"/>
      <c r="I8" s="61" t="s">
        <v>537</v>
      </c>
      <c r="J8" s="61" t="s">
        <v>539</v>
      </c>
      <c r="K8" s="62"/>
      <c r="L8" s="875" t="str">
        <f t="shared" ca="1" si="0"/>
        <v/>
      </c>
      <c r="M8" s="208"/>
      <c r="N8" s="69"/>
      <c r="O8" s="52"/>
      <c r="P8" s="53"/>
      <c r="Q8" s="53"/>
      <c r="R8" s="64"/>
      <c r="S8" s="65"/>
      <c r="T8" s="66"/>
      <c r="W8" s="70"/>
      <c r="AQ8" s="67"/>
      <c r="AT8" s="36" t="s">
        <v>81</v>
      </c>
      <c r="AU8" s="36">
        <v>2</v>
      </c>
      <c r="AV8" s="70"/>
      <c r="AW8" s="71"/>
    </row>
    <row r="9" spans="1:49" ht="18">
      <c r="A9" s="58"/>
      <c r="B9" s="50"/>
      <c r="C9" s="50"/>
      <c r="D9" s="59"/>
      <c r="E9" s="60"/>
      <c r="F9" s="196"/>
      <c r="G9" s="205" t="str">
        <f t="shared" si="1"/>
        <v/>
      </c>
      <c r="H9" s="206"/>
      <c r="I9" s="61"/>
      <c r="J9" s="61"/>
      <c r="K9" s="62"/>
      <c r="L9" s="875" t="str">
        <f t="shared" ca="1" si="0"/>
        <v/>
      </c>
      <c r="M9" s="208"/>
      <c r="N9" s="63"/>
      <c r="O9" s="52"/>
      <c r="P9" s="53"/>
      <c r="Q9" s="53"/>
      <c r="R9" s="64"/>
      <c r="S9" s="65"/>
      <c r="T9" s="66"/>
      <c r="W9" s="70"/>
      <c r="AQ9" s="67"/>
      <c r="AU9" s="36">
        <v>3</v>
      </c>
      <c r="AV9" s="70"/>
      <c r="AW9" s="71"/>
    </row>
    <row r="10" spans="1:49" ht="18">
      <c r="A10" s="1029"/>
      <c r="B10" s="50"/>
      <c r="C10" s="50"/>
      <c r="D10" s="50"/>
      <c r="E10" s="60"/>
      <c r="F10" s="196"/>
      <c r="G10" s="205" t="str">
        <f t="shared" si="1"/>
        <v/>
      </c>
      <c r="H10" s="206"/>
      <c r="I10" s="61"/>
      <c r="J10" s="61"/>
      <c r="K10" s="62"/>
      <c r="L10" s="875" t="str">
        <f t="shared" ca="1" si="0"/>
        <v/>
      </c>
      <c r="M10" s="208"/>
      <c r="N10" s="63"/>
      <c r="O10" s="52"/>
      <c r="P10" s="53"/>
      <c r="Q10" s="53"/>
      <c r="R10" s="64"/>
      <c r="S10" s="65"/>
      <c r="T10" s="1025"/>
      <c r="W10" s="70"/>
      <c r="AQ10" s="67"/>
      <c r="AV10" s="70"/>
      <c r="AW10" s="71"/>
    </row>
    <row r="11" spans="1:49" ht="18">
      <c r="A11" s="1029"/>
      <c r="B11" s="50"/>
      <c r="C11" s="50"/>
      <c r="D11" s="50"/>
      <c r="E11" s="60"/>
      <c r="F11" s="196"/>
      <c r="G11" s="205" t="str">
        <f t="shared" si="1"/>
        <v/>
      </c>
      <c r="H11" s="206"/>
      <c r="I11" s="61"/>
      <c r="J11" s="61"/>
      <c r="K11" s="62"/>
      <c r="L11" s="875" t="str">
        <f t="shared" ca="1" si="0"/>
        <v/>
      </c>
      <c r="M11" s="208"/>
      <c r="N11" s="63"/>
      <c r="O11" s="52"/>
      <c r="P11" s="53"/>
      <c r="Q11" s="53"/>
      <c r="R11" s="64"/>
      <c r="S11" s="65"/>
      <c r="T11" s="645"/>
      <c r="W11" s="70"/>
      <c r="AQ11" s="67"/>
      <c r="AV11" s="70"/>
      <c r="AW11" s="71"/>
    </row>
    <row r="12" spans="1:49" ht="18">
      <c r="A12" s="1029"/>
      <c r="B12" s="50"/>
      <c r="C12" s="50"/>
      <c r="D12" s="50"/>
      <c r="E12" s="60"/>
      <c r="F12" s="196"/>
      <c r="G12" s="205" t="str">
        <f t="shared" si="1"/>
        <v/>
      </c>
      <c r="H12" s="206"/>
      <c r="I12" s="644"/>
      <c r="J12" s="61"/>
      <c r="K12" s="62"/>
      <c r="L12" s="875" t="str">
        <f t="shared" ca="1" si="0"/>
        <v/>
      </c>
      <c r="M12" s="208"/>
      <c r="N12" s="63"/>
      <c r="O12" s="52"/>
      <c r="P12" s="53"/>
      <c r="Q12" s="53"/>
      <c r="R12" s="64"/>
      <c r="S12" s="65"/>
      <c r="T12" s="1025"/>
      <c r="W12" s="70"/>
      <c r="AQ12" s="67"/>
      <c r="AV12" s="70"/>
      <c r="AW12" s="71"/>
    </row>
    <row r="13" spans="1:49" ht="18">
      <c r="A13" s="1029"/>
      <c r="B13" s="50"/>
      <c r="C13" s="50"/>
      <c r="D13" s="50"/>
      <c r="E13" s="60"/>
      <c r="F13" s="196"/>
      <c r="G13" s="205" t="str">
        <f t="shared" si="1"/>
        <v/>
      </c>
      <c r="H13" s="206"/>
      <c r="I13" s="61"/>
      <c r="J13" s="61"/>
      <c r="K13" s="62"/>
      <c r="L13" s="875" t="str">
        <f t="shared" ca="1" si="0"/>
        <v/>
      </c>
      <c r="M13" s="208"/>
      <c r="N13" s="63"/>
      <c r="O13" s="52"/>
      <c r="P13" s="53"/>
      <c r="Q13" s="53"/>
      <c r="R13" s="64"/>
      <c r="S13" s="65"/>
      <c r="T13" s="1025"/>
      <c r="W13" s="70"/>
      <c r="AQ13" s="67"/>
      <c r="AV13" s="70"/>
      <c r="AW13" s="71"/>
    </row>
    <row r="14" spans="1:49" ht="18">
      <c r="A14" s="1029"/>
      <c r="B14" s="50"/>
      <c r="C14" s="50"/>
      <c r="D14" s="50"/>
      <c r="E14" s="60"/>
      <c r="F14" s="196"/>
      <c r="G14" s="205" t="str">
        <f t="shared" si="1"/>
        <v/>
      </c>
      <c r="H14" s="206"/>
      <c r="I14" s="61"/>
      <c r="J14" s="61"/>
      <c r="K14" s="62"/>
      <c r="L14" s="875" t="str">
        <f t="shared" ca="1" si="0"/>
        <v/>
      </c>
      <c r="M14" s="208"/>
      <c r="N14" s="63"/>
      <c r="O14" s="52"/>
      <c r="P14" s="53"/>
      <c r="Q14" s="53"/>
      <c r="R14" s="64"/>
      <c r="S14" s="65"/>
      <c r="T14" s="1025"/>
      <c r="W14" s="70"/>
      <c r="AV14" s="70"/>
      <c r="AW14" s="71"/>
    </row>
    <row r="15" spans="1:49" ht="18">
      <c r="A15" s="1029"/>
      <c r="B15" s="50"/>
      <c r="C15" s="50"/>
      <c r="D15" s="50"/>
      <c r="E15" s="60"/>
      <c r="F15" s="196"/>
      <c r="G15" s="205" t="str">
        <f t="shared" si="1"/>
        <v/>
      </c>
      <c r="H15" s="206"/>
      <c r="I15" s="61"/>
      <c r="J15" s="61"/>
      <c r="K15" s="62"/>
      <c r="L15" s="875" t="str">
        <f t="shared" ca="1" si="0"/>
        <v/>
      </c>
      <c r="M15" s="208"/>
      <c r="N15" s="63"/>
      <c r="O15" s="52"/>
      <c r="P15" s="53"/>
      <c r="Q15" s="53"/>
      <c r="R15" s="64"/>
      <c r="S15" s="65"/>
      <c r="T15" s="64"/>
      <c r="W15" s="70"/>
      <c r="AQ15" s="67"/>
      <c r="AV15" s="70"/>
      <c r="AW15" s="71"/>
    </row>
    <row r="16" spans="1:49" ht="18">
      <c r="A16" s="1029"/>
      <c r="B16" s="50"/>
      <c r="C16" s="50"/>
      <c r="D16" s="50"/>
      <c r="E16" s="60"/>
      <c r="F16" s="196"/>
      <c r="G16" s="205" t="str">
        <f t="shared" si="1"/>
        <v/>
      </c>
      <c r="H16" s="206"/>
      <c r="I16" s="61"/>
      <c r="J16" s="61"/>
      <c r="K16" s="62"/>
      <c r="L16" s="875" t="str">
        <f t="shared" ca="1" si="0"/>
        <v/>
      </c>
      <c r="M16" s="208"/>
      <c r="N16" s="63"/>
      <c r="O16" s="52"/>
      <c r="P16" s="53"/>
      <c r="Q16" s="53"/>
      <c r="R16" s="64"/>
      <c r="S16" s="65"/>
      <c r="T16" s="1025"/>
      <c r="W16" s="70"/>
      <c r="AQ16" s="70"/>
      <c r="AV16" s="70"/>
      <c r="AW16" s="71"/>
    </row>
    <row r="17" spans="1:49" ht="18">
      <c r="A17" s="1029"/>
      <c r="B17" s="50"/>
      <c r="C17" s="50"/>
      <c r="D17" s="50"/>
      <c r="E17" s="60"/>
      <c r="F17" s="196"/>
      <c r="G17" s="205" t="str">
        <f>IF(I17&gt;0,G16+1,"")</f>
        <v/>
      </c>
      <c r="H17" s="206"/>
      <c r="I17" s="61"/>
      <c r="J17" s="61"/>
      <c r="K17" s="62"/>
      <c r="L17" s="875" t="str">
        <f t="shared" ca="1" si="0"/>
        <v/>
      </c>
      <c r="M17" s="208"/>
      <c r="N17" s="63"/>
      <c r="O17" s="52"/>
      <c r="P17" s="53"/>
      <c r="Q17" s="53"/>
      <c r="R17" s="64"/>
      <c r="S17" s="65"/>
      <c r="T17" s="1025"/>
      <c r="W17" s="70"/>
      <c r="AQ17" s="70"/>
      <c r="AV17" s="70"/>
      <c r="AW17" s="70"/>
    </row>
    <row r="18" spans="1:49" ht="18">
      <c r="A18" s="1029"/>
      <c r="B18" s="50"/>
      <c r="C18" s="50"/>
      <c r="D18" s="50"/>
      <c r="E18" s="60"/>
      <c r="F18" s="196"/>
      <c r="G18" s="205" t="str">
        <f t="shared" si="1"/>
        <v/>
      </c>
      <c r="H18" s="206"/>
      <c r="I18" s="61"/>
      <c r="J18" s="61"/>
      <c r="K18" s="62"/>
      <c r="L18" s="875" t="str">
        <f t="shared" ca="1" si="0"/>
        <v/>
      </c>
      <c r="M18" s="208"/>
      <c r="N18" s="63"/>
      <c r="O18" s="52"/>
      <c r="P18" s="53"/>
      <c r="Q18" s="53"/>
      <c r="R18" s="64"/>
      <c r="S18" s="65"/>
      <c r="T18" s="1025"/>
      <c r="W18" s="70"/>
      <c r="AQ18" s="70"/>
      <c r="AV18" s="70"/>
      <c r="AW18" s="71"/>
    </row>
    <row r="19" spans="1:49" ht="18">
      <c r="A19" s="1029"/>
      <c r="B19" s="50"/>
      <c r="C19" s="50"/>
      <c r="D19" s="50"/>
      <c r="E19" s="60"/>
      <c r="F19" s="196"/>
      <c r="G19" s="205" t="str">
        <f t="shared" si="1"/>
        <v/>
      </c>
      <c r="H19" s="206"/>
      <c r="I19" s="61"/>
      <c r="J19" s="61"/>
      <c r="K19" s="62"/>
      <c r="L19" s="875" t="str">
        <f t="shared" ca="1" si="0"/>
        <v/>
      </c>
      <c r="M19" s="208"/>
      <c r="N19" s="69"/>
      <c r="O19" s="52"/>
      <c r="P19" s="53"/>
      <c r="Q19" s="53"/>
      <c r="R19" s="64"/>
      <c r="S19" s="65"/>
      <c r="T19" s="1026"/>
      <c r="W19" s="70"/>
      <c r="AQ19" s="70"/>
      <c r="AV19" s="70"/>
      <c r="AW19" s="71"/>
    </row>
    <row r="20" spans="1:49" ht="18">
      <c r="A20" s="1029"/>
      <c r="B20" s="50"/>
      <c r="C20" s="50"/>
      <c r="D20" s="50"/>
      <c r="E20" s="60"/>
      <c r="F20" s="196"/>
      <c r="G20" s="205" t="str">
        <f t="shared" si="1"/>
        <v/>
      </c>
      <c r="H20" s="206"/>
      <c r="I20" s="61"/>
      <c r="J20" s="61"/>
      <c r="K20" s="62"/>
      <c r="L20" s="1021" t="str">
        <f t="shared" ca="1" si="0"/>
        <v/>
      </c>
      <c r="M20" s="208"/>
      <c r="N20" s="63"/>
      <c r="O20" s="52"/>
      <c r="P20" s="53"/>
      <c r="Q20" s="53"/>
      <c r="R20" s="64"/>
      <c r="S20" s="65"/>
      <c r="T20" s="1025"/>
      <c r="W20" s="70"/>
      <c r="AQ20" s="70"/>
      <c r="AV20" s="70"/>
      <c r="AW20" s="71"/>
    </row>
    <row r="21" spans="1:49" ht="18">
      <c r="A21" s="1030"/>
      <c r="B21" s="75"/>
      <c r="C21" s="75"/>
      <c r="D21" s="75"/>
      <c r="E21" s="77"/>
      <c r="F21" s="197"/>
      <c r="G21" s="205" t="str">
        <f t="shared" si="1"/>
        <v/>
      </c>
      <c r="H21" s="210"/>
      <c r="I21" s="61"/>
      <c r="J21" s="61"/>
      <c r="K21" s="78"/>
      <c r="L21" s="1022" t="str">
        <f t="shared" ca="1" si="0"/>
        <v/>
      </c>
      <c r="M21" s="208"/>
      <c r="N21" s="79"/>
      <c r="O21" s="73"/>
      <c r="P21" s="53"/>
      <c r="Q21" s="53"/>
      <c r="R21" s="81"/>
      <c r="S21" s="82"/>
      <c r="T21" s="1027"/>
      <c r="W21" s="70"/>
      <c r="AQ21" s="70"/>
      <c r="AV21" s="70"/>
      <c r="AW21" s="70"/>
    </row>
    <row r="22" spans="1:49" ht="18">
      <c r="A22" s="1030"/>
      <c r="B22" s="75"/>
      <c r="C22" s="75"/>
      <c r="D22" s="75"/>
      <c r="E22" s="77"/>
      <c r="F22" s="197"/>
      <c r="G22" s="205" t="str">
        <f t="shared" si="1"/>
        <v/>
      </c>
      <c r="H22" s="210"/>
      <c r="I22" s="61"/>
      <c r="J22" s="61"/>
      <c r="K22" s="78"/>
      <c r="L22" s="1022" t="str">
        <f t="shared" ca="1" si="0"/>
        <v/>
      </c>
      <c r="M22" s="208"/>
      <c r="N22" s="79"/>
      <c r="O22" s="73"/>
      <c r="P22" s="53"/>
      <c r="Q22" s="53"/>
      <c r="R22" s="81"/>
      <c r="S22" s="82"/>
      <c r="T22" s="1027"/>
      <c r="W22" s="70"/>
      <c r="AQ22" s="70"/>
      <c r="AV22" s="70"/>
      <c r="AW22" s="70"/>
    </row>
    <row r="23" spans="1:49" ht="18">
      <c r="A23" s="1030"/>
      <c r="B23" s="75"/>
      <c r="C23" s="75"/>
      <c r="D23" s="75"/>
      <c r="E23" s="77"/>
      <c r="F23" s="197"/>
      <c r="G23" s="205" t="str">
        <f t="shared" si="1"/>
        <v/>
      </c>
      <c r="H23" s="210"/>
      <c r="I23" s="61"/>
      <c r="J23" s="61"/>
      <c r="K23" s="78"/>
      <c r="L23" s="1022" t="str">
        <f t="shared" ca="1" si="0"/>
        <v/>
      </c>
      <c r="M23" s="208"/>
      <c r="N23" s="79"/>
      <c r="O23" s="73"/>
      <c r="P23" s="53"/>
      <c r="Q23" s="53"/>
      <c r="R23" s="81"/>
      <c r="S23" s="82"/>
      <c r="T23" s="1027"/>
      <c r="W23" s="70"/>
      <c r="AV23" s="70"/>
      <c r="AW23" s="70"/>
    </row>
    <row r="24" spans="1:49" ht="18">
      <c r="A24" s="1030"/>
      <c r="B24" s="75"/>
      <c r="C24" s="75"/>
      <c r="D24" s="75"/>
      <c r="E24" s="77"/>
      <c r="F24" s="197"/>
      <c r="G24" s="205" t="str">
        <f t="shared" si="1"/>
        <v/>
      </c>
      <c r="H24" s="210"/>
      <c r="I24" s="61"/>
      <c r="J24" s="61"/>
      <c r="K24" s="78"/>
      <c r="L24" s="1022"/>
      <c r="M24" s="208"/>
      <c r="N24" s="79"/>
      <c r="O24" s="73"/>
      <c r="P24" s="53"/>
      <c r="Q24" s="53"/>
      <c r="R24" s="81"/>
      <c r="S24" s="82"/>
      <c r="T24" s="1027"/>
      <c r="W24" s="70"/>
      <c r="AV24" s="70"/>
      <c r="AW24" s="70"/>
    </row>
    <row r="25" spans="1:49" ht="18">
      <c r="A25" s="1030"/>
      <c r="B25" s="75"/>
      <c r="C25" s="75"/>
      <c r="D25" s="75"/>
      <c r="E25" s="77"/>
      <c r="F25" s="197"/>
      <c r="G25" s="205" t="str">
        <f t="shared" si="1"/>
        <v/>
      </c>
      <c r="H25" s="210"/>
      <c r="I25" s="61"/>
      <c r="J25" s="61"/>
      <c r="K25" s="78"/>
      <c r="L25" s="1022" t="str">
        <f t="shared" ca="1" si="0"/>
        <v/>
      </c>
      <c r="M25" s="208"/>
      <c r="N25" s="79"/>
      <c r="O25" s="73"/>
      <c r="P25" s="53"/>
      <c r="Q25" s="53"/>
      <c r="R25" s="81"/>
      <c r="S25" s="82"/>
      <c r="T25" s="1027"/>
      <c r="W25" s="70"/>
      <c r="AV25" s="70"/>
      <c r="AW25" s="70"/>
    </row>
    <row r="26" spans="1:49" ht="18">
      <c r="A26" s="1030"/>
      <c r="B26" s="75"/>
      <c r="C26" s="75"/>
      <c r="D26" s="75"/>
      <c r="E26" s="77"/>
      <c r="F26" s="197"/>
      <c r="G26" s="205" t="str">
        <f t="shared" si="1"/>
        <v/>
      </c>
      <c r="H26" s="210"/>
      <c r="I26" s="61"/>
      <c r="J26" s="61"/>
      <c r="K26" s="78"/>
      <c r="L26" s="1022" t="str">
        <f t="shared" ca="1" si="0"/>
        <v/>
      </c>
      <c r="M26" s="208"/>
      <c r="N26" s="79"/>
      <c r="O26" s="73"/>
      <c r="P26" s="53"/>
      <c r="Q26" s="53"/>
      <c r="R26" s="81"/>
      <c r="S26" s="82"/>
      <c r="T26" s="1027"/>
      <c r="W26" s="70"/>
      <c r="AV26" s="70"/>
      <c r="AW26" s="70"/>
    </row>
    <row r="27" spans="1:49" ht="18">
      <c r="A27" s="1030"/>
      <c r="B27" s="75"/>
      <c r="C27" s="75"/>
      <c r="D27" s="75"/>
      <c r="E27" s="77"/>
      <c r="F27" s="197"/>
      <c r="G27" s="205" t="str">
        <f t="shared" si="1"/>
        <v/>
      </c>
      <c r="H27" s="210"/>
      <c r="I27" s="61"/>
      <c r="J27" s="61"/>
      <c r="K27" s="78"/>
      <c r="L27" s="1022" t="str">
        <f t="shared" ca="1" si="0"/>
        <v/>
      </c>
      <c r="M27" s="208"/>
      <c r="N27" s="79"/>
      <c r="O27" s="73"/>
      <c r="P27" s="53"/>
      <c r="Q27" s="53"/>
      <c r="R27" s="81"/>
      <c r="S27" s="82"/>
      <c r="T27" s="1027"/>
      <c r="AV27" s="70"/>
      <c r="AW27" s="70"/>
    </row>
    <row r="28" spans="1:49" ht="18">
      <c r="A28" s="1030"/>
      <c r="B28" s="75"/>
      <c r="C28" s="75"/>
      <c r="D28" s="75"/>
      <c r="E28" s="77"/>
      <c r="F28" s="197"/>
      <c r="G28" s="205" t="str">
        <f t="shared" si="1"/>
        <v/>
      </c>
      <c r="H28" s="210"/>
      <c r="I28" s="61"/>
      <c r="J28" s="61"/>
      <c r="K28" s="78"/>
      <c r="L28" s="1022" t="str">
        <f t="shared" ca="1" si="0"/>
        <v/>
      </c>
      <c r="M28" s="208"/>
      <c r="N28" s="79"/>
      <c r="O28" s="73"/>
      <c r="P28" s="53"/>
      <c r="Q28" s="53"/>
      <c r="R28" s="81"/>
      <c r="S28" s="82"/>
      <c r="T28" s="1027"/>
    </row>
    <row r="29" spans="1:49" ht="18">
      <c r="A29" s="1030"/>
      <c r="B29" s="75"/>
      <c r="C29" s="75"/>
      <c r="D29" s="75"/>
      <c r="E29" s="77"/>
      <c r="F29" s="197"/>
      <c r="G29" s="205" t="str">
        <f t="shared" si="1"/>
        <v/>
      </c>
      <c r="H29" s="210"/>
      <c r="I29" s="61"/>
      <c r="J29" s="61"/>
      <c r="K29" s="78"/>
      <c r="L29" s="1022" t="str">
        <f t="shared" ca="1" si="0"/>
        <v/>
      </c>
      <c r="M29" s="208"/>
      <c r="N29" s="79"/>
      <c r="O29" s="73"/>
      <c r="P29" s="53"/>
      <c r="Q29" s="53"/>
      <c r="R29" s="81"/>
      <c r="S29" s="82"/>
      <c r="T29" s="1027"/>
    </row>
    <row r="30" spans="1:49" ht="18">
      <c r="A30" s="1030"/>
      <c r="B30" s="75"/>
      <c r="C30" s="75"/>
      <c r="D30" s="75"/>
      <c r="E30" s="77"/>
      <c r="F30" s="197"/>
      <c r="G30" s="205" t="str">
        <f t="shared" si="1"/>
        <v/>
      </c>
      <c r="H30" s="210"/>
      <c r="I30" s="61"/>
      <c r="J30" s="61"/>
      <c r="K30" s="78"/>
      <c r="L30" s="1022" t="str">
        <f t="shared" ca="1" si="0"/>
        <v/>
      </c>
      <c r="M30" s="208"/>
      <c r="N30" s="79"/>
      <c r="O30" s="73"/>
      <c r="P30" s="53"/>
      <c r="Q30" s="53"/>
      <c r="R30" s="81"/>
      <c r="S30" s="82"/>
      <c r="T30" s="1027"/>
    </row>
    <row r="31" spans="1:49" ht="18">
      <c r="A31" s="1030"/>
      <c r="B31" s="75"/>
      <c r="C31" s="75"/>
      <c r="D31" s="75"/>
      <c r="E31" s="77"/>
      <c r="F31" s="197"/>
      <c r="G31" s="205" t="str">
        <f t="shared" si="1"/>
        <v/>
      </c>
      <c r="H31" s="210"/>
      <c r="I31" s="61"/>
      <c r="J31" s="61"/>
      <c r="K31" s="78"/>
      <c r="L31" s="1022" t="str">
        <f t="shared" ca="1" si="0"/>
        <v/>
      </c>
      <c r="M31" s="208"/>
      <c r="N31" s="79"/>
      <c r="O31" s="73"/>
      <c r="P31" s="53"/>
      <c r="Q31" s="53"/>
      <c r="R31" s="81"/>
      <c r="S31" s="82"/>
      <c r="T31" s="1027"/>
    </row>
    <row r="32" spans="1:49" ht="18">
      <c r="A32" s="1030"/>
      <c r="B32" s="75"/>
      <c r="C32" s="75"/>
      <c r="D32" s="75"/>
      <c r="E32" s="77"/>
      <c r="F32" s="197"/>
      <c r="G32" s="205" t="str">
        <f t="shared" si="1"/>
        <v/>
      </c>
      <c r="H32" s="210"/>
      <c r="I32" s="61"/>
      <c r="J32" s="61"/>
      <c r="K32" s="78"/>
      <c r="L32" s="1022" t="str">
        <f t="shared" ca="1" si="0"/>
        <v/>
      </c>
      <c r="M32" s="208"/>
      <c r="N32" s="79"/>
      <c r="O32" s="73"/>
      <c r="P32" s="53"/>
      <c r="Q32" s="53"/>
      <c r="R32" s="81"/>
      <c r="S32" s="82"/>
      <c r="T32" s="1027"/>
    </row>
    <row r="33" spans="1:20" ht="18">
      <c r="A33" s="1030"/>
      <c r="B33" s="75"/>
      <c r="C33" s="75"/>
      <c r="D33" s="75"/>
      <c r="E33" s="77"/>
      <c r="F33" s="197"/>
      <c r="G33" s="205" t="str">
        <f t="shared" si="1"/>
        <v/>
      </c>
      <c r="H33" s="210"/>
      <c r="I33" s="61"/>
      <c r="J33" s="61"/>
      <c r="K33" s="78"/>
      <c r="L33" s="1022" t="str">
        <f t="shared" ca="1" si="0"/>
        <v/>
      </c>
      <c r="M33" s="208"/>
      <c r="N33" s="79"/>
      <c r="O33" s="73"/>
      <c r="P33" s="53"/>
      <c r="Q33" s="53"/>
      <c r="R33" s="81"/>
      <c r="S33" s="82"/>
      <c r="T33" s="1027"/>
    </row>
    <row r="34" spans="1:20" ht="18">
      <c r="A34" s="1030"/>
      <c r="B34" s="75"/>
      <c r="C34" s="75"/>
      <c r="D34" s="75"/>
      <c r="E34" s="77"/>
      <c r="F34" s="197"/>
      <c r="G34" s="205" t="str">
        <f t="shared" si="1"/>
        <v/>
      </c>
      <c r="H34" s="210"/>
      <c r="I34" s="61"/>
      <c r="J34" s="61"/>
      <c r="K34" s="78"/>
      <c r="L34" s="1022" t="str">
        <f t="shared" ca="1" si="0"/>
        <v/>
      </c>
      <c r="M34" s="208"/>
      <c r="N34" s="79"/>
      <c r="O34" s="73"/>
      <c r="P34" s="53"/>
      <c r="Q34" s="53"/>
      <c r="R34" s="81"/>
      <c r="S34" s="82"/>
      <c r="T34" s="1027"/>
    </row>
    <row r="35" spans="1:20" ht="18">
      <c r="A35" s="1030"/>
      <c r="B35" s="75"/>
      <c r="C35" s="75"/>
      <c r="D35" s="75"/>
      <c r="E35" s="77"/>
      <c r="F35" s="197"/>
      <c r="G35" s="205" t="str">
        <f t="shared" si="1"/>
        <v/>
      </c>
      <c r="H35" s="210"/>
      <c r="I35" s="61"/>
      <c r="J35" s="61"/>
      <c r="K35" s="78"/>
      <c r="L35" s="1022" t="str">
        <f t="shared" ca="1" si="0"/>
        <v/>
      </c>
      <c r="M35" s="208"/>
      <c r="N35" s="79"/>
      <c r="O35" s="73"/>
      <c r="P35" s="53"/>
      <c r="Q35" s="872"/>
      <c r="R35" s="81"/>
      <c r="S35" s="82"/>
      <c r="T35" s="1027"/>
    </row>
    <row r="36" spans="1:20" ht="18.75" thickBot="1">
      <c r="A36" s="1031"/>
      <c r="B36" s="85"/>
      <c r="C36" s="85"/>
      <c r="D36" s="85"/>
      <c r="E36" s="87"/>
      <c r="F36" s="198"/>
      <c r="G36" s="205" t="str">
        <f t="shared" si="1"/>
        <v/>
      </c>
      <c r="H36" s="213"/>
      <c r="I36" s="88"/>
      <c r="J36" s="88"/>
      <c r="K36" s="637"/>
      <c r="L36" s="1023" t="str">
        <f t="shared" ca="1" si="0"/>
        <v/>
      </c>
      <c r="M36" s="89"/>
      <c r="N36" s="90"/>
      <c r="O36" s="91"/>
      <c r="P36" s="89"/>
      <c r="Q36" s="89"/>
      <c r="R36" s="93"/>
      <c r="S36" s="94"/>
      <c r="T36" s="1028"/>
    </row>
    <row r="37" spans="1:20" ht="15.75" thickBot="1">
      <c r="A37" s="638"/>
      <c r="B37" s="1128">
        <f>SUBTOTAL(3,B6:B36)</f>
        <v>1</v>
      </c>
      <c r="C37" s="640"/>
      <c r="D37" s="641"/>
      <c r="E37" s="639"/>
      <c r="F37" s="642"/>
      <c r="G37" s="638"/>
      <c r="H37" s="639"/>
      <c r="I37" s="1322" t="s">
        <v>432</v>
      </c>
      <c r="J37" s="1322"/>
      <c r="K37" s="1322"/>
      <c r="L37" s="643">
        <f ca="1">SUBTOTAL(1,L6:L36)</f>
        <v>19.633127994524298</v>
      </c>
      <c r="M37" s="639"/>
      <c r="N37" s="642"/>
      <c r="O37" s="638"/>
      <c r="P37" s="639"/>
      <c r="Q37" s="639"/>
      <c r="R37" s="639"/>
      <c r="S37" s="639"/>
      <c r="T37" s="642"/>
    </row>
    <row r="38" spans="1:20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</row>
    <row r="39" spans="1:20" ht="15">
      <c r="C39" s="96"/>
      <c r="D39" s="97"/>
    </row>
    <row r="40" spans="1:20" ht="15">
      <c r="B40" s="98"/>
      <c r="C40" s="96"/>
      <c r="D40" s="97"/>
      <c r="E40" s="98"/>
      <c r="F40" s="99"/>
      <c r="O40" s="98"/>
      <c r="P40" s="98"/>
      <c r="Q40" s="98"/>
      <c r="R40" s="98"/>
    </row>
    <row r="41" spans="1:20" ht="15">
      <c r="B41" s="98"/>
      <c r="C41" s="96"/>
      <c r="D41" s="97"/>
      <c r="E41" s="98"/>
      <c r="F41" s="99"/>
      <c r="O41" s="98"/>
      <c r="P41" s="98"/>
      <c r="Q41" s="98"/>
      <c r="R41" s="98"/>
    </row>
    <row r="42" spans="1:20" ht="15">
      <c r="C42" s="96"/>
      <c r="D42" s="97"/>
    </row>
    <row r="43" spans="1:20" ht="15">
      <c r="C43" s="96"/>
      <c r="D43" s="97"/>
    </row>
    <row r="44" spans="1:20" ht="15">
      <c r="C44" s="100"/>
      <c r="D44" s="97"/>
    </row>
    <row r="45" spans="1:20" ht="15">
      <c r="C45" s="100"/>
      <c r="D45" s="97"/>
    </row>
    <row r="46" spans="1:20" ht="15">
      <c r="C46" s="100"/>
      <c r="D46" s="97"/>
    </row>
    <row r="47" spans="1:20" ht="15">
      <c r="D47" s="97"/>
    </row>
    <row r="48" spans="1:20" ht="15">
      <c r="D48" s="97"/>
    </row>
    <row r="49" spans="4:4" ht="15">
      <c r="D49" s="97"/>
    </row>
    <row r="50" spans="4:4" ht="15">
      <c r="D50" s="97"/>
    </row>
    <row r="51" spans="4:4" ht="15">
      <c r="D51" s="97"/>
    </row>
    <row r="52" spans="4:4" ht="15">
      <c r="D52" s="97"/>
    </row>
  </sheetData>
  <sheetProtection sheet="1" objects="1" scenarios="1" selectLockedCells="1"/>
  <autoFilter ref="A5:T36"/>
  <mergeCells count="12">
    <mergeCell ref="S4:T4"/>
    <mergeCell ref="I37:K37"/>
    <mergeCell ref="F1:Q1"/>
    <mergeCell ref="F2:Q2"/>
    <mergeCell ref="I3:K3"/>
    <mergeCell ref="L3:M3"/>
    <mergeCell ref="A4:F4"/>
    <mergeCell ref="G4:N4"/>
    <mergeCell ref="O4:R4"/>
    <mergeCell ref="A2:E3"/>
    <mergeCell ref="A1:E1"/>
    <mergeCell ref="R1:T3"/>
  </mergeCells>
  <conditionalFormatting sqref="F6:F36">
    <cfRule type="iconSet" priority="3">
      <iconSet reverse="1">
        <cfvo type="percent" val="0"/>
        <cfvo type="percent" val="33"/>
        <cfvo type="percent" val="67"/>
      </iconSet>
    </cfRule>
  </conditionalFormatting>
  <conditionalFormatting sqref="I6:R36">
    <cfRule type="expression" dxfId="458" priority="1">
      <formula>$H6="R"</formula>
    </cfRule>
    <cfRule type="expression" dxfId="457" priority="2">
      <formula>$H6="D"</formula>
    </cfRule>
  </conditionalFormatting>
  <dataValidations count="19">
    <dataValidation type="list" allowBlank="1" showInputMessage="1" showErrorMessage="1" promptTitle="Indice de satisfaction :" prompt="1 = très satisfait de son affectation_x000a_2 = moyennement satisfait_x000a_3 = pas du tout satisfait" sqref="F6:F36">
      <formula1>$AU$6:$AU$9</formula1>
    </dataValidation>
    <dataValidation allowBlank="1" showInputMessage="1" showErrorMessage="1" promptTitle="AIDE" prompt="Tapez :_x000a_COL pour collège_x000a_LP pour lycée professionnel_x000a_" sqref="A5"/>
    <dataValidation allowBlank="1" showInputMessage="1" showErrorMessage="1" prompt="Ex: Diderot" sqref="B5"/>
    <dataValidation allowBlank="1" showInputMessage="1" showErrorMessage="1" prompt="Ex : 3°" sqref="C5"/>
    <dataValidation allowBlank="1" showInputMessage="1" showErrorMessage="1" prompt="Ex : 84000 ou Avignon" sqref="D5"/>
    <dataValidation allowBlank="1" showInputMessage="1" showErrorMessage="1" prompt="Ex : 13_x000a_       75_x000a_" sqref="E5"/>
    <dataValidation allowBlank="1" showInputMessage="1" errorTitle="ATTEENTION !!!" error="Un nombre de 1 à 5 est attendu_x000a_Merci de corriger" promptTitle="Intérêt porté à la spécialité" prompt="Notez ICI un nombre de 1 à 5_x000a_montrant l'attrait de l'élève pour_x000a_la spécialité_x000a_1 = mieux que 2_x000a_Etc ...._x000a_" sqref="F5"/>
    <dataValidation allowBlank="1" showInputMessage="1" showErrorMessage="1" promptTitle="AIDE" prompt="Dans cette colonne, écrivez en MAJUSCULES les noms de la promotion" sqref="I5"/>
    <dataValidation allowBlank="1" showInputMessage="1" showErrorMessage="1" promptTitle="AIDE" prompt="Dans cette colonne, écrivez  les Prénoms de la promotion" sqref="J5"/>
    <dataValidation allowBlank="1" showInputMessage="1" showErrorMessage="1" promptTitle="AIDE" prompt="Dans cette colonne, écrivez  les dates de naissance des élèves  de la promotion sous cette forme JJ/MM/AAAA" sqref="K5"/>
    <dataValidation allowBlank="1" showInputMessage="1" showErrorMessage="1" promptTitle="ATTENTION" prompt="Ces cellules comprte une formule. Vous n'avez rien à faire" sqref="G5"/>
    <dataValidation allowBlank="1" showInputMessage="1" showErrorMessage="1" promptTitle="AIDE" prompt="Dans cette colonne, les communes de résidence  des élèves de la promotion" sqref="M5"/>
    <dataValidation allowBlank="1" showInputMessage="1" showErrorMessage="1" promptTitle="ATTENTION" prompt="Dans cette colonne, sélectionner une cellule et choisissez un département dans la liste_x000a_" sqref="N5"/>
    <dataValidation type="list" allowBlank="1" showInputMessage="1" showErrorMessage="1" sqref="H6:H36">
      <formula1>$AT$6:$AT$8</formula1>
    </dataValidation>
    <dataValidation allowBlank="1" showInputMessage="1" showErrorMessage="1" promptTitle="ATTENTION" prompt="Ces cellules comporte une formule. Vous n'avez rien à faire" sqref="L5"/>
    <dataValidation allowBlank="1" showInputMessage="1" showErrorMessage="1" sqref="P9:P10 H5 N6 P6 O12:P12 P14:P20 O6:O11 O13:O20"/>
    <dataValidation allowBlank="1" showInputMessage="1" showErrorMessage="1" prompt="Exemple :_x000a__x000a_BTS_x000a_Vie Active_x000a_Pompier_x000a_Garde ...." sqref="O5:R5"/>
    <dataValidation allowBlank="1" showInputMessage="1" showErrorMessage="1" promptTitle="AIDE" prompt="Ecrivez dans ces cellulesle motif d'abandon signifié par l'élève" sqref="T5"/>
    <dataValidation allowBlank="1" showInputMessage="1" showErrorMessage="1" promptTitle="AIDE" prompt="Ecrivez dans ces cellules la date de la démission de l'élève" sqref="S5"/>
  </dataValidations>
  <pageMargins left="0.23622047244094491" right="0.59055118110236227" top="0.31496062992125984" bottom="0.38" header="0.23622047244094491" footer="0.19685039370078741"/>
  <pageSetup paperSize="9" scale="70" orientation="landscape" horizontalDpi="360" verticalDpi="360" r:id="rId1"/>
  <headerFooter>
    <oddFooter>&amp;L&amp;8&amp;F\&amp;A&amp;C&amp;8L. RANGUIS - IEN STI&amp;R&amp;8&amp;D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-0.249977111117893"/>
    <pageSetUpPr fitToPage="1"/>
  </sheetPr>
  <dimension ref="A1:BE2677"/>
  <sheetViews>
    <sheetView showGridLines="0" topLeftCell="C1" zoomScale="70" zoomScaleNormal="70" workbookViewId="0">
      <pane ySplit="3" topLeftCell="A4" activePane="bottomLeft" state="frozenSplit"/>
      <selection pane="bottomLeft" activeCell="H33" sqref="H33"/>
    </sheetView>
  </sheetViews>
  <sheetFormatPr baseColWidth="10" defaultRowHeight="12.75"/>
  <cols>
    <col min="1" max="8" width="12" style="2" customWidth="1"/>
    <col min="9" max="10" width="12" style="122" customWidth="1"/>
    <col min="11" max="13" width="12" style="2" customWidth="1"/>
    <col min="14" max="16" width="12" style="5" customWidth="1"/>
    <col min="17" max="17" width="10.28515625" style="5" customWidth="1"/>
    <col min="18" max="18" width="6" style="5" customWidth="1"/>
    <col min="19" max="19" width="6.85546875" style="5" customWidth="1"/>
    <col min="20" max="16384" width="11.42578125" style="2"/>
  </cols>
  <sheetData>
    <row r="1" spans="1:57" ht="24" customHeight="1">
      <c r="A1" s="1343" t="s">
        <v>430</v>
      </c>
      <c r="B1" s="1344"/>
      <c r="C1" s="1345"/>
      <c r="D1" s="1338" t="s">
        <v>82</v>
      </c>
      <c r="E1" s="1445" t="str">
        <f>Saisie!C4</f>
        <v>BACCALAUREAT PROFESSIONNEL</v>
      </c>
      <c r="F1" s="1446"/>
      <c r="G1" s="1446"/>
      <c r="H1" s="1446"/>
      <c r="I1" s="1446"/>
      <c r="J1" s="1446"/>
      <c r="K1" s="1446"/>
      <c r="L1" s="1446"/>
      <c r="M1" s="1447"/>
      <c r="N1" s="7"/>
      <c r="O1" s="7"/>
      <c r="P1" s="7"/>
      <c r="Q1" s="7"/>
      <c r="R1" s="8"/>
      <c r="S1" s="8"/>
    </row>
    <row r="2" spans="1:57" ht="24" customHeight="1">
      <c r="A2" s="1346" t="str">
        <f>Saisie!C8</f>
        <v>LP DE LA REUSSITE</v>
      </c>
      <c r="B2" s="1347"/>
      <c r="C2" s="1348"/>
      <c r="D2" s="1339"/>
      <c r="E2" s="1466" t="str">
        <f>Saisie!C6</f>
        <v>METIERS DE LA MODE - VETEMENT</v>
      </c>
      <c r="F2" s="1467"/>
      <c r="G2" s="1467"/>
      <c r="H2" s="1467"/>
      <c r="I2" s="1467"/>
      <c r="J2" s="1467"/>
      <c r="K2" s="1467"/>
      <c r="L2" s="1467"/>
      <c r="M2" s="1468"/>
      <c r="N2" s="7"/>
      <c r="O2" s="7"/>
      <c r="P2" s="7"/>
      <c r="Q2" s="7"/>
      <c r="R2" s="8"/>
      <c r="S2" s="8"/>
    </row>
    <row r="3" spans="1:57" ht="27.75" thickBot="1">
      <c r="A3" s="1349"/>
      <c r="B3" s="1350"/>
      <c r="C3" s="1351"/>
      <c r="D3" s="1340"/>
      <c r="E3" s="1043"/>
      <c r="F3" s="1044"/>
      <c r="G3" s="1324" t="s">
        <v>42</v>
      </c>
      <c r="H3" s="1324"/>
      <c r="I3" s="1325" t="str">
        <f>Saisie!C12</f>
        <v>2013 / 2016</v>
      </c>
      <c r="J3" s="1325"/>
      <c r="K3" s="1044"/>
      <c r="L3" s="1044"/>
      <c r="M3" s="1045"/>
      <c r="N3" s="103"/>
      <c r="O3" s="103"/>
      <c r="P3" s="103"/>
      <c r="Q3" s="103"/>
      <c r="R3" s="104"/>
      <c r="S3" s="104"/>
      <c r="T3" s="104"/>
      <c r="U3" s="104"/>
      <c r="V3" s="104"/>
      <c r="W3" s="104"/>
      <c r="X3" s="104"/>
      <c r="Y3" s="104"/>
      <c r="Z3" s="104"/>
      <c r="AA3" s="105"/>
      <c r="AB3" s="105"/>
      <c r="AC3" s="105"/>
      <c r="AD3" s="105"/>
      <c r="AE3" s="105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</row>
    <row r="4" spans="1:57" s="106" customFormat="1" ht="7.5" customHeight="1" thickBot="1">
      <c r="A4" s="905"/>
      <c r="B4" s="905"/>
      <c r="C4" s="906"/>
      <c r="D4" s="907"/>
      <c r="E4" s="908"/>
      <c r="F4" s="909"/>
      <c r="G4" s="909"/>
      <c r="H4" s="909"/>
      <c r="I4" s="909"/>
      <c r="J4" s="909"/>
      <c r="K4" s="908"/>
      <c r="L4" s="908"/>
      <c r="M4" s="908"/>
      <c r="N4" s="910"/>
      <c r="O4" s="910"/>
      <c r="P4" s="910"/>
      <c r="Q4" s="910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</row>
    <row r="5" spans="1:57" ht="13.5" thickBot="1">
      <c r="A5" s="108"/>
      <c r="B5" s="108"/>
      <c r="C5" s="108"/>
      <c r="D5" s="108"/>
      <c r="E5" s="108"/>
      <c r="F5" s="1410" t="s">
        <v>43</v>
      </c>
      <c r="G5" s="1411"/>
      <c r="H5" s="1411"/>
      <c r="I5" s="1412"/>
      <c r="J5" s="1464" t="s">
        <v>44</v>
      </c>
      <c r="K5" s="1464"/>
      <c r="L5" s="1464"/>
      <c r="M5" s="1465"/>
      <c r="N5" s="1420" t="s">
        <v>45</v>
      </c>
      <c r="O5" s="1421"/>
      <c r="P5" s="1421"/>
      <c r="Q5" s="1422"/>
      <c r="R5" s="8"/>
      <c r="S5" s="8"/>
    </row>
    <row r="6" spans="1:57">
      <c r="A6" s="1380" t="s">
        <v>83</v>
      </c>
      <c r="B6" s="1381"/>
      <c r="C6" s="1381"/>
      <c r="D6" s="1381"/>
      <c r="E6" s="958" t="s">
        <v>202</v>
      </c>
      <c r="F6" s="1448" t="s">
        <v>84</v>
      </c>
      <c r="G6" s="1449"/>
      <c r="H6" s="1452" t="s">
        <v>85</v>
      </c>
      <c r="I6" s="1453"/>
      <c r="J6" s="1454" t="s">
        <v>84</v>
      </c>
      <c r="K6" s="1454"/>
      <c r="L6" s="1458" t="s">
        <v>85</v>
      </c>
      <c r="M6" s="1459"/>
      <c r="N6" s="1460" t="s">
        <v>84</v>
      </c>
      <c r="O6" s="1461"/>
      <c r="P6" s="1423" t="s">
        <v>85</v>
      </c>
      <c r="Q6" s="1424"/>
      <c r="R6" s="8"/>
      <c r="S6" s="8"/>
      <c r="T6" s="109"/>
      <c r="U6" s="109"/>
      <c r="V6" s="109"/>
      <c r="W6" s="106"/>
      <c r="X6" s="106"/>
      <c r="Y6" s="106"/>
      <c r="Z6" s="106"/>
      <c r="AA6" s="106"/>
      <c r="AB6" s="106"/>
    </row>
    <row r="7" spans="1:57" ht="13.5" thickBot="1">
      <c r="A7" s="1382"/>
      <c r="B7" s="1383"/>
      <c r="C7" s="1383"/>
      <c r="D7" s="1383"/>
      <c r="E7" s="959"/>
      <c r="F7" s="1450"/>
      <c r="G7" s="1451"/>
      <c r="H7" s="1035" t="s">
        <v>86</v>
      </c>
      <c r="I7" s="1036" t="s">
        <v>87</v>
      </c>
      <c r="J7" s="1455"/>
      <c r="K7" s="1455"/>
      <c r="L7" s="1037" t="s">
        <v>86</v>
      </c>
      <c r="M7" s="1038" t="s">
        <v>87</v>
      </c>
      <c r="N7" s="1462"/>
      <c r="O7" s="1463"/>
      <c r="P7" s="953" t="s">
        <v>86</v>
      </c>
      <c r="Q7" s="954" t="s">
        <v>87</v>
      </c>
      <c r="R7" s="107"/>
      <c r="S7" s="107"/>
      <c r="T7" s="109"/>
      <c r="U7" s="109"/>
      <c r="V7" s="109"/>
      <c r="W7" s="106"/>
      <c r="X7" s="106"/>
      <c r="Y7" s="106"/>
      <c r="Z7" s="106"/>
      <c r="AA7" s="106"/>
      <c r="AB7" s="106"/>
    </row>
    <row r="8" spans="1:57" ht="15.75" customHeight="1">
      <c r="A8" s="1393" t="s">
        <v>88</v>
      </c>
      <c r="B8" s="1384" t="s">
        <v>281</v>
      </c>
      <c r="C8" s="1385"/>
      <c r="D8" s="1385"/>
      <c r="E8" s="931" t="s">
        <v>434</v>
      </c>
      <c r="F8" s="1396" t="s">
        <v>532</v>
      </c>
      <c r="G8" s="1397"/>
      <c r="H8" s="932">
        <v>8</v>
      </c>
      <c r="I8" s="1135"/>
      <c r="J8" s="1396"/>
      <c r="K8" s="1397"/>
      <c r="L8" s="932">
        <v>5</v>
      </c>
      <c r="M8" s="933"/>
      <c r="N8" s="1396"/>
      <c r="O8" s="1397"/>
      <c r="P8" s="932">
        <v>8</v>
      </c>
      <c r="Q8" s="933"/>
      <c r="R8" s="903">
        <f t="shared" ref="R8:R23" si="0">(H8*G$24)+(L8*K$24)+(P8*O$24)</f>
        <v>594</v>
      </c>
      <c r="S8" s="1352">
        <f>SUM(R8:R9)</f>
        <v>1092</v>
      </c>
      <c r="T8" s="109"/>
      <c r="U8" s="109"/>
      <c r="V8" s="109"/>
      <c r="W8" s="106"/>
      <c r="X8" s="106"/>
      <c r="Y8" s="106"/>
      <c r="Z8" s="106"/>
      <c r="AA8" s="106"/>
      <c r="AB8" s="106"/>
    </row>
    <row r="9" spans="1:57" ht="15.75" customHeight="1">
      <c r="A9" s="1394"/>
      <c r="B9" s="1386"/>
      <c r="C9" s="1387"/>
      <c r="D9" s="1387"/>
      <c r="E9" s="934" t="s">
        <v>435</v>
      </c>
      <c r="F9" s="1370" t="s">
        <v>533</v>
      </c>
      <c r="G9" s="1371"/>
      <c r="H9" s="935">
        <v>5</v>
      </c>
      <c r="I9" s="936"/>
      <c r="J9" s="1370"/>
      <c r="K9" s="1371"/>
      <c r="L9" s="935">
        <v>8</v>
      </c>
      <c r="M9" s="936"/>
      <c r="N9" s="1370"/>
      <c r="O9" s="1371"/>
      <c r="P9" s="935">
        <v>5</v>
      </c>
      <c r="Q9" s="936"/>
      <c r="R9" s="904">
        <f t="shared" si="0"/>
        <v>498</v>
      </c>
      <c r="S9" s="1353"/>
      <c r="T9" s="109"/>
      <c r="Y9" s="106"/>
      <c r="Z9" s="106"/>
      <c r="AA9" s="106"/>
      <c r="AB9" s="106"/>
    </row>
    <row r="10" spans="1:57" ht="15.75" customHeight="1" thickBot="1">
      <c r="A10" s="1395"/>
      <c r="B10" s="1415" t="s">
        <v>91</v>
      </c>
      <c r="C10" s="1416"/>
      <c r="D10" s="1416"/>
      <c r="E10" s="943" t="s">
        <v>204</v>
      </c>
      <c r="F10" s="1456"/>
      <c r="G10" s="1457"/>
      <c r="H10" s="944"/>
      <c r="I10" s="945"/>
      <c r="J10" s="1456"/>
      <c r="K10" s="1457"/>
      <c r="L10" s="944"/>
      <c r="M10" s="945"/>
      <c r="N10" s="1456"/>
      <c r="O10" s="1457"/>
      <c r="P10" s="944"/>
      <c r="Q10" s="945"/>
      <c r="R10" s="902">
        <f t="shared" si="0"/>
        <v>0</v>
      </c>
      <c r="S10" s="107"/>
      <c r="T10" s="109"/>
      <c r="Y10" s="106"/>
      <c r="Z10" s="106"/>
      <c r="AA10" s="106"/>
      <c r="AB10" s="106"/>
    </row>
    <row r="11" spans="1:57" ht="15.75" customHeight="1">
      <c r="A11" s="1404" t="s">
        <v>230</v>
      </c>
      <c r="B11" s="1405"/>
      <c r="C11" s="1405"/>
      <c r="D11" s="1406"/>
      <c r="E11" s="1372" t="s">
        <v>231</v>
      </c>
      <c r="F11" s="1360"/>
      <c r="G11" s="1361"/>
      <c r="H11" s="1129"/>
      <c r="I11" s="1130"/>
      <c r="J11" s="1360"/>
      <c r="K11" s="1361"/>
      <c r="L11" s="1129"/>
      <c r="M11" s="1130"/>
      <c r="N11" s="1360"/>
      <c r="O11" s="1361"/>
      <c r="P11" s="1129"/>
      <c r="Q11" s="1130"/>
      <c r="R11" s="903">
        <f t="shared" si="0"/>
        <v>0</v>
      </c>
      <c r="S11" s="1352">
        <f>SUM(R11:R12)</f>
        <v>0</v>
      </c>
      <c r="T11" s="109"/>
      <c r="Y11" s="106"/>
      <c r="Z11" s="106"/>
      <c r="AA11" s="106"/>
      <c r="AB11" s="106"/>
    </row>
    <row r="12" spans="1:57" ht="15.75" customHeight="1" thickBot="1">
      <c r="A12" s="1407"/>
      <c r="B12" s="1408"/>
      <c r="C12" s="1408"/>
      <c r="D12" s="1409"/>
      <c r="E12" s="1373"/>
      <c r="F12" s="1131"/>
      <c r="G12" s="1132"/>
      <c r="H12" s="1133"/>
      <c r="I12" s="1134"/>
      <c r="J12" s="1131"/>
      <c r="K12" s="1132"/>
      <c r="L12" s="1133"/>
      <c r="M12" s="1134"/>
      <c r="N12" s="1131"/>
      <c r="O12" s="1132"/>
      <c r="P12" s="1133"/>
      <c r="Q12" s="1134"/>
      <c r="R12" s="904">
        <f t="shared" si="0"/>
        <v>0</v>
      </c>
      <c r="S12" s="1353"/>
      <c r="T12" s="109"/>
      <c r="Y12" s="106"/>
      <c r="Z12" s="106"/>
      <c r="AA12" s="106"/>
      <c r="AB12" s="106"/>
    </row>
    <row r="13" spans="1:57" ht="15.75" customHeight="1">
      <c r="A13" s="1388" t="s">
        <v>89</v>
      </c>
      <c r="B13" s="1413" t="s">
        <v>94</v>
      </c>
      <c r="C13" s="1414"/>
      <c r="D13" s="1414"/>
      <c r="E13" s="898" t="s">
        <v>94</v>
      </c>
      <c r="F13" s="1362"/>
      <c r="G13" s="1363"/>
      <c r="H13" s="888"/>
      <c r="I13" s="889"/>
      <c r="J13" s="1362"/>
      <c r="K13" s="1363"/>
      <c r="L13" s="888"/>
      <c r="M13" s="889"/>
      <c r="N13" s="1362"/>
      <c r="O13" s="1363"/>
      <c r="P13" s="888"/>
      <c r="Q13" s="889"/>
      <c r="R13" s="902">
        <f t="shared" si="0"/>
        <v>0</v>
      </c>
      <c r="S13" s="107"/>
      <c r="T13" s="109"/>
      <c r="U13" s="109"/>
      <c r="V13" s="109"/>
      <c r="W13" s="106"/>
      <c r="X13" s="106"/>
      <c r="Y13" s="106"/>
      <c r="Z13" s="106"/>
      <c r="AA13" s="106"/>
      <c r="AB13" s="106"/>
    </row>
    <row r="14" spans="1:57" ht="15.75" customHeight="1">
      <c r="A14" s="1389"/>
      <c r="B14" s="1398" t="s">
        <v>96</v>
      </c>
      <c r="C14" s="1399"/>
      <c r="D14" s="1399"/>
      <c r="E14" s="876" t="s">
        <v>207</v>
      </c>
      <c r="F14" s="1434"/>
      <c r="G14" s="1435"/>
      <c r="H14" s="883"/>
      <c r="I14" s="500"/>
      <c r="J14" s="1434"/>
      <c r="K14" s="1435"/>
      <c r="L14" s="883"/>
      <c r="M14" s="500"/>
      <c r="N14" s="1434"/>
      <c r="O14" s="1435"/>
      <c r="P14" s="883"/>
      <c r="Q14" s="500"/>
      <c r="R14" s="902">
        <f t="shared" si="0"/>
        <v>0</v>
      </c>
      <c r="S14" s="107"/>
      <c r="T14" s="109"/>
      <c r="U14" s="109"/>
      <c r="V14" s="109"/>
      <c r="W14" s="106"/>
      <c r="X14" s="106"/>
      <c r="Y14" s="106"/>
      <c r="Z14" s="106"/>
      <c r="AA14" s="106"/>
      <c r="AB14" s="106"/>
    </row>
    <row r="15" spans="1:57" ht="15.75" customHeight="1">
      <c r="A15" s="1389"/>
      <c r="B15" s="1400" t="s">
        <v>90</v>
      </c>
      <c r="C15" s="1401"/>
      <c r="D15" s="1401"/>
      <c r="E15" s="877" t="s">
        <v>203</v>
      </c>
      <c r="F15" s="1376"/>
      <c r="G15" s="1377"/>
      <c r="H15" s="882"/>
      <c r="I15" s="878"/>
      <c r="J15" s="1376"/>
      <c r="K15" s="1377"/>
      <c r="L15" s="882"/>
      <c r="M15" s="878"/>
      <c r="N15" s="1376"/>
      <c r="O15" s="1377"/>
      <c r="P15" s="882"/>
      <c r="Q15" s="878"/>
      <c r="R15" s="902">
        <f t="shared" si="0"/>
        <v>0</v>
      </c>
      <c r="S15" s="107"/>
      <c r="T15" s="109"/>
      <c r="U15" s="109"/>
      <c r="V15" s="109"/>
      <c r="W15" s="106"/>
      <c r="X15" s="106"/>
      <c r="Y15" s="106"/>
      <c r="Z15" s="106"/>
      <c r="AA15" s="106"/>
      <c r="AB15" s="106"/>
    </row>
    <row r="16" spans="1:57" ht="15.75" customHeight="1">
      <c r="A16" s="1389"/>
      <c r="B16" s="1402" t="s">
        <v>92</v>
      </c>
      <c r="C16" s="1403"/>
      <c r="D16" s="1403"/>
      <c r="E16" s="928" t="s">
        <v>205</v>
      </c>
      <c r="F16" s="1366"/>
      <c r="G16" s="1367"/>
      <c r="H16" s="929"/>
      <c r="I16" s="930"/>
      <c r="J16" s="1366"/>
      <c r="K16" s="1367"/>
      <c r="L16" s="929"/>
      <c r="M16" s="930"/>
      <c r="N16" s="1366"/>
      <c r="O16" s="1367"/>
      <c r="P16" s="929"/>
      <c r="Q16" s="930"/>
      <c r="R16" s="902">
        <f t="shared" si="0"/>
        <v>0</v>
      </c>
      <c r="S16" s="107"/>
      <c r="T16" s="109"/>
      <c r="U16" s="109"/>
      <c r="V16" s="109"/>
      <c r="W16" s="106"/>
      <c r="X16" s="106"/>
      <c r="Y16" s="106"/>
      <c r="Z16" s="106"/>
      <c r="AA16" s="106"/>
      <c r="AB16" s="106"/>
      <c r="AD16" s="13" t="s">
        <v>436</v>
      </c>
      <c r="AE16" s="913"/>
    </row>
    <row r="17" spans="1:31" ht="15.75" customHeight="1">
      <c r="A17" s="1389"/>
      <c r="B17" s="1368" t="s">
        <v>93</v>
      </c>
      <c r="C17" s="1369"/>
      <c r="D17" s="1369"/>
      <c r="E17" s="899" t="s">
        <v>206</v>
      </c>
      <c r="F17" s="1364"/>
      <c r="G17" s="1365"/>
      <c r="H17" s="886"/>
      <c r="I17" s="887"/>
      <c r="J17" s="1364"/>
      <c r="K17" s="1365"/>
      <c r="L17" s="886"/>
      <c r="M17" s="887"/>
      <c r="N17" s="1364"/>
      <c r="O17" s="1365"/>
      <c r="P17" s="886"/>
      <c r="Q17" s="887"/>
      <c r="R17" s="902">
        <f t="shared" si="0"/>
        <v>0</v>
      </c>
      <c r="S17" s="107"/>
      <c r="T17" s="109"/>
      <c r="U17" s="109"/>
      <c r="V17" s="109"/>
      <c r="W17" s="106"/>
      <c r="X17" s="106"/>
      <c r="Y17" s="106"/>
      <c r="Z17" s="106"/>
      <c r="AA17" s="106"/>
      <c r="AB17" s="106"/>
      <c r="AD17" s="13" t="s">
        <v>95</v>
      </c>
      <c r="AE17" s="2">
        <v>3</v>
      </c>
    </row>
    <row r="18" spans="1:31" ht="15.75" customHeight="1">
      <c r="A18" s="1389"/>
      <c r="B18" s="1354" t="s">
        <v>279</v>
      </c>
      <c r="C18" s="1355"/>
      <c r="D18" s="1355"/>
      <c r="E18" s="940" t="s">
        <v>209</v>
      </c>
      <c r="F18" s="1358"/>
      <c r="G18" s="1359"/>
      <c r="H18" s="941"/>
      <c r="I18" s="942"/>
      <c r="J18" s="1358"/>
      <c r="K18" s="1359"/>
      <c r="L18" s="941"/>
      <c r="M18" s="942"/>
      <c r="N18" s="1358"/>
      <c r="O18" s="1359"/>
      <c r="P18" s="941"/>
      <c r="Q18" s="942"/>
      <c r="R18" s="902">
        <f t="shared" si="0"/>
        <v>0</v>
      </c>
      <c r="S18" s="107"/>
      <c r="T18" s="109"/>
      <c r="U18" s="109"/>
      <c r="V18" s="109"/>
      <c r="W18" s="106"/>
      <c r="X18" s="106"/>
      <c r="Y18" s="106"/>
      <c r="Z18" s="106"/>
      <c r="AA18" s="106"/>
      <c r="AB18" s="106"/>
      <c r="AD18" s="13" t="s">
        <v>97</v>
      </c>
      <c r="AE18" s="2">
        <v>4</v>
      </c>
    </row>
    <row r="19" spans="1:31" ht="15.75" customHeight="1">
      <c r="A19" s="1389"/>
      <c r="B19" s="1489" t="s">
        <v>277</v>
      </c>
      <c r="C19" s="1490"/>
      <c r="D19" s="1490"/>
      <c r="E19" s="937" t="s">
        <v>278</v>
      </c>
      <c r="F19" s="1356"/>
      <c r="G19" s="1357"/>
      <c r="H19" s="938"/>
      <c r="I19" s="939"/>
      <c r="J19" s="1356"/>
      <c r="K19" s="1357"/>
      <c r="L19" s="938"/>
      <c r="M19" s="939"/>
      <c r="N19" s="1356"/>
      <c r="O19" s="1357"/>
      <c r="P19" s="938"/>
      <c r="Q19" s="939"/>
      <c r="R19" s="902">
        <f t="shared" si="0"/>
        <v>0</v>
      </c>
      <c r="S19" s="107"/>
      <c r="T19" s="109"/>
      <c r="U19" s="109"/>
      <c r="V19" s="109"/>
      <c r="W19" s="106"/>
      <c r="X19" s="106"/>
      <c r="Y19" s="106"/>
      <c r="Z19" s="106"/>
      <c r="AA19" s="106"/>
      <c r="AB19" s="106"/>
      <c r="AD19" s="13" t="s">
        <v>98</v>
      </c>
      <c r="AE19" s="2">
        <v>5</v>
      </c>
    </row>
    <row r="20" spans="1:31" ht="15.75" customHeight="1">
      <c r="A20" s="1389"/>
      <c r="B20" s="1443" t="s">
        <v>99</v>
      </c>
      <c r="C20" s="1444"/>
      <c r="D20" s="1444"/>
      <c r="E20" s="950" t="s">
        <v>208</v>
      </c>
      <c r="F20" s="1378"/>
      <c r="G20" s="1379"/>
      <c r="H20" s="951"/>
      <c r="I20" s="952"/>
      <c r="J20" s="1378"/>
      <c r="K20" s="1379"/>
      <c r="L20" s="951"/>
      <c r="M20" s="952"/>
      <c r="N20" s="1378"/>
      <c r="O20" s="1379"/>
      <c r="P20" s="951"/>
      <c r="Q20" s="952"/>
      <c r="R20" s="902">
        <f t="shared" si="0"/>
        <v>0</v>
      </c>
      <c r="S20" s="107"/>
      <c r="T20" s="109"/>
      <c r="U20" s="109"/>
      <c r="V20" s="109"/>
      <c r="W20" s="106"/>
      <c r="X20" s="106"/>
      <c r="Y20" s="106"/>
      <c r="Z20" s="106"/>
      <c r="AA20" s="106"/>
      <c r="AB20" s="106"/>
      <c r="AD20" s="13" t="s">
        <v>100</v>
      </c>
      <c r="AE20" s="2">
        <v>6</v>
      </c>
    </row>
    <row r="21" spans="1:31" ht="15.75" customHeight="1">
      <c r="A21" s="1389"/>
      <c r="B21" s="1439" t="s">
        <v>228</v>
      </c>
      <c r="C21" s="1440"/>
      <c r="D21" s="1440"/>
      <c r="E21" s="879" t="s">
        <v>229</v>
      </c>
      <c r="F21" s="1374"/>
      <c r="G21" s="1375"/>
      <c r="H21" s="884"/>
      <c r="I21" s="881"/>
      <c r="J21" s="1374"/>
      <c r="K21" s="1375"/>
      <c r="L21" s="884"/>
      <c r="M21" s="881"/>
      <c r="N21" s="1374"/>
      <c r="O21" s="1375"/>
      <c r="P21" s="884"/>
      <c r="Q21" s="881"/>
      <c r="R21" s="902">
        <f t="shared" si="0"/>
        <v>0</v>
      </c>
      <c r="S21" s="107"/>
      <c r="T21" s="109"/>
      <c r="U21" s="109"/>
      <c r="V21" s="109"/>
      <c r="W21" s="106"/>
      <c r="X21" s="106"/>
      <c r="Y21" s="106"/>
      <c r="Z21" s="106"/>
      <c r="AA21" s="106"/>
      <c r="AB21" s="106"/>
      <c r="AC21" s="13"/>
      <c r="AD21" s="13" t="s">
        <v>132</v>
      </c>
    </row>
    <row r="22" spans="1:31" ht="15.75" customHeight="1">
      <c r="A22" s="1389"/>
      <c r="B22" s="1341" t="s">
        <v>280</v>
      </c>
      <c r="C22" s="1342"/>
      <c r="D22" s="1342"/>
      <c r="E22" s="880" t="s">
        <v>444</v>
      </c>
      <c r="F22" s="1391"/>
      <c r="G22" s="1392"/>
      <c r="H22" s="885"/>
      <c r="I22" s="499"/>
      <c r="J22" s="1391"/>
      <c r="K22" s="1392"/>
      <c r="L22" s="885"/>
      <c r="M22" s="499"/>
      <c r="N22" s="1391"/>
      <c r="O22" s="1392"/>
      <c r="P22" s="885"/>
      <c r="Q22" s="499"/>
      <c r="R22" s="902">
        <f t="shared" si="0"/>
        <v>0</v>
      </c>
      <c r="S22" s="107"/>
      <c r="T22" s="109"/>
      <c r="U22" s="109"/>
      <c r="V22" s="109"/>
      <c r="W22" s="106"/>
      <c r="X22" s="106"/>
      <c r="Y22" s="106"/>
      <c r="Z22" s="106"/>
      <c r="AA22" s="106"/>
      <c r="AB22" s="106"/>
      <c r="AC22" s="13"/>
      <c r="AD22" s="13" t="s">
        <v>452</v>
      </c>
    </row>
    <row r="23" spans="1:31" ht="15.75" customHeight="1" thickBot="1">
      <c r="A23" s="1390"/>
      <c r="B23" s="1441"/>
      <c r="C23" s="1442"/>
      <c r="D23" s="1442"/>
      <c r="E23" s="900"/>
      <c r="F23" s="1008"/>
      <c r="G23" s="1009"/>
      <c r="H23" s="1010"/>
      <c r="I23" s="1011"/>
      <c r="J23" s="1008"/>
      <c r="K23" s="1009"/>
      <c r="L23" s="1010"/>
      <c r="M23" s="1011"/>
      <c r="N23" s="1008"/>
      <c r="O23" s="1009"/>
      <c r="P23" s="1010"/>
      <c r="Q23" s="1011"/>
      <c r="R23" s="902">
        <f t="shared" si="0"/>
        <v>0</v>
      </c>
      <c r="S23" s="107"/>
      <c r="T23" s="109"/>
      <c r="U23" s="109"/>
      <c r="V23" s="109"/>
      <c r="W23" s="106"/>
      <c r="X23" s="106"/>
      <c r="Y23" s="106"/>
      <c r="Z23" s="106"/>
      <c r="AA23" s="106"/>
      <c r="AB23" s="106"/>
      <c r="AC23" s="13"/>
    </row>
    <row r="24" spans="1:31">
      <c r="A24" s="1472" t="s">
        <v>101</v>
      </c>
      <c r="B24" s="1473"/>
      <c r="C24" s="1473"/>
      <c r="D24" s="1473"/>
      <c r="E24" s="1473"/>
      <c r="F24" s="1474"/>
      <c r="G24" s="901">
        <f>36-A46-B46-C46-D46-E46</f>
        <v>32</v>
      </c>
      <c r="H24" s="110">
        <f>SUM(H8:H21)</f>
        <v>13</v>
      </c>
      <c r="I24" s="1100"/>
      <c r="J24" s="112"/>
      <c r="K24" s="901">
        <f>36-G46-H46-I46-J46-K46</f>
        <v>26</v>
      </c>
      <c r="L24" s="110">
        <f>SUM(L8:L21)</f>
        <v>13</v>
      </c>
      <c r="M24" s="1100"/>
      <c r="N24" s="112"/>
      <c r="O24" s="901">
        <f>34-M46-N46-O46-P46-Q46</f>
        <v>26</v>
      </c>
      <c r="P24" s="110">
        <f>SUM(P8:P21)</f>
        <v>13</v>
      </c>
      <c r="Q24" s="1100"/>
      <c r="R24" s="1334">
        <f>H25+L25+P25</f>
        <v>1092</v>
      </c>
      <c r="S24" s="1336" t="s">
        <v>451</v>
      </c>
      <c r="T24" s="106"/>
      <c r="U24" s="106"/>
      <c r="V24" s="106"/>
      <c r="W24" s="106"/>
      <c r="X24" s="106"/>
      <c r="Y24" s="106"/>
      <c r="Z24" s="106"/>
      <c r="AA24" s="106"/>
      <c r="AB24" s="106"/>
    </row>
    <row r="25" spans="1:31" ht="13.5" thickBot="1">
      <c r="A25" s="1475"/>
      <c r="B25" s="1476"/>
      <c r="C25" s="1476"/>
      <c r="D25" s="1476"/>
      <c r="E25" s="1476"/>
      <c r="F25" s="1477"/>
      <c r="G25" s="111" t="s">
        <v>102</v>
      </c>
      <c r="H25" s="1096">
        <f>G24*H24</f>
        <v>416</v>
      </c>
      <c r="I25" s="1097" t="s">
        <v>103</v>
      </c>
      <c r="J25" s="1098"/>
      <c r="K25" s="1099" t="s">
        <v>102</v>
      </c>
      <c r="L25" s="1096">
        <f>K24*L24</f>
        <v>338</v>
      </c>
      <c r="M25" s="1097" t="s">
        <v>103</v>
      </c>
      <c r="N25" s="1098"/>
      <c r="O25" s="1099" t="s">
        <v>102</v>
      </c>
      <c r="P25" s="1096">
        <f>O24*P24</f>
        <v>338</v>
      </c>
      <c r="Q25" s="1097" t="s">
        <v>103</v>
      </c>
      <c r="R25" s="1335"/>
      <c r="S25" s="1337"/>
      <c r="T25" s="106"/>
      <c r="U25" s="106"/>
      <c r="V25" s="106"/>
      <c r="W25" s="106"/>
      <c r="X25" s="106"/>
      <c r="Y25" s="106"/>
      <c r="Z25" s="106"/>
      <c r="AA25" s="106"/>
      <c r="AB25" s="106"/>
    </row>
    <row r="26" spans="1:31" ht="13.5" thickBo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8"/>
      <c r="O26" s="2"/>
      <c r="P26" s="2"/>
      <c r="Q26" s="2"/>
      <c r="R26" s="107"/>
      <c r="S26" s="107"/>
      <c r="T26" s="106"/>
      <c r="U26" s="106"/>
      <c r="V26" s="106"/>
      <c r="W26" s="106"/>
      <c r="X26" s="106"/>
      <c r="Y26" s="106"/>
      <c r="Z26" s="106"/>
      <c r="AA26" s="106"/>
      <c r="AB26" s="106"/>
    </row>
    <row r="27" spans="1:31" ht="20.25" customHeight="1" thickBot="1">
      <c r="A27" s="1478" t="s">
        <v>104</v>
      </c>
      <c r="B27" s="1479"/>
      <c r="C27" s="1479"/>
      <c r="D27" s="1479"/>
      <c r="E27" s="1479"/>
      <c r="F27" s="1479"/>
      <c r="G27" s="1479"/>
      <c r="H27" s="1479"/>
      <c r="I27" s="1479"/>
      <c r="J27" s="1479"/>
      <c r="K27" s="1479"/>
      <c r="L27" s="1479"/>
      <c r="M27" s="1479"/>
      <c r="N27" s="1479"/>
      <c r="O27" s="1479"/>
      <c r="P27" s="1479"/>
      <c r="Q27" s="1480"/>
      <c r="R27" s="8"/>
      <c r="S27" s="8"/>
      <c r="T27" s="106"/>
      <c r="U27" s="106"/>
      <c r="V27" s="106"/>
      <c r="W27" s="106"/>
      <c r="X27" s="106"/>
      <c r="Y27" s="106"/>
      <c r="Z27" s="106"/>
      <c r="AA27" s="106"/>
      <c r="AB27" s="106"/>
    </row>
    <row r="28" spans="1:31">
      <c r="A28" s="1410" t="str">
        <f>+F5</f>
        <v>SECONDE</v>
      </c>
      <c r="B28" s="1411"/>
      <c r="C28" s="1411"/>
      <c r="D28" s="1411"/>
      <c r="E28" s="1412"/>
      <c r="F28" s="1487" t="s">
        <v>105</v>
      </c>
      <c r="G28" s="1436" t="str">
        <f>+J5</f>
        <v>PREMIERE</v>
      </c>
      <c r="H28" s="1437"/>
      <c r="I28" s="1437"/>
      <c r="J28" s="1437"/>
      <c r="K28" s="1438"/>
      <c r="L28" s="1487" t="s">
        <v>105</v>
      </c>
      <c r="M28" s="1417" t="str">
        <f>+N5</f>
        <v>TERMINALE</v>
      </c>
      <c r="N28" s="1418"/>
      <c r="O28" s="1418"/>
      <c r="P28" s="1418"/>
      <c r="Q28" s="1419"/>
      <c r="R28" s="107"/>
      <c r="S28" s="8"/>
      <c r="T28" s="106"/>
      <c r="U28" s="106"/>
      <c r="V28" s="106"/>
      <c r="W28" s="106"/>
      <c r="X28" s="106"/>
      <c r="Y28" s="106"/>
      <c r="Z28" s="106"/>
      <c r="AA28" s="106"/>
      <c r="AB28" s="106"/>
    </row>
    <row r="29" spans="1:31">
      <c r="A29" s="1032" t="s">
        <v>106</v>
      </c>
      <c r="B29" s="1033" t="s">
        <v>107</v>
      </c>
      <c r="C29" s="1033" t="s">
        <v>108</v>
      </c>
      <c r="D29" s="1033" t="s">
        <v>109</v>
      </c>
      <c r="E29" s="1034" t="s">
        <v>110</v>
      </c>
      <c r="F29" s="1488"/>
      <c r="G29" s="1005" t="s">
        <v>106</v>
      </c>
      <c r="H29" s="1006" t="s">
        <v>107</v>
      </c>
      <c r="I29" s="1006" t="s">
        <v>108</v>
      </c>
      <c r="J29" s="1006" t="s">
        <v>109</v>
      </c>
      <c r="K29" s="1007" t="s">
        <v>110</v>
      </c>
      <c r="L29" s="1488"/>
      <c r="M29" s="955" t="s">
        <v>106</v>
      </c>
      <c r="N29" s="956" t="s">
        <v>107</v>
      </c>
      <c r="O29" s="956" t="s">
        <v>108</v>
      </c>
      <c r="P29" s="956" t="s">
        <v>109</v>
      </c>
      <c r="Q29" s="957" t="s">
        <v>110</v>
      </c>
      <c r="R29" s="107"/>
      <c r="S29" s="8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1:31" ht="15.75" customHeight="1">
      <c r="A30" s="895"/>
      <c r="B30" s="891"/>
      <c r="C30" s="925"/>
      <c r="D30" s="891"/>
      <c r="E30" s="892"/>
      <c r="F30" s="1071" t="s">
        <v>111</v>
      </c>
      <c r="G30" s="923"/>
      <c r="H30" s="911"/>
      <c r="I30" s="926"/>
      <c r="J30" s="911"/>
      <c r="K30" s="912"/>
      <c r="L30" s="1071" t="s">
        <v>111</v>
      </c>
      <c r="M30" s="895"/>
      <c r="N30" s="891"/>
      <c r="O30" s="925"/>
      <c r="P30" s="891"/>
      <c r="Q30" s="892"/>
      <c r="R30" s="107"/>
      <c r="S30" s="8"/>
      <c r="T30" s="106"/>
      <c r="U30" s="106"/>
      <c r="V30" s="106"/>
      <c r="W30" s="106"/>
      <c r="X30" s="106"/>
      <c r="Y30" s="106"/>
      <c r="Z30" s="106"/>
      <c r="AA30" s="106"/>
      <c r="AB30" s="106"/>
    </row>
    <row r="31" spans="1:31" ht="15.75" customHeight="1">
      <c r="A31" s="924"/>
      <c r="B31" s="893"/>
      <c r="C31" s="927"/>
      <c r="D31" s="893"/>
      <c r="E31" s="890"/>
      <c r="F31" s="1071" t="s">
        <v>112</v>
      </c>
      <c r="G31" s="924"/>
      <c r="H31" s="893"/>
      <c r="I31" s="927"/>
      <c r="J31" s="893"/>
      <c r="K31" s="890"/>
      <c r="L31" s="1071" t="s">
        <v>112</v>
      </c>
      <c r="M31" s="924"/>
      <c r="N31" s="893"/>
      <c r="O31" s="927"/>
      <c r="P31" s="893"/>
      <c r="Q31" s="890"/>
      <c r="R31" s="107"/>
      <c r="S31" s="8"/>
      <c r="T31" s="106"/>
      <c r="U31" s="106"/>
      <c r="V31" s="106"/>
      <c r="W31" s="106"/>
      <c r="X31" s="106"/>
      <c r="Y31" s="106"/>
      <c r="Z31" s="106"/>
      <c r="AA31" s="106"/>
      <c r="AB31" s="106"/>
    </row>
    <row r="32" spans="1:31" ht="15.75" customHeight="1">
      <c r="A32" s="924"/>
      <c r="B32" s="893"/>
      <c r="C32" s="893"/>
      <c r="D32" s="893"/>
      <c r="E32" s="890"/>
      <c r="F32" s="1071" t="s">
        <v>113</v>
      </c>
      <c r="G32" s="924"/>
      <c r="H32" s="893"/>
      <c r="I32" s="893"/>
      <c r="J32" s="893"/>
      <c r="K32" s="890"/>
      <c r="L32" s="1071" t="s">
        <v>113</v>
      </c>
      <c r="M32" s="924"/>
      <c r="N32" s="893"/>
      <c r="O32" s="893"/>
      <c r="P32" s="893"/>
      <c r="Q32" s="890"/>
      <c r="R32" s="107"/>
      <c r="S32" s="8"/>
      <c r="T32" s="106"/>
      <c r="U32" s="106"/>
      <c r="V32" s="106"/>
      <c r="W32" s="106"/>
      <c r="X32" s="106"/>
      <c r="Y32" s="106"/>
      <c r="Z32" s="106"/>
      <c r="AA32" s="106"/>
      <c r="AB32" s="106"/>
    </row>
    <row r="33" spans="1:28" ht="15.75" customHeight="1">
      <c r="A33" s="1073"/>
      <c r="B33" s="1074"/>
      <c r="C33" s="1074"/>
      <c r="D33" s="1074"/>
      <c r="E33" s="1075"/>
      <c r="F33" s="1071" t="s">
        <v>114</v>
      </c>
      <c r="G33" s="1073"/>
      <c r="H33" s="1074"/>
      <c r="I33" s="1074"/>
      <c r="J33" s="1074"/>
      <c r="K33" s="1075"/>
      <c r="L33" s="1071" t="s">
        <v>114</v>
      </c>
      <c r="M33" s="1073"/>
      <c r="N33" s="1074"/>
      <c r="O33" s="1074"/>
      <c r="P33" s="1074"/>
      <c r="Q33" s="1075"/>
      <c r="R33" s="107"/>
      <c r="S33" s="8"/>
      <c r="T33" s="106"/>
      <c r="U33" s="106"/>
      <c r="V33" s="106"/>
      <c r="W33" s="106"/>
      <c r="X33" s="106"/>
      <c r="Y33" s="106"/>
      <c r="Z33" s="106"/>
      <c r="AA33" s="106"/>
      <c r="AB33" s="106"/>
    </row>
    <row r="34" spans="1:28" ht="15.75" customHeight="1">
      <c r="A34" s="1093"/>
      <c r="B34" s="1094"/>
      <c r="C34" s="1094"/>
      <c r="D34" s="1094"/>
      <c r="E34" s="1095"/>
      <c r="F34" s="1071" t="s">
        <v>115</v>
      </c>
      <c r="G34" s="1093"/>
      <c r="H34" s="1094"/>
      <c r="I34" s="1094"/>
      <c r="J34" s="1094"/>
      <c r="K34" s="1095"/>
      <c r="L34" s="1071" t="s">
        <v>115</v>
      </c>
      <c r="M34" s="1093"/>
      <c r="N34" s="1094"/>
      <c r="O34" s="1094"/>
      <c r="P34" s="1094"/>
      <c r="Q34" s="1095"/>
      <c r="R34" s="107"/>
      <c r="S34" s="8"/>
      <c r="T34" s="106"/>
      <c r="U34" s="106"/>
      <c r="V34" s="106"/>
      <c r="W34" s="106"/>
      <c r="X34" s="106"/>
      <c r="Y34" s="106"/>
      <c r="Z34" s="106"/>
      <c r="AA34" s="106"/>
      <c r="AB34" s="106"/>
    </row>
    <row r="35" spans="1:28" ht="15.75" customHeight="1">
      <c r="A35" s="1093"/>
      <c r="B35" s="1094"/>
      <c r="C35" s="1094"/>
      <c r="D35" s="1094"/>
      <c r="E35" s="1095"/>
      <c r="F35" s="1071" t="s">
        <v>116</v>
      </c>
      <c r="G35" s="1093"/>
      <c r="H35" s="1094"/>
      <c r="I35" s="1094"/>
      <c r="J35" s="1094"/>
      <c r="K35" s="1095"/>
      <c r="L35" s="1071" t="s">
        <v>116</v>
      </c>
      <c r="M35" s="1093"/>
      <c r="N35" s="1094"/>
      <c r="O35" s="1094"/>
      <c r="P35" s="1094"/>
      <c r="Q35" s="1095"/>
      <c r="R35" s="107"/>
      <c r="S35" s="8"/>
      <c r="T35" s="106"/>
      <c r="U35" s="106"/>
      <c r="V35" s="106"/>
      <c r="W35" s="106"/>
      <c r="X35" s="106"/>
      <c r="Y35" s="106"/>
      <c r="Z35" s="106"/>
      <c r="AA35" s="106"/>
      <c r="AB35" s="106"/>
    </row>
    <row r="36" spans="1:28" ht="15.75" customHeight="1">
      <c r="A36" s="895"/>
      <c r="B36" s="891"/>
      <c r="C36" s="891"/>
      <c r="D36" s="891"/>
      <c r="E36" s="892"/>
      <c r="F36" s="1071" t="s">
        <v>117</v>
      </c>
      <c r="G36" s="895"/>
      <c r="H36" s="891"/>
      <c r="I36" s="891"/>
      <c r="J36" s="891"/>
      <c r="K36" s="892"/>
      <c r="L36" s="1071" t="s">
        <v>117</v>
      </c>
      <c r="M36" s="895"/>
      <c r="N36" s="891"/>
      <c r="O36" s="891"/>
      <c r="P36" s="891"/>
      <c r="Q36" s="892"/>
      <c r="R36" s="107"/>
      <c r="S36" s="8"/>
      <c r="T36" s="106"/>
      <c r="U36" s="106"/>
      <c r="V36" s="106"/>
      <c r="W36" s="106"/>
      <c r="X36" s="106"/>
      <c r="Y36" s="106"/>
      <c r="Z36" s="106"/>
      <c r="AA36" s="106"/>
      <c r="AB36" s="106"/>
    </row>
    <row r="37" spans="1:28" ht="15.75" customHeight="1">
      <c r="A37" s="924"/>
      <c r="B37" s="893"/>
      <c r="C37" s="893"/>
      <c r="D37" s="893"/>
      <c r="E37" s="890"/>
      <c r="F37" s="1071" t="s">
        <v>118</v>
      </c>
      <c r="G37" s="924"/>
      <c r="H37" s="893"/>
      <c r="I37" s="893"/>
      <c r="J37" s="893"/>
      <c r="K37" s="890"/>
      <c r="L37" s="1071" t="s">
        <v>118</v>
      </c>
      <c r="M37" s="924"/>
      <c r="N37" s="893"/>
      <c r="O37" s="893"/>
      <c r="P37" s="893"/>
      <c r="Q37" s="890"/>
      <c r="R37" s="107"/>
      <c r="S37" s="8"/>
      <c r="T37" s="106"/>
      <c r="U37" s="106"/>
      <c r="V37" s="106"/>
      <c r="W37" s="106"/>
      <c r="X37" s="106"/>
      <c r="Y37" s="106"/>
      <c r="Z37" s="106"/>
      <c r="AA37" s="106"/>
      <c r="AB37" s="106"/>
    </row>
    <row r="38" spans="1:28" ht="15.75" customHeight="1">
      <c r="A38" s="924"/>
      <c r="B38" s="893"/>
      <c r="C38" s="893"/>
      <c r="D38" s="893"/>
      <c r="E38" s="890"/>
      <c r="F38" s="1071" t="s">
        <v>119</v>
      </c>
      <c r="G38" s="924"/>
      <c r="H38" s="893"/>
      <c r="I38" s="893"/>
      <c r="J38" s="893"/>
      <c r="K38" s="890"/>
      <c r="L38" s="1071" t="s">
        <v>119</v>
      </c>
      <c r="M38" s="924"/>
      <c r="N38" s="893"/>
      <c r="O38" s="893"/>
      <c r="P38" s="893"/>
      <c r="Q38" s="890"/>
      <c r="R38" s="108"/>
      <c r="S38" s="8"/>
      <c r="T38" s="106"/>
      <c r="U38" s="106"/>
      <c r="V38" s="106"/>
      <c r="W38" s="106"/>
      <c r="X38" s="106"/>
      <c r="Y38" s="106"/>
      <c r="Z38" s="106"/>
      <c r="AA38" s="106"/>
      <c r="AB38" s="106"/>
    </row>
    <row r="39" spans="1:28" ht="15.75" customHeight="1" thickBot="1">
      <c r="A39" s="896"/>
      <c r="B39" s="894"/>
      <c r="C39" s="894"/>
      <c r="D39" s="894"/>
      <c r="E39" s="897"/>
      <c r="F39" s="1072" t="s">
        <v>120</v>
      </c>
      <c r="G39" s="896"/>
      <c r="H39" s="894"/>
      <c r="I39" s="894"/>
      <c r="J39" s="894"/>
      <c r="K39" s="897"/>
      <c r="L39" s="1072" t="s">
        <v>120</v>
      </c>
      <c r="M39" s="896"/>
      <c r="N39" s="894"/>
      <c r="O39" s="894"/>
      <c r="P39" s="894"/>
      <c r="Q39" s="897"/>
      <c r="R39" s="108"/>
      <c r="S39" s="8"/>
      <c r="T39" s="106"/>
      <c r="U39" s="106"/>
      <c r="V39" s="106"/>
      <c r="W39" s="106"/>
      <c r="X39" s="106"/>
      <c r="Y39" s="106"/>
      <c r="Z39" s="106"/>
      <c r="AA39" s="106"/>
      <c r="AB39" s="106"/>
    </row>
    <row r="40" spans="1:28" ht="13.5" thickBot="1">
      <c r="A40" s="113"/>
      <c r="B40" s="113"/>
      <c r="C40" s="113"/>
      <c r="D40" s="113"/>
      <c r="E40" s="113"/>
      <c r="F40" s="113"/>
      <c r="G40" s="114"/>
      <c r="H40" s="114"/>
      <c r="I40" s="114"/>
      <c r="J40" s="114"/>
      <c r="K40" s="113"/>
      <c r="L40" s="113"/>
      <c r="M40" s="113"/>
      <c r="N40" s="114"/>
      <c r="O40" s="114"/>
      <c r="P40" s="114"/>
      <c r="Q40" s="113"/>
      <c r="R40" s="115"/>
      <c r="S40" s="8"/>
      <c r="T40" s="106"/>
      <c r="U40" s="106"/>
      <c r="V40" s="106"/>
      <c r="W40" s="106"/>
      <c r="X40" s="106"/>
      <c r="Y40" s="106"/>
      <c r="Z40" s="106"/>
      <c r="AA40" s="106"/>
      <c r="AB40" s="106"/>
    </row>
    <row r="41" spans="1:28" ht="24" customHeight="1" thickBot="1">
      <c r="A41" s="1478" t="s">
        <v>121</v>
      </c>
      <c r="B41" s="1479"/>
      <c r="C41" s="1479"/>
      <c r="D41" s="1479"/>
      <c r="E41" s="1479"/>
      <c r="F41" s="1479"/>
      <c r="G41" s="1479"/>
      <c r="H41" s="1479"/>
      <c r="I41" s="1479"/>
      <c r="J41" s="1479"/>
      <c r="K41" s="1479"/>
      <c r="L41" s="1479"/>
      <c r="M41" s="1479"/>
      <c r="N41" s="1479"/>
      <c r="O41" s="1479"/>
      <c r="P41" s="1479"/>
      <c r="Q41" s="1480"/>
      <c r="R41" s="116"/>
      <c r="S41" s="117"/>
      <c r="T41" s="118"/>
      <c r="U41" s="118"/>
      <c r="V41" s="119"/>
      <c r="W41" s="109"/>
      <c r="X41" s="109"/>
      <c r="Y41" s="109"/>
      <c r="Z41" s="106"/>
      <c r="AA41" s="106"/>
      <c r="AB41" s="106"/>
    </row>
    <row r="42" spans="1:28">
      <c r="A42" s="1481" t="str">
        <f>A28</f>
        <v>SECONDE</v>
      </c>
      <c r="B42" s="1482"/>
      <c r="C42" s="1482"/>
      <c r="D42" s="1482"/>
      <c r="E42" s="1483"/>
      <c r="F42" s="1064"/>
      <c r="G42" s="1484" t="str">
        <f>G28</f>
        <v>PREMIERE</v>
      </c>
      <c r="H42" s="1485"/>
      <c r="I42" s="1485"/>
      <c r="J42" s="1485"/>
      <c r="K42" s="1486"/>
      <c r="L42" s="1069"/>
      <c r="M42" s="1469" t="str">
        <f>M28</f>
        <v>TERMINALE</v>
      </c>
      <c r="N42" s="1470"/>
      <c r="O42" s="1470"/>
      <c r="P42" s="1470"/>
      <c r="Q42" s="1471"/>
      <c r="R42" s="115"/>
      <c r="S42" s="8"/>
      <c r="T42" s="106"/>
      <c r="U42" s="106"/>
      <c r="V42" s="106"/>
      <c r="W42" s="106"/>
      <c r="X42" s="109"/>
      <c r="Y42" s="109"/>
      <c r="Z42" s="106"/>
      <c r="AA42" s="106"/>
      <c r="AB42" s="106"/>
    </row>
    <row r="43" spans="1:28" ht="13.5" thickBot="1">
      <c r="A43" s="1425" t="s">
        <v>139</v>
      </c>
      <c r="B43" s="1426"/>
      <c r="C43" s="1426"/>
      <c r="D43" s="1426"/>
      <c r="E43" s="1427"/>
      <c r="F43" s="1065"/>
      <c r="G43" s="1428" t="s">
        <v>140</v>
      </c>
      <c r="H43" s="1429"/>
      <c r="I43" s="1429"/>
      <c r="J43" s="1429"/>
      <c r="K43" s="1430"/>
      <c r="L43" s="1070"/>
      <c r="M43" s="1431" t="s">
        <v>140</v>
      </c>
      <c r="N43" s="1432"/>
      <c r="O43" s="1432"/>
      <c r="P43" s="1432"/>
      <c r="Q43" s="1433"/>
      <c r="R43" s="115"/>
      <c r="S43" s="8"/>
      <c r="T43" s="106"/>
      <c r="U43" s="106"/>
      <c r="V43" s="106"/>
      <c r="W43" s="106"/>
      <c r="X43" s="109"/>
      <c r="Y43" s="109"/>
      <c r="Z43" s="106"/>
      <c r="AA43" s="106"/>
      <c r="AB43" s="106"/>
    </row>
    <row r="44" spans="1:28" ht="22.5">
      <c r="A44" s="993" t="s">
        <v>122</v>
      </c>
      <c r="B44" s="994" t="s">
        <v>123</v>
      </c>
      <c r="C44" s="994" t="s">
        <v>124</v>
      </c>
      <c r="D44" s="994" t="s">
        <v>125</v>
      </c>
      <c r="E44" s="995" t="s">
        <v>126</v>
      </c>
      <c r="F44" s="1065"/>
      <c r="G44" s="1002" t="s">
        <v>122</v>
      </c>
      <c r="H44" s="1003" t="s">
        <v>123</v>
      </c>
      <c r="I44" s="1003" t="s">
        <v>124</v>
      </c>
      <c r="J44" s="1003" t="s">
        <v>125</v>
      </c>
      <c r="K44" s="1004" t="s">
        <v>126</v>
      </c>
      <c r="L44" s="1070"/>
      <c r="M44" s="960" t="s">
        <v>122</v>
      </c>
      <c r="N44" s="961" t="s">
        <v>123</v>
      </c>
      <c r="O44" s="961" t="s">
        <v>124</v>
      </c>
      <c r="P44" s="961" t="s">
        <v>125</v>
      </c>
      <c r="Q44" s="962" t="s">
        <v>126</v>
      </c>
      <c r="R44" s="115"/>
      <c r="S44" s="8"/>
      <c r="T44" s="106"/>
      <c r="U44" s="106"/>
      <c r="V44" s="106"/>
      <c r="W44" s="106"/>
      <c r="X44" s="109"/>
      <c r="Y44" s="109"/>
      <c r="Z44" s="106"/>
      <c r="AA44" s="106"/>
      <c r="AB44" s="106"/>
    </row>
    <row r="45" spans="1:28" ht="15">
      <c r="A45" s="987"/>
      <c r="B45" s="988"/>
      <c r="C45" s="988"/>
      <c r="D45" s="988"/>
      <c r="E45" s="989" t="s">
        <v>95</v>
      </c>
      <c r="F45" s="1066" t="s">
        <v>127</v>
      </c>
      <c r="G45" s="975" t="s">
        <v>97</v>
      </c>
      <c r="H45" s="976"/>
      <c r="I45" s="976" t="s">
        <v>98</v>
      </c>
      <c r="J45" s="976"/>
      <c r="K45" s="977" t="s">
        <v>100</v>
      </c>
      <c r="L45" s="1066" t="s">
        <v>127</v>
      </c>
      <c r="M45" s="963"/>
      <c r="N45" s="964" t="s">
        <v>132</v>
      </c>
      <c r="O45" s="964"/>
      <c r="P45" s="964" t="s">
        <v>452</v>
      </c>
      <c r="Q45" s="965"/>
      <c r="R45" s="113"/>
      <c r="S45" s="8"/>
      <c r="T45" s="106"/>
      <c r="U45" s="106"/>
      <c r="V45" s="106"/>
      <c r="W45" s="106"/>
      <c r="X45" s="109"/>
      <c r="Y45" s="109"/>
      <c r="Z45" s="106"/>
      <c r="AA45" s="106"/>
      <c r="AB45" s="106"/>
    </row>
    <row r="46" spans="1:28" ht="15">
      <c r="A46" s="990"/>
      <c r="B46" s="991"/>
      <c r="C46" s="991"/>
      <c r="D46" s="991"/>
      <c r="E46" s="992">
        <v>4</v>
      </c>
      <c r="F46" s="1066" t="s">
        <v>128</v>
      </c>
      <c r="G46" s="978">
        <v>3</v>
      </c>
      <c r="H46" s="979"/>
      <c r="I46" s="979">
        <v>3</v>
      </c>
      <c r="J46" s="979"/>
      <c r="K46" s="980">
        <v>4</v>
      </c>
      <c r="L46" s="1066" t="s">
        <v>128</v>
      </c>
      <c r="M46" s="966"/>
      <c r="N46" s="967">
        <v>4</v>
      </c>
      <c r="O46" s="967"/>
      <c r="P46" s="967">
        <v>4</v>
      </c>
      <c r="Q46" s="968"/>
      <c r="R46" s="113"/>
      <c r="S46" s="8"/>
      <c r="T46" s="106"/>
      <c r="U46" s="106"/>
      <c r="V46" s="106"/>
      <c r="W46" s="106"/>
      <c r="X46" s="109"/>
      <c r="Y46" s="109"/>
      <c r="Z46" s="106"/>
      <c r="AA46" s="106"/>
      <c r="AB46" s="106"/>
    </row>
    <row r="47" spans="1:28" ht="16.5">
      <c r="A47" s="1076"/>
      <c r="B47" s="1077"/>
      <c r="C47" s="1077"/>
      <c r="D47" s="1077"/>
      <c r="E47" s="1078">
        <v>41427</v>
      </c>
      <c r="F47" s="1079" t="s">
        <v>437</v>
      </c>
      <c r="G47" s="1080">
        <v>41585</v>
      </c>
      <c r="H47" s="1081"/>
      <c r="I47" s="1081">
        <v>41311</v>
      </c>
      <c r="J47" s="1081"/>
      <c r="K47" s="1082">
        <v>41396</v>
      </c>
      <c r="L47" s="1079" t="s">
        <v>129</v>
      </c>
      <c r="M47" s="1083"/>
      <c r="N47" s="1084">
        <v>41335</v>
      </c>
      <c r="O47" s="1084"/>
      <c r="P47" s="1084">
        <v>41375</v>
      </c>
      <c r="Q47" s="1085"/>
      <c r="R47" s="113"/>
      <c r="S47" s="8"/>
      <c r="T47" s="106"/>
      <c r="U47" s="106"/>
      <c r="V47" s="106"/>
      <c r="W47" s="106"/>
      <c r="X47" s="109"/>
      <c r="Y47" s="109"/>
      <c r="Z47" s="106"/>
      <c r="AA47" s="106"/>
      <c r="AB47" s="106"/>
    </row>
    <row r="48" spans="1:28" ht="15.75" thickBot="1">
      <c r="A48" s="1086" t="str">
        <f>IF(A46="","",A47+(7*A46))</f>
        <v/>
      </c>
      <c r="B48" s="1087" t="str">
        <f t="shared" ref="B48:E48" si="1">IF(B47="","",B47+(7*B46))</f>
        <v/>
      </c>
      <c r="C48" s="1087" t="str">
        <f t="shared" si="1"/>
        <v/>
      </c>
      <c r="D48" s="1087" t="str">
        <f t="shared" si="1"/>
        <v/>
      </c>
      <c r="E48" s="1088">
        <f t="shared" si="1"/>
        <v>41455</v>
      </c>
      <c r="F48" s="1066" t="s">
        <v>438</v>
      </c>
      <c r="G48" s="1089">
        <f t="shared" ref="G48:K48" si="2">IF(G47="","",G47+(7*G46))</f>
        <v>41606</v>
      </c>
      <c r="H48" s="1089" t="str">
        <f t="shared" si="2"/>
        <v/>
      </c>
      <c r="I48" s="1089">
        <f t="shared" si="2"/>
        <v>41332</v>
      </c>
      <c r="J48" s="1089" t="str">
        <f t="shared" si="2"/>
        <v/>
      </c>
      <c r="K48" s="1089">
        <f t="shared" si="2"/>
        <v>41424</v>
      </c>
      <c r="L48" s="1066" t="s">
        <v>130</v>
      </c>
      <c r="M48" s="1090" t="str">
        <f t="shared" ref="M48:O48" si="3">IF(M47="","",M47+(7*M46))</f>
        <v/>
      </c>
      <c r="N48" s="1091">
        <f t="shared" si="3"/>
        <v>41363</v>
      </c>
      <c r="O48" s="1091" t="str">
        <f t="shared" si="3"/>
        <v/>
      </c>
      <c r="P48" s="1091">
        <f>IF(P47="","",P47+(7*P46))</f>
        <v>41403</v>
      </c>
      <c r="Q48" s="1092" t="str">
        <f t="shared" ref="Q48" si="4">IF(Q47="","",Q47+(7*Q46))</f>
        <v/>
      </c>
      <c r="R48" s="113"/>
      <c r="S48" s="8"/>
      <c r="T48" s="106"/>
      <c r="U48" s="106"/>
      <c r="V48" s="106"/>
      <c r="W48" s="106"/>
      <c r="X48" s="109"/>
      <c r="Y48" s="109"/>
      <c r="Z48" s="106"/>
      <c r="AA48" s="106"/>
      <c r="AB48" s="106"/>
    </row>
    <row r="49" spans="1:28" ht="15">
      <c r="A49" s="996" t="str">
        <f>IF(A47="","",WEEKNUM(A47))</f>
        <v/>
      </c>
      <c r="B49" s="997" t="str">
        <f>IF(B47="","",WEEKNUM(B47))</f>
        <v/>
      </c>
      <c r="C49" s="997" t="str">
        <f>IF(C47="","",WEEKNUM(C47))</f>
        <v/>
      </c>
      <c r="D49" s="997" t="str">
        <f>IF(D47="","",WEEKNUM(D47))</f>
        <v/>
      </c>
      <c r="E49" s="998">
        <f>IF(E47="","",WEEKNUM(E47))</f>
        <v>23</v>
      </c>
      <c r="F49" s="1067" t="s">
        <v>131</v>
      </c>
      <c r="G49" s="981">
        <f>IF(G47="","",WEEKNUM(G47))</f>
        <v>45</v>
      </c>
      <c r="H49" s="982" t="str">
        <f>IF(H47="","",WEEKNUM(H47))</f>
        <v/>
      </c>
      <c r="I49" s="982">
        <f>IF(I47="","",WEEKNUM(I47))</f>
        <v>6</v>
      </c>
      <c r="J49" s="982" t="str">
        <f>IF(J47="","",WEEKNUM(J47))</f>
        <v/>
      </c>
      <c r="K49" s="983">
        <f>IF(K47="","",WEEKNUM(K47))</f>
        <v>18</v>
      </c>
      <c r="L49" s="1067" t="s">
        <v>131</v>
      </c>
      <c r="M49" s="969" t="str">
        <f>IF(M47="","",WEEKNUM(M47))</f>
        <v/>
      </c>
      <c r="N49" s="970">
        <f>IF(N47="","",WEEKNUM(N47))</f>
        <v>9</v>
      </c>
      <c r="O49" s="970" t="str">
        <f>IF(O47="","",WEEKNUM(O47))</f>
        <v/>
      </c>
      <c r="P49" s="970">
        <f>IF(P47="","",WEEKNUM(P47))</f>
        <v>15</v>
      </c>
      <c r="Q49" s="971" t="str">
        <f>IF(Q47="","",WEEKNUM(Q47))</f>
        <v/>
      </c>
      <c r="R49" s="113"/>
      <c r="S49" s="8"/>
      <c r="T49" s="106"/>
      <c r="U49" s="106"/>
      <c r="V49" s="106"/>
      <c r="W49" s="106"/>
      <c r="X49" s="106"/>
      <c r="Y49" s="106"/>
      <c r="Z49" s="106"/>
      <c r="AA49" s="106"/>
      <c r="AB49" s="106"/>
    </row>
    <row r="50" spans="1:28" ht="15.75" thickBot="1">
      <c r="A50" s="999" t="str">
        <f>IF(A48="","",WEEKNUM(A48)-1)</f>
        <v/>
      </c>
      <c r="B50" s="1000" t="str">
        <f>IF(B48="","",WEEKNUM(B48)-1)</f>
        <v/>
      </c>
      <c r="C50" s="1000" t="str">
        <f>IF(C48="","",WEEKNUM(C48)-1)</f>
        <v/>
      </c>
      <c r="D50" s="1000" t="str">
        <f>IF(D48="","",WEEKNUM(D48)-1)</f>
        <v/>
      </c>
      <c r="E50" s="1001">
        <f>IF(E48="","",WEEKNUM(E48)-1)</f>
        <v>26</v>
      </c>
      <c r="F50" s="1068" t="s">
        <v>131</v>
      </c>
      <c r="G50" s="984">
        <f>IF(G48="","",WEEKNUM(G48)-1)</f>
        <v>47</v>
      </c>
      <c r="H50" s="985" t="str">
        <f>IF(H48="","",WEEKNUM(H48)-1)</f>
        <v/>
      </c>
      <c r="I50" s="985">
        <f>IF(I48="","",WEEKNUM(I48)-1)</f>
        <v>8</v>
      </c>
      <c r="J50" s="985" t="str">
        <f>IF(J48="","",WEEKNUM(J48)-1)</f>
        <v/>
      </c>
      <c r="K50" s="986">
        <f>IF(K48="","",WEEKNUM(K48)-1)</f>
        <v>21</v>
      </c>
      <c r="L50" s="1068" t="s">
        <v>131</v>
      </c>
      <c r="M50" s="972" t="str">
        <f>IF(M48="","",WEEKNUM(M48)-1)</f>
        <v/>
      </c>
      <c r="N50" s="973">
        <f>IF(N48="","",WEEKNUM(N48)-1)</f>
        <v>12</v>
      </c>
      <c r="O50" s="973" t="str">
        <f>IF(O48="","",WEEKNUM(O48)-1)</f>
        <v/>
      </c>
      <c r="P50" s="973">
        <f>IF(P48="","",WEEKNUM(P48)-1)</f>
        <v>18</v>
      </c>
      <c r="Q50" s="974" t="str">
        <f>IF(Q48="","",WEEKNUM(Q48)-1)</f>
        <v/>
      </c>
      <c r="R50" s="113"/>
      <c r="S50" s="8"/>
      <c r="T50" s="106"/>
      <c r="U50" s="106"/>
      <c r="V50" s="106"/>
      <c r="W50" s="106"/>
      <c r="X50" s="106"/>
      <c r="Y50" s="106"/>
      <c r="Z50" s="106"/>
      <c r="AA50" s="106"/>
      <c r="AB50" s="106"/>
    </row>
    <row r="51" spans="1:28" ht="1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22"/>
      <c r="R51" s="22"/>
      <c r="S51" s="8"/>
      <c r="T51" s="106"/>
      <c r="U51" s="106"/>
      <c r="V51" s="106"/>
      <c r="W51" s="106"/>
      <c r="X51" s="106"/>
      <c r="Y51" s="106"/>
      <c r="Z51" s="106"/>
      <c r="AA51" s="106"/>
      <c r="AB51" s="106"/>
    </row>
    <row r="52" spans="1:28" ht="15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22"/>
      <c r="R52" s="22"/>
      <c r="S52" s="8"/>
      <c r="T52" s="106"/>
      <c r="U52" s="106"/>
      <c r="V52" s="106"/>
      <c r="W52" s="106"/>
      <c r="X52" s="106"/>
      <c r="Y52" s="106"/>
      <c r="Z52" s="106"/>
      <c r="AA52" s="106"/>
      <c r="AB52" s="106"/>
    </row>
    <row r="53" spans="1:28" hidden="1">
      <c r="A53" s="98"/>
      <c r="B53" s="98" t="s">
        <v>95</v>
      </c>
      <c r="C53" s="120">
        <f t="shared" ref="C53:C58" si="5">HLOOKUP($B53,$A$45:$Q$49,5)</f>
        <v>23</v>
      </c>
      <c r="D53" s="120">
        <f t="shared" ref="D53:D58" si="6">HLOOKUP(B53,$A$45:$Q$50,6)</f>
        <v>26</v>
      </c>
      <c r="E53" s="98"/>
      <c r="F53" s="98"/>
      <c r="G53" s="98"/>
      <c r="H53" s="98"/>
      <c r="I53" s="156"/>
      <c r="J53" s="156"/>
      <c r="K53" s="98"/>
      <c r="L53" s="98"/>
      <c r="M53" s="113"/>
      <c r="N53" s="22"/>
      <c r="O53" s="22"/>
      <c r="P53" s="19"/>
      <c r="Q53" s="19"/>
      <c r="R53" s="22"/>
      <c r="S53" s="8"/>
      <c r="T53" s="106"/>
      <c r="U53" s="106"/>
      <c r="V53" s="106"/>
      <c r="W53" s="106"/>
      <c r="X53" s="106"/>
      <c r="Y53" s="106"/>
      <c r="Z53" s="106"/>
      <c r="AA53" s="106"/>
      <c r="AB53" s="106"/>
    </row>
    <row r="54" spans="1:28" hidden="1">
      <c r="A54" s="98"/>
      <c r="B54" s="98" t="s">
        <v>97</v>
      </c>
      <c r="C54" s="120">
        <f t="shared" si="5"/>
        <v>45</v>
      </c>
      <c r="D54" s="120">
        <f t="shared" si="6"/>
        <v>47</v>
      </c>
      <c r="E54" s="98"/>
      <c r="F54" s="98"/>
      <c r="G54" s="98"/>
      <c r="H54" s="98"/>
      <c r="I54" s="156"/>
      <c r="J54" s="156"/>
      <c r="K54" s="98"/>
      <c r="L54" s="98"/>
      <c r="M54" s="113"/>
      <c r="N54" s="22"/>
      <c r="O54" s="22"/>
      <c r="P54" s="19"/>
      <c r="Q54" s="19"/>
      <c r="R54" s="22"/>
      <c r="S54" s="8"/>
      <c r="T54" s="106"/>
      <c r="U54" s="106"/>
      <c r="V54" s="106"/>
      <c r="W54" s="106"/>
      <c r="X54" s="106"/>
      <c r="Y54" s="106"/>
      <c r="Z54" s="106"/>
      <c r="AA54" s="106"/>
      <c r="AB54" s="106"/>
    </row>
    <row r="55" spans="1:28" hidden="1">
      <c r="A55" s="98"/>
      <c r="B55" s="98" t="s">
        <v>98</v>
      </c>
      <c r="C55" s="120">
        <f t="shared" si="5"/>
        <v>6</v>
      </c>
      <c r="D55" s="120">
        <f t="shared" si="6"/>
        <v>8</v>
      </c>
      <c r="E55" s="98"/>
      <c r="F55" s="98"/>
      <c r="G55" s="98"/>
      <c r="H55" s="98"/>
      <c r="I55" s="156"/>
      <c r="J55" s="157"/>
      <c r="K55" s="98"/>
      <c r="L55" s="98"/>
      <c r="M55" s="113"/>
      <c r="N55" s="22"/>
      <c r="O55" s="22"/>
      <c r="P55" s="19"/>
      <c r="Q55" s="19"/>
      <c r="R55" s="22"/>
      <c r="S55" s="8"/>
      <c r="T55" s="106"/>
      <c r="U55" s="106"/>
      <c r="V55" s="106"/>
      <c r="W55" s="106"/>
      <c r="X55" s="106"/>
      <c r="Y55" s="106"/>
      <c r="Z55" s="106"/>
      <c r="AA55" s="106"/>
      <c r="AB55" s="106"/>
    </row>
    <row r="56" spans="1:28" hidden="1">
      <c r="A56" s="98"/>
      <c r="B56" s="98" t="s">
        <v>100</v>
      </c>
      <c r="C56" s="120">
        <f t="shared" si="5"/>
        <v>18</v>
      </c>
      <c r="D56" s="120">
        <f t="shared" si="6"/>
        <v>21</v>
      </c>
      <c r="E56" s="98"/>
      <c r="F56" s="98"/>
      <c r="G56" s="98"/>
      <c r="H56" s="98"/>
      <c r="I56" s="156"/>
      <c r="J56" s="156"/>
      <c r="K56" s="98"/>
      <c r="L56" s="98"/>
      <c r="M56" s="98"/>
      <c r="N56" s="36"/>
      <c r="O56" s="36"/>
      <c r="P56" s="19"/>
      <c r="Q56" s="19"/>
      <c r="R56" s="22"/>
      <c r="S56" s="8"/>
      <c r="T56" s="106"/>
      <c r="U56" s="106"/>
      <c r="V56" s="106"/>
      <c r="W56" s="106"/>
      <c r="X56" s="106"/>
      <c r="Y56" s="106"/>
      <c r="Z56" s="106"/>
      <c r="AA56" s="106"/>
      <c r="AB56" s="106"/>
    </row>
    <row r="57" spans="1:28" hidden="1">
      <c r="A57" s="113"/>
      <c r="B57" s="158" t="s">
        <v>132</v>
      </c>
      <c r="C57" s="120">
        <f t="shared" si="5"/>
        <v>9</v>
      </c>
      <c r="D57" s="120">
        <f t="shared" si="6"/>
        <v>12</v>
      </c>
      <c r="E57" s="98"/>
      <c r="F57" s="113"/>
      <c r="G57" s="113"/>
      <c r="H57" s="113"/>
      <c r="I57" s="114"/>
      <c r="J57" s="114"/>
      <c r="K57" s="113"/>
      <c r="L57" s="113"/>
      <c r="M57" s="113"/>
      <c r="N57" s="22"/>
      <c r="O57" s="22"/>
      <c r="P57" s="22"/>
      <c r="Q57" s="22"/>
      <c r="R57" s="22"/>
      <c r="S57" s="8"/>
      <c r="T57" s="106"/>
      <c r="U57" s="106"/>
      <c r="V57" s="106"/>
      <c r="W57" s="106"/>
      <c r="X57" s="106"/>
      <c r="Y57" s="106"/>
      <c r="Z57" s="106"/>
      <c r="AA57" s="106"/>
      <c r="AB57" s="106"/>
    </row>
    <row r="58" spans="1:28" hidden="1">
      <c r="A58" s="113"/>
      <c r="B58" s="158" t="s">
        <v>133</v>
      </c>
      <c r="C58" s="120">
        <f t="shared" si="5"/>
        <v>9</v>
      </c>
      <c r="D58" s="120">
        <f t="shared" si="6"/>
        <v>12</v>
      </c>
      <c r="E58" s="98"/>
      <c r="F58" s="113"/>
      <c r="G58" s="113"/>
      <c r="H58" s="113"/>
      <c r="I58" s="114"/>
      <c r="J58" s="114"/>
      <c r="K58" s="113"/>
      <c r="L58" s="113"/>
      <c r="M58" s="113"/>
      <c r="N58" s="22"/>
      <c r="O58" s="22"/>
      <c r="P58" s="22"/>
      <c r="Q58" s="22"/>
      <c r="R58" s="22"/>
      <c r="S58" s="8"/>
      <c r="T58" s="106"/>
      <c r="U58" s="106"/>
      <c r="V58" s="106"/>
      <c r="W58" s="106"/>
      <c r="X58" s="106"/>
      <c r="Y58" s="106"/>
      <c r="Z58" s="106"/>
      <c r="AA58" s="106"/>
      <c r="AB58" s="106"/>
    </row>
    <row r="59" spans="1:28">
      <c r="A59" s="113"/>
      <c r="B59" s="113"/>
      <c r="C59" s="113"/>
      <c r="D59" s="113"/>
      <c r="E59" s="113"/>
      <c r="F59" s="113"/>
      <c r="G59" s="113"/>
      <c r="H59" s="113"/>
      <c r="I59" s="114"/>
      <c r="J59" s="114"/>
      <c r="K59" s="113"/>
      <c r="L59" s="113"/>
      <c r="M59" s="113"/>
      <c r="N59" s="22"/>
      <c r="O59" s="22"/>
      <c r="P59" s="22"/>
      <c r="Q59" s="22"/>
      <c r="R59" s="22"/>
      <c r="S59" s="8"/>
      <c r="T59" s="106"/>
      <c r="U59" s="106"/>
      <c r="V59" s="106"/>
      <c r="W59" s="106"/>
      <c r="X59" s="106"/>
      <c r="Y59" s="106"/>
      <c r="Z59" s="106"/>
      <c r="AA59" s="106"/>
      <c r="AB59" s="106"/>
    </row>
    <row r="60" spans="1:28">
      <c r="A60" s="107"/>
      <c r="B60" s="107"/>
      <c r="C60" s="107"/>
      <c r="D60" s="107"/>
      <c r="E60" s="107"/>
      <c r="F60" s="107"/>
      <c r="G60" s="107"/>
      <c r="H60" s="107"/>
      <c r="I60" s="123"/>
      <c r="J60" s="123"/>
      <c r="K60" s="107"/>
      <c r="L60" s="107"/>
      <c r="M60" s="107"/>
      <c r="N60" s="8"/>
      <c r="O60" s="8"/>
      <c r="P60" s="8"/>
      <c r="Q60" s="8"/>
      <c r="R60" s="8"/>
      <c r="S60" s="8"/>
      <c r="T60" s="106"/>
      <c r="U60" s="106"/>
      <c r="V60" s="106"/>
      <c r="W60" s="106"/>
      <c r="X60" s="106"/>
      <c r="Y60" s="106"/>
      <c r="Z60" s="106"/>
      <c r="AA60" s="106"/>
      <c r="AB60" s="106"/>
    </row>
    <row r="61" spans="1:28">
      <c r="A61" s="107"/>
      <c r="B61" s="107"/>
      <c r="C61" s="124"/>
      <c r="D61" s="107"/>
      <c r="E61" s="107"/>
      <c r="F61" s="107"/>
      <c r="G61" s="107"/>
      <c r="H61" s="107"/>
      <c r="I61" s="123"/>
      <c r="J61" s="123"/>
      <c r="K61" s="107"/>
      <c r="L61" s="107"/>
      <c r="M61" s="107"/>
      <c r="N61" s="8"/>
      <c r="O61" s="8"/>
      <c r="P61" s="8"/>
      <c r="Q61" s="8"/>
      <c r="R61" s="8"/>
      <c r="S61" s="8"/>
      <c r="T61" s="106"/>
      <c r="U61" s="106"/>
      <c r="V61" s="106"/>
      <c r="W61" s="106"/>
      <c r="X61" s="106"/>
      <c r="Y61" s="106"/>
      <c r="Z61" s="106"/>
      <c r="AA61" s="106"/>
      <c r="AB61" s="106"/>
    </row>
    <row r="62" spans="1:28">
      <c r="A62" s="107"/>
      <c r="B62" s="107"/>
      <c r="C62" s="107"/>
      <c r="D62" s="107"/>
      <c r="E62" s="107"/>
      <c r="F62" s="107"/>
      <c r="G62" s="107"/>
      <c r="H62" s="107"/>
      <c r="I62" s="123"/>
      <c r="J62" s="123"/>
      <c r="K62" s="107"/>
      <c r="L62" s="107"/>
      <c r="M62" s="107"/>
      <c r="N62" s="8"/>
      <c r="O62" s="8"/>
      <c r="P62" s="8"/>
      <c r="Q62" s="8"/>
      <c r="R62" s="8"/>
      <c r="S62" s="8"/>
      <c r="T62" s="106"/>
      <c r="U62" s="106"/>
      <c r="V62" s="106"/>
      <c r="W62" s="106"/>
      <c r="X62" s="106"/>
      <c r="Y62" s="106"/>
      <c r="Z62" s="106"/>
      <c r="AA62" s="106"/>
      <c r="AB62" s="106"/>
    </row>
    <row r="63" spans="1:28">
      <c r="A63" s="107"/>
      <c r="B63" s="107"/>
      <c r="C63" s="107"/>
      <c r="D63" s="107"/>
      <c r="E63" s="107"/>
      <c r="F63" s="107"/>
      <c r="G63" s="107"/>
      <c r="H63" s="107"/>
      <c r="I63" s="123"/>
      <c r="J63" s="123"/>
      <c r="K63" s="107"/>
      <c r="L63" s="107"/>
      <c r="M63" s="107"/>
      <c r="N63" s="8"/>
      <c r="O63" s="8"/>
      <c r="P63" s="8"/>
      <c r="Q63" s="8"/>
      <c r="R63" s="8"/>
      <c r="S63" s="8"/>
      <c r="T63" s="106"/>
      <c r="U63" s="106"/>
      <c r="V63" s="106"/>
      <c r="W63" s="106"/>
      <c r="X63" s="106"/>
      <c r="Y63" s="106"/>
      <c r="Z63" s="106"/>
      <c r="AA63" s="106"/>
      <c r="AB63" s="106"/>
    </row>
    <row r="64" spans="1:28">
      <c r="A64" s="107"/>
      <c r="B64" s="107"/>
      <c r="C64" s="107"/>
      <c r="D64" s="107"/>
      <c r="E64" s="107"/>
      <c r="F64" s="107"/>
      <c r="G64" s="107"/>
      <c r="H64" s="107"/>
      <c r="I64" s="123"/>
      <c r="J64" s="123"/>
      <c r="K64" s="107"/>
      <c r="L64" s="107"/>
      <c r="M64" s="107"/>
      <c r="N64" s="8"/>
      <c r="O64" s="8"/>
      <c r="P64" s="8"/>
      <c r="Q64" s="8"/>
      <c r="R64" s="8"/>
      <c r="S64" s="8"/>
      <c r="T64" s="106"/>
      <c r="U64" s="106"/>
      <c r="V64" s="106"/>
      <c r="W64" s="106"/>
      <c r="X64" s="106"/>
      <c r="Y64" s="106"/>
      <c r="Z64" s="106"/>
      <c r="AA64" s="106"/>
      <c r="AB64" s="106"/>
    </row>
    <row r="65" spans="1:28">
      <c r="A65" s="107"/>
      <c r="B65" s="107"/>
      <c r="C65" s="107"/>
      <c r="D65" s="107"/>
      <c r="E65" s="107"/>
      <c r="F65" s="107"/>
      <c r="G65" s="107"/>
      <c r="H65" s="107"/>
      <c r="I65" s="123"/>
      <c r="J65" s="123"/>
      <c r="K65" s="107"/>
      <c r="L65" s="107"/>
      <c r="M65" s="107"/>
      <c r="N65" s="8"/>
      <c r="O65" s="8"/>
      <c r="P65" s="8"/>
      <c r="Q65" s="8"/>
      <c r="R65" s="8"/>
      <c r="S65" s="8"/>
      <c r="T65" s="106"/>
      <c r="U65" s="106"/>
      <c r="V65" s="106"/>
      <c r="W65" s="106"/>
      <c r="X65" s="106"/>
      <c r="Y65" s="106"/>
      <c r="Z65" s="106"/>
      <c r="AA65" s="106"/>
      <c r="AB65" s="106"/>
    </row>
    <row r="66" spans="1:28">
      <c r="A66" s="107"/>
      <c r="B66" s="107"/>
      <c r="C66" s="107"/>
      <c r="D66" s="107"/>
      <c r="E66" s="107"/>
      <c r="F66" s="107"/>
      <c r="G66" s="107"/>
      <c r="H66" s="107"/>
      <c r="I66" s="123"/>
      <c r="J66" s="123"/>
      <c r="K66" s="107"/>
      <c r="L66" s="107"/>
      <c r="M66" s="107"/>
      <c r="N66" s="8"/>
      <c r="O66" s="8"/>
      <c r="P66" s="8"/>
      <c r="Q66" s="8"/>
      <c r="R66" s="8"/>
      <c r="S66" s="8"/>
      <c r="T66" s="106"/>
      <c r="U66" s="106"/>
      <c r="V66" s="106"/>
      <c r="W66" s="106"/>
      <c r="X66" s="106"/>
      <c r="Y66" s="106"/>
      <c r="Z66" s="106"/>
      <c r="AA66" s="106"/>
      <c r="AB66" s="106"/>
    </row>
    <row r="67" spans="1:28">
      <c r="A67" s="107"/>
      <c r="B67" s="107"/>
      <c r="C67" s="107"/>
      <c r="D67" s="107"/>
      <c r="E67" s="107"/>
      <c r="F67" s="107"/>
      <c r="G67" s="107"/>
      <c r="H67" s="107"/>
      <c r="I67" s="123"/>
      <c r="J67" s="123"/>
      <c r="K67" s="107"/>
      <c r="L67" s="107"/>
      <c r="M67" s="107"/>
      <c r="N67" s="8"/>
      <c r="O67" s="8"/>
      <c r="P67" s="8"/>
      <c r="Q67" s="8"/>
      <c r="R67" s="8"/>
      <c r="S67" s="8"/>
      <c r="T67" s="106"/>
      <c r="U67" s="106"/>
      <c r="V67" s="106"/>
      <c r="W67" s="106"/>
      <c r="X67" s="106"/>
      <c r="Y67" s="106"/>
      <c r="Z67" s="106"/>
      <c r="AA67" s="106"/>
      <c r="AB67" s="106"/>
    </row>
    <row r="68" spans="1:28">
      <c r="P68" s="109"/>
      <c r="Q68" s="109"/>
      <c r="R68" s="109"/>
      <c r="S68" s="109"/>
      <c r="T68" s="106"/>
      <c r="U68" s="106"/>
      <c r="V68" s="106"/>
      <c r="W68" s="106"/>
      <c r="X68" s="106"/>
      <c r="Y68" s="106"/>
      <c r="Z68" s="106"/>
      <c r="AA68" s="106"/>
      <c r="AB68" s="106"/>
    </row>
    <row r="69" spans="1:28">
      <c r="P69" s="109"/>
      <c r="Q69" s="109"/>
      <c r="R69" s="109"/>
      <c r="S69" s="109"/>
      <c r="T69" s="106"/>
      <c r="U69" s="106"/>
      <c r="V69" s="106"/>
      <c r="W69" s="106"/>
      <c r="X69" s="106"/>
      <c r="Y69" s="106"/>
      <c r="Z69" s="106"/>
      <c r="AA69" s="106"/>
      <c r="AB69" s="106"/>
    </row>
    <row r="70" spans="1:28">
      <c r="P70" s="109"/>
      <c r="Q70" s="109"/>
      <c r="R70" s="109"/>
      <c r="S70" s="109"/>
      <c r="T70" s="106"/>
      <c r="U70" s="106"/>
      <c r="V70" s="106"/>
      <c r="W70" s="106"/>
      <c r="X70" s="106"/>
      <c r="Y70" s="106"/>
      <c r="Z70" s="106"/>
      <c r="AA70" s="106"/>
      <c r="AB70" s="106"/>
    </row>
    <row r="71" spans="1:28">
      <c r="P71" s="109"/>
      <c r="Q71" s="109"/>
      <c r="R71" s="109"/>
      <c r="S71" s="109"/>
      <c r="T71" s="106"/>
      <c r="U71" s="106"/>
      <c r="V71" s="106"/>
      <c r="W71" s="106"/>
      <c r="X71" s="106"/>
      <c r="Y71" s="106"/>
      <c r="Z71" s="106"/>
      <c r="AA71" s="106"/>
      <c r="AB71" s="106"/>
    </row>
    <row r="72" spans="1:28">
      <c r="P72" s="109"/>
      <c r="Q72" s="109"/>
      <c r="R72" s="109"/>
      <c r="S72" s="109"/>
      <c r="T72" s="106"/>
      <c r="U72" s="106"/>
      <c r="V72" s="106"/>
      <c r="W72" s="106"/>
      <c r="X72" s="106"/>
      <c r="Y72" s="106"/>
      <c r="Z72" s="106"/>
      <c r="AA72" s="106"/>
      <c r="AB72" s="106"/>
    </row>
    <row r="73" spans="1:28">
      <c r="P73" s="109"/>
      <c r="Q73" s="109"/>
      <c r="R73" s="109"/>
      <c r="S73" s="109"/>
      <c r="T73" s="106"/>
      <c r="U73" s="106"/>
      <c r="V73" s="106"/>
      <c r="W73" s="106"/>
      <c r="X73" s="106"/>
      <c r="Y73" s="106"/>
      <c r="Z73" s="106"/>
      <c r="AA73" s="106"/>
      <c r="AB73" s="106"/>
    </row>
    <row r="74" spans="1:28">
      <c r="P74" s="109"/>
      <c r="Q74" s="109"/>
      <c r="R74" s="109"/>
      <c r="S74" s="109"/>
      <c r="T74" s="106"/>
      <c r="U74" s="106"/>
      <c r="V74" s="106"/>
      <c r="W74" s="106"/>
      <c r="X74" s="106"/>
      <c r="Y74" s="106"/>
      <c r="Z74" s="106"/>
      <c r="AA74" s="106"/>
      <c r="AB74" s="106"/>
    </row>
    <row r="75" spans="1:28">
      <c r="P75" s="109"/>
      <c r="Q75" s="109"/>
      <c r="R75" s="109"/>
      <c r="S75" s="109"/>
      <c r="T75" s="106"/>
      <c r="U75" s="106"/>
      <c r="V75" s="106"/>
      <c r="W75" s="106"/>
      <c r="X75" s="106"/>
      <c r="Y75" s="106"/>
      <c r="Z75" s="106"/>
      <c r="AA75" s="106"/>
      <c r="AB75" s="106"/>
    </row>
    <row r="76" spans="1:28">
      <c r="P76" s="109"/>
      <c r="Q76" s="109"/>
      <c r="R76" s="109"/>
      <c r="S76" s="109"/>
      <c r="T76" s="106"/>
      <c r="U76" s="106"/>
      <c r="V76" s="106"/>
      <c r="W76" s="106"/>
      <c r="X76" s="106"/>
      <c r="Y76" s="106"/>
      <c r="Z76" s="106"/>
      <c r="AA76" s="106"/>
      <c r="AB76" s="106"/>
    </row>
    <row r="77" spans="1:28">
      <c r="P77" s="109"/>
      <c r="Q77" s="109"/>
      <c r="R77" s="109"/>
      <c r="S77" s="109"/>
      <c r="T77" s="106"/>
      <c r="U77" s="106"/>
      <c r="V77" s="106"/>
      <c r="W77" s="106"/>
      <c r="X77" s="106"/>
      <c r="Y77" s="106"/>
      <c r="Z77" s="106"/>
      <c r="AA77" s="106"/>
      <c r="AB77" s="106"/>
    </row>
    <row r="78" spans="1:28">
      <c r="P78" s="109"/>
      <c r="Q78" s="109"/>
      <c r="R78" s="109"/>
      <c r="S78" s="109"/>
      <c r="T78" s="106"/>
      <c r="U78" s="106"/>
      <c r="V78" s="106"/>
      <c r="W78" s="106"/>
      <c r="X78" s="106"/>
      <c r="Y78" s="106"/>
      <c r="Z78" s="106"/>
      <c r="AA78" s="106"/>
      <c r="AB78" s="106"/>
    </row>
    <row r="79" spans="1:28">
      <c r="P79" s="109"/>
      <c r="Q79" s="109"/>
      <c r="R79" s="109"/>
      <c r="S79" s="109"/>
      <c r="T79" s="106"/>
      <c r="U79" s="106"/>
      <c r="V79" s="106"/>
      <c r="W79" s="106"/>
      <c r="X79" s="106"/>
      <c r="Y79" s="106"/>
      <c r="Z79" s="106"/>
      <c r="AA79" s="106"/>
      <c r="AB79" s="106"/>
    </row>
    <row r="80" spans="1:28">
      <c r="P80" s="109"/>
      <c r="Q80" s="109"/>
      <c r="R80" s="109"/>
      <c r="S80" s="109"/>
      <c r="T80" s="106"/>
      <c r="U80" s="106"/>
      <c r="V80" s="106"/>
      <c r="W80" s="106"/>
      <c r="X80" s="106"/>
      <c r="Y80" s="106"/>
      <c r="Z80" s="106"/>
      <c r="AA80" s="106"/>
      <c r="AB80" s="106"/>
    </row>
    <row r="81" spans="16:28">
      <c r="P81" s="109"/>
      <c r="Q81" s="109"/>
      <c r="R81" s="109"/>
      <c r="S81" s="109"/>
      <c r="T81" s="106"/>
      <c r="U81" s="106"/>
      <c r="V81" s="106"/>
      <c r="W81" s="106"/>
      <c r="X81" s="106"/>
      <c r="Y81" s="106"/>
      <c r="Z81" s="106"/>
      <c r="AA81" s="106"/>
      <c r="AB81" s="106"/>
    </row>
    <row r="82" spans="16:28">
      <c r="P82" s="109"/>
      <c r="Q82" s="109"/>
      <c r="R82" s="109"/>
      <c r="S82" s="109"/>
      <c r="T82" s="106"/>
      <c r="U82" s="106"/>
      <c r="V82" s="106"/>
      <c r="W82" s="106"/>
      <c r="X82" s="106"/>
      <c r="Y82" s="106"/>
      <c r="Z82" s="106"/>
      <c r="AA82" s="106"/>
      <c r="AB82" s="106"/>
    </row>
    <row r="83" spans="16:28">
      <c r="P83" s="109"/>
      <c r="Q83" s="109"/>
      <c r="R83" s="109"/>
      <c r="S83" s="109"/>
      <c r="T83" s="106"/>
      <c r="U83" s="106"/>
      <c r="V83" s="106"/>
      <c r="W83" s="106"/>
      <c r="X83" s="106"/>
      <c r="Y83" s="106"/>
      <c r="Z83" s="106"/>
      <c r="AA83" s="106"/>
      <c r="AB83" s="106"/>
    </row>
    <row r="84" spans="16:28">
      <c r="P84" s="109"/>
      <c r="Q84" s="109"/>
      <c r="R84" s="109"/>
      <c r="S84" s="109"/>
      <c r="T84" s="106"/>
      <c r="U84" s="106"/>
      <c r="V84" s="106"/>
      <c r="W84" s="106"/>
      <c r="X84" s="106"/>
      <c r="Y84" s="106"/>
      <c r="Z84" s="106"/>
      <c r="AA84" s="106"/>
      <c r="AB84" s="106"/>
    </row>
    <row r="85" spans="16:28">
      <c r="P85" s="109"/>
      <c r="Q85" s="109"/>
      <c r="R85" s="109"/>
      <c r="S85" s="109"/>
      <c r="T85" s="106"/>
      <c r="U85" s="106"/>
      <c r="V85" s="106"/>
      <c r="W85" s="106"/>
      <c r="X85" s="106"/>
      <c r="Y85" s="106"/>
      <c r="Z85" s="106"/>
      <c r="AA85" s="106"/>
      <c r="AB85" s="106"/>
    </row>
    <row r="86" spans="16:28">
      <c r="P86" s="109"/>
      <c r="Q86" s="109"/>
      <c r="R86" s="109"/>
      <c r="S86" s="109"/>
      <c r="T86" s="106"/>
      <c r="U86" s="106"/>
      <c r="V86" s="106"/>
      <c r="W86" s="106"/>
      <c r="X86" s="106"/>
      <c r="Y86" s="106"/>
      <c r="Z86" s="106"/>
      <c r="AA86" s="106"/>
      <c r="AB86" s="106"/>
    </row>
    <row r="87" spans="16:28">
      <c r="P87" s="109"/>
      <c r="Q87" s="109"/>
      <c r="R87" s="109"/>
      <c r="S87" s="109"/>
      <c r="T87" s="106"/>
      <c r="U87" s="106"/>
      <c r="V87" s="106"/>
      <c r="W87" s="106"/>
      <c r="X87" s="106"/>
      <c r="Y87" s="106"/>
      <c r="Z87" s="106"/>
      <c r="AA87" s="106"/>
      <c r="AB87" s="106"/>
    </row>
    <row r="88" spans="16:28">
      <c r="P88" s="109"/>
      <c r="Q88" s="109"/>
      <c r="R88" s="109"/>
      <c r="S88" s="109"/>
      <c r="T88" s="106"/>
      <c r="U88" s="106"/>
      <c r="V88" s="106"/>
      <c r="W88" s="106"/>
      <c r="X88" s="106"/>
      <c r="Y88" s="106"/>
      <c r="Z88" s="106"/>
      <c r="AA88" s="106"/>
      <c r="AB88" s="106"/>
    </row>
    <row r="89" spans="16:28">
      <c r="P89" s="109"/>
      <c r="Q89" s="109"/>
      <c r="R89" s="109"/>
      <c r="S89" s="109"/>
      <c r="T89" s="106"/>
      <c r="U89" s="106"/>
      <c r="V89" s="106"/>
      <c r="W89" s="106"/>
      <c r="X89" s="106"/>
      <c r="Y89" s="106"/>
      <c r="Z89" s="106"/>
      <c r="AA89" s="106"/>
      <c r="AB89" s="106"/>
    </row>
    <row r="90" spans="16:28">
      <c r="P90" s="109"/>
      <c r="Q90" s="109"/>
      <c r="R90" s="109"/>
      <c r="S90" s="109"/>
      <c r="T90" s="106"/>
      <c r="U90" s="106"/>
      <c r="V90" s="106"/>
      <c r="W90" s="106"/>
      <c r="X90" s="106"/>
      <c r="Y90" s="106"/>
      <c r="Z90" s="106"/>
      <c r="AA90" s="106"/>
      <c r="AB90" s="106"/>
    </row>
    <row r="91" spans="16:28">
      <c r="P91" s="109"/>
      <c r="Q91" s="109"/>
      <c r="R91" s="109"/>
      <c r="S91" s="109"/>
      <c r="T91" s="106"/>
      <c r="U91" s="106"/>
      <c r="V91" s="106"/>
      <c r="W91" s="106"/>
      <c r="X91" s="106"/>
      <c r="Y91" s="106"/>
      <c r="Z91" s="106"/>
      <c r="AA91" s="106"/>
      <c r="AB91" s="106"/>
    </row>
    <row r="92" spans="16:28">
      <c r="P92" s="109"/>
      <c r="Q92" s="109"/>
      <c r="R92" s="109"/>
      <c r="S92" s="109"/>
      <c r="T92" s="106"/>
      <c r="U92" s="106"/>
      <c r="V92" s="106"/>
      <c r="W92" s="106"/>
      <c r="X92" s="106"/>
      <c r="Y92" s="106"/>
      <c r="Z92" s="106"/>
      <c r="AA92" s="106"/>
      <c r="AB92" s="106"/>
    </row>
    <row r="93" spans="16:28">
      <c r="P93" s="109"/>
      <c r="Q93" s="109"/>
      <c r="R93" s="109"/>
      <c r="S93" s="109"/>
      <c r="T93" s="106"/>
      <c r="U93" s="106"/>
      <c r="V93" s="106"/>
      <c r="W93" s="106"/>
      <c r="X93" s="106"/>
      <c r="Y93" s="106"/>
      <c r="Z93" s="106"/>
      <c r="AA93" s="106"/>
      <c r="AB93" s="106"/>
    </row>
    <row r="94" spans="16:28">
      <c r="P94" s="109"/>
      <c r="Q94" s="109"/>
      <c r="R94" s="109"/>
      <c r="S94" s="109"/>
      <c r="T94" s="106"/>
      <c r="U94" s="106"/>
      <c r="V94" s="106"/>
      <c r="W94" s="106"/>
      <c r="X94" s="106"/>
      <c r="Y94" s="106"/>
      <c r="Z94" s="106"/>
      <c r="AA94" s="106"/>
      <c r="AB94" s="106"/>
    </row>
    <row r="95" spans="16:28">
      <c r="P95" s="109"/>
      <c r="Q95" s="109"/>
      <c r="R95" s="109"/>
      <c r="S95" s="109"/>
      <c r="T95" s="106"/>
      <c r="U95" s="106"/>
      <c r="V95" s="106"/>
      <c r="W95" s="106"/>
      <c r="X95" s="106"/>
      <c r="Y95" s="106"/>
      <c r="Z95" s="106"/>
      <c r="AA95" s="106"/>
      <c r="AB95" s="106"/>
    </row>
    <row r="96" spans="16:28">
      <c r="P96" s="109"/>
      <c r="Q96" s="109"/>
      <c r="R96" s="109"/>
      <c r="S96" s="109"/>
      <c r="T96" s="106"/>
      <c r="U96" s="106"/>
      <c r="V96" s="106"/>
      <c r="W96" s="106"/>
      <c r="X96" s="106"/>
      <c r="Y96" s="106"/>
      <c r="Z96" s="106"/>
      <c r="AA96" s="106"/>
      <c r="AB96" s="106"/>
    </row>
    <row r="97" spans="1:28">
      <c r="P97" s="109"/>
      <c r="Q97" s="109"/>
      <c r="R97" s="109"/>
      <c r="S97" s="109"/>
      <c r="T97" s="106"/>
      <c r="U97" s="106"/>
      <c r="V97" s="106"/>
      <c r="W97" s="106"/>
      <c r="X97" s="106"/>
      <c r="Y97" s="106"/>
      <c r="Z97" s="106"/>
      <c r="AA97" s="106"/>
      <c r="AB97" s="106"/>
    </row>
    <row r="98" spans="1:28">
      <c r="P98" s="109"/>
      <c r="Q98" s="109"/>
      <c r="R98" s="109"/>
      <c r="S98" s="109"/>
      <c r="T98" s="106"/>
      <c r="U98" s="106"/>
      <c r="V98" s="106"/>
      <c r="W98" s="106"/>
      <c r="X98" s="106"/>
      <c r="Y98" s="106"/>
      <c r="Z98" s="106"/>
      <c r="AA98" s="106"/>
      <c r="AB98" s="106"/>
    </row>
    <row r="99" spans="1:28">
      <c r="P99" s="109"/>
      <c r="Q99" s="109"/>
      <c r="R99" s="109"/>
      <c r="S99" s="109"/>
      <c r="T99" s="106"/>
      <c r="U99" s="106"/>
      <c r="V99" s="106"/>
      <c r="W99" s="106"/>
      <c r="X99" s="106"/>
      <c r="Y99" s="106"/>
      <c r="Z99" s="106"/>
      <c r="AA99" s="106"/>
      <c r="AB99" s="106"/>
    </row>
    <row r="100" spans="1:28">
      <c r="P100" s="109"/>
      <c r="Q100" s="109"/>
      <c r="R100" s="109"/>
      <c r="S100" s="109"/>
      <c r="T100" s="106"/>
      <c r="U100" s="106"/>
      <c r="V100" s="106"/>
      <c r="W100" s="106"/>
      <c r="X100" s="106"/>
      <c r="Y100" s="106"/>
      <c r="Z100" s="106"/>
      <c r="AA100" s="106"/>
      <c r="AB100" s="106"/>
    </row>
    <row r="101" spans="1:28">
      <c r="P101" s="109"/>
      <c r="Q101" s="109"/>
      <c r="R101" s="109"/>
      <c r="S101" s="109"/>
      <c r="T101" s="106"/>
      <c r="U101" s="106"/>
      <c r="V101" s="106"/>
      <c r="W101" s="106"/>
      <c r="X101" s="106"/>
      <c r="Y101" s="106"/>
      <c r="Z101" s="106"/>
      <c r="AA101" s="106"/>
      <c r="AB101" s="106"/>
    </row>
    <row r="102" spans="1:28">
      <c r="A102" s="106"/>
      <c r="B102" s="106"/>
      <c r="P102" s="109"/>
      <c r="Q102" s="109"/>
      <c r="R102" s="109"/>
      <c r="S102" s="109"/>
      <c r="T102" s="106"/>
      <c r="U102" s="106"/>
      <c r="V102" s="106"/>
      <c r="W102" s="106"/>
      <c r="X102" s="106"/>
      <c r="Y102" s="106"/>
      <c r="Z102" s="106"/>
      <c r="AA102" s="106"/>
      <c r="AB102" s="106"/>
    </row>
    <row r="103" spans="1:28">
      <c r="A103" s="106"/>
      <c r="B103" s="1"/>
      <c r="P103" s="109"/>
      <c r="Q103" s="109"/>
      <c r="R103" s="109"/>
      <c r="S103" s="109"/>
      <c r="T103" s="106"/>
      <c r="U103" s="106"/>
      <c r="V103" s="106"/>
      <c r="W103" s="106"/>
      <c r="X103" s="106"/>
      <c r="Y103" s="106"/>
      <c r="Z103" s="106"/>
      <c r="AA103" s="106"/>
      <c r="AB103" s="106"/>
    </row>
    <row r="104" spans="1:28">
      <c r="A104" s="106"/>
      <c r="B104" s="1"/>
      <c r="P104" s="109"/>
      <c r="Q104" s="109"/>
      <c r="R104" s="109"/>
      <c r="S104" s="109"/>
      <c r="T104" s="106"/>
      <c r="U104" s="106"/>
      <c r="V104" s="106"/>
      <c r="W104" s="106"/>
      <c r="X104" s="106"/>
      <c r="Y104" s="106"/>
      <c r="Z104" s="106"/>
      <c r="AA104" s="106"/>
      <c r="AB104" s="106"/>
    </row>
    <row r="105" spans="1:28">
      <c r="A105" s="106"/>
      <c r="B105" s="1"/>
      <c r="P105" s="109"/>
      <c r="Q105" s="109"/>
      <c r="R105" s="109"/>
      <c r="S105" s="109"/>
      <c r="T105" s="106"/>
      <c r="U105" s="106"/>
      <c r="V105" s="106"/>
      <c r="W105" s="106"/>
      <c r="X105" s="106"/>
      <c r="Y105" s="106"/>
      <c r="Z105" s="106"/>
      <c r="AA105" s="106"/>
      <c r="AB105" s="106"/>
    </row>
    <row r="106" spans="1:28">
      <c r="A106" s="106"/>
      <c r="B106" s="1"/>
      <c r="P106" s="109"/>
      <c r="Q106" s="109"/>
      <c r="R106" s="109"/>
      <c r="S106" s="109"/>
      <c r="T106" s="106"/>
      <c r="U106" s="106"/>
      <c r="V106" s="106"/>
      <c r="W106" s="106"/>
      <c r="X106" s="106"/>
      <c r="Y106" s="106"/>
      <c r="Z106" s="106"/>
      <c r="AA106" s="106"/>
      <c r="AB106" s="106"/>
    </row>
    <row r="107" spans="1:28">
      <c r="A107" s="106"/>
      <c r="B107" s="1"/>
      <c r="P107" s="109"/>
      <c r="Q107" s="109"/>
      <c r="R107" s="109"/>
      <c r="S107" s="109"/>
      <c r="T107" s="106"/>
      <c r="U107" s="106"/>
      <c r="V107" s="106"/>
      <c r="W107" s="106"/>
      <c r="X107" s="106"/>
      <c r="Y107" s="106"/>
      <c r="Z107" s="106"/>
      <c r="AA107" s="106"/>
      <c r="AB107" s="106"/>
    </row>
    <row r="108" spans="1:28">
      <c r="A108" s="106"/>
      <c r="B108" s="1"/>
      <c r="P108" s="109"/>
      <c r="Q108" s="109"/>
      <c r="R108" s="109"/>
      <c r="S108" s="109"/>
      <c r="T108" s="106"/>
      <c r="U108" s="106"/>
      <c r="V108" s="106"/>
      <c r="W108" s="106"/>
      <c r="X108" s="106"/>
      <c r="Y108" s="106"/>
      <c r="Z108" s="106"/>
      <c r="AA108" s="106"/>
      <c r="AB108" s="106"/>
    </row>
    <row r="109" spans="1:28">
      <c r="A109" s="106"/>
      <c r="B109" s="1"/>
      <c r="P109" s="109"/>
      <c r="Q109" s="109"/>
      <c r="R109" s="109"/>
      <c r="S109" s="109"/>
      <c r="T109" s="106"/>
      <c r="U109" s="106"/>
      <c r="V109" s="106"/>
      <c r="W109" s="106"/>
      <c r="X109" s="106"/>
      <c r="Y109" s="106"/>
      <c r="Z109" s="106"/>
      <c r="AA109" s="106"/>
      <c r="AB109" s="106"/>
    </row>
    <row r="110" spans="1:28">
      <c r="A110" s="106"/>
      <c r="B110" s="1"/>
      <c r="P110" s="109"/>
      <c r="Q110" s="109"/>
      <c r="R110" s="109"/>
      <c r="S110" s="109"/>
      <c r="T110" s="106"/>
      <c r="U110" s="106"/>
      <c r="V110" s="106"/>
      <c r="W110" s="106"/>
      <c r="X110" s="106"/>
      <c r="Y110" s="106"/>
      <c r="Z110" s="106"/>
      <c r="AA110" s="106"/>
      <c r="AB110" s="106"/>
    </row>
    <row r="111" spans="1:28">
      <c r="A111" s="106"/>
      <c r="B111" s="1"/>
      <c r="P111" s="109"/>
      <c r="Q111" s="109"/>
      <c r="R111" s="109"/>
      <c r="S111" s="109"/>
      <c r="T111" s="106"/>
      <c r="U111" s="106"/>
      <c r="V111" s="106"/>
      <c r="W111" s="106"/>
      <c r="X111" s="106"/>
      <c r="Y111" s="106"/>
      <c r="Z111" s="106"/>
      <c r="AA111" s="106"/>
      <c r="AB111" s="106"/>
    </row>
    <row r="112" spans="1:28">
      <c r="A112" s="106"/>
      <c r="B112" s="1"/>
      <c r="P112" s="109"/>
      <c r="Q112" s="109"/>
      <c r="R112" s="109"/>
      <c r="S112" s="109"/>
      <c r="T112" s="106"/>
      <c r="U112" s="106"/>
      <c r="V112" s="106"/>
      <c r="W112" s="106"/>
      <c r="X112" s="106"/>
      <c r="Y112" s="106"/>
      <c r="Z112" s="106"/>
      <c r="AA112" s="106"/>
      <c r="AB112" s="106"/>
    </row>
    <row r="113" spans="1:28">
      <c r="A113" s="106"/>
      <c r="B113" s="1"/>
      <c r="P113" s="109"/>
      <c r="Q113" s="109"/>
      <c r="R113" s="109"/>
      <c r="S113" s="109"/>
      <c r="T113" s="106"/>
      <c r="U113" s="106"/>
      <c r="V113" s="106"/>
      <c r="W113" s="106"/>
      <c r="X113" s="106"/>
      <c r="Y113" s="106"/>
      <c r="Z113" s="106"/>
      <c r="AA113" s="106"/>
      <c r="AB113" s="106"/>
    </row>
    <row r="114" spans="1:28">
      <c r="A114" s="106"/>
      <c r="B114" s="1"/>
      <c r="P114" s="109"/>
      <c r="Q114" s="109"/>
      <c r="R114" s="109"/>
      <c r="S114" s="109"/>
      <c r="T114" s="106"/>
      <c r="U114" s="106"/>
      <c r="V114" s="106"/>
      <c r="W114" s="106"/>
      <c r="X114" s="106"/>
      <c r="Y114" s="106"/>
      <c r="Z114" s="106"/>
      <c r="AA114" s="106"/>
      <c r="AB114" s="106"/>
    </row>
    <row r="115" spans="1:28">
      <c r="A115" s="106"/>
      <c r="B115" s="106"/>
      <c r="P115" s="109"/>
      <c r="Q115" s="109"/>
      <c r="R115" s="109"/>
      <c r="S115" s="109"/>
      <c r="T115" s="106"/>
      <c r="U115" s="106"/>
      <c r="V115" s="106"/>
      <c r="W115" s="106"/>
      <c r="X115" s="106"/>
      <c r="Y115" s="106"/>
      <c r="Z115" s="106"/>
      <c r="AA115" s="106"/>
      <c r="AB115" s="106"/>
    </row>
    <row r="116" spans="1:28">
      <c r="A116" s="2" t="str">
        <f>IF(E25="","",E25)</f>
        <v/>
      </c>
      <c r="B116" s="2" t="str">
        <f>IF(A116="","",IF(ISERROR(SEARCH(" ",$A116,1)),$A116,IF(A116="","",MID($A116,1,4)&amp;" "&amp;LEFT(RIGHT($A116,LEN($A116)-SEARCH(" ",$A116,1)),5))))</f>
        <v/>
      </c>
      <c r="P116" s="109"/>
      <c r="Q116" s="109"/>
      <c r="R116" s="109"/>
      <c r="S116" s="109"/>
      <c r="T116" s="106"/>
      <c r="U116" s="106"/>
      <c r="V116" s="106"/>
      <c r="W116" s="106"/>
      <c r="X116" s="106"/>
      <c r="Y116" s="106"/>
      <c r="Z116" s="106"/>
      <c r="AA116" s="106"/>
      <c r="AB116" s="106"/>
    </row>
    <row r="117" spans="1:28">
      <c r="P117" s="109"/>
      <c r="Q117" s="109"/>
      <c r="R117" s="109"/>
      <c r="S117" s="109"/>
      <c r="T117" s="106"/>
      <c r="U117" s="106"/>
      <c r="V117" s="106"/>
      <c r="W117" s="106"/>
      <c r="X117" s="106"/>
      <c r="Y117" s="106"/>
      <c r="Z117" s="106"/>
      <c r="AA117" s="106"/>
      <c r="AB117" s="106"/>
    </row>
    <row r="118" spans="1:28">
      <c r="P118" s="109"/>
      <c r="Q118" s="109"/>
      <c r="R118" s="109"/>
      <c r="S118" s="109"/>
      <c r="T118" s="106"/>
      <c r="U118" s="106"/>
      <c r="V118" s="106"/>
      <c r="W118" s="106"/>
      <c r="X118" s="106"/>
      <c r="Y118" s="106"/>
      <c r="Z118" s="106"/>
      <c r="AA118" s="106"/>
      <c r="AB118" s="106"/>
    </row>
    <row r="119" spans="1:28">
      <c r="P119" s="109"/>
      <c r="Q119" s="109"/>
      <c r="R119" s="109"/>
      <c r="S119" s="109"/>
      <c r="T119" s="106"/>
      <c r="U119" s="106"/>
      <c r="V119" s="106"/>
      <c r="W119" s="106"/>
      <c r="X119" s="106"/>
      <c r="Y119" s="106"/>
      <c r="Z119" s="106"/>
      <c r="AA119" s="106"/>
      <c r="AB119" s="106"/>
    </row>
    <row r="120" spans="1:28">
      <c r="P120" s="109"/>
      <c r="Q120" s="109"/>
      <c r="R120" s="109"/>
      <c r="S120" s="109"/>
      <c r="T120" s="106"/>
      <c r="U120" s="106"/>
      <c r="V120" s="106"/>
      <c r="W120" s="106"/>
      <c r="X120" s="106"/>
      <c r="Y120" s="106"/>
      <c r="Z120" s="106"/>
      <c r="AA120" s="106"/>
      <c r="AB120" s="106"/>
    </row>
    <row r="121" spans="1:28">
      <c r="P121" s="109"/>
      <c r="Q121" s="109"/>
      <c r="R121" s="109"/>
      <c r="S121" s="109"/>
      <c r="T121" s="106"/>
      <c r="U121" s="106"/>
      <c r="V121" s="106"/>
      <c r="W121" s="106"/>
      <c r="X121" s="106"/>
      <c r="Y121" s="106"/>
      <c r="Z121" s="106"/>
      <c r="AA121" s="106"/>
      <c r="AB121" s="106"/>
    </row>
    <row r="122" spans="1:28">
      <c r="P122" s="109"/>
      <c r="Q122" s="109"/>
      <c r="R122" s="109"/>
      <c r="S122" s="109"/>
      <c r="T122" s="106"/>
      <c r="U122" s="106"/>
      <c r="V122" s="106"/>
      <c r="W122" s="106"/>
      <c r="X122" s="106"/>
      <c r="Y122" s="106"/>
      <c r="Z122" s="106"/>
      <c r="AA122" s="106"/>
      <c r="AB122" s="106"/>
    </row>
    <row r="123" spans="1:28">
      <c r="P123" s="109"/>
      <c r="Q123" s="109"/>
      <c r="R123" s="109"/>
      <c r="S123" s="109"/>
      <c r="T123" s="106"/>
      <c r="U123" s="106"/>
      <c r="V123" s="106"/>
      <c r="W123" s="106"/>
      <c r="X123" s="106"/>
      <c r="Y123" s="106"/>
      <c r="Z123" s="106"/>
      <c r="AA123" s="106"/>
      <c r="AB123" s="106"/>
    </row>
    <row r="124" spans="1:28">
      <c r="P124" s="109"/>
      <c r="Q124" s="109"/>
      <c r="R124" s="109"/>
      <c r="S124" s="109"/>
      <c r="T124" s="106"/>
      <c r="U124" s="106"/>
      <c r="V124" s="106"/>
      <c r="W124" s="106"/>
      <c r="X124" s="106"/>
      <c r="Y124" s="106"/>
      <c r="Z124" s="106"/>
      <c r="AA124" s="106"/>
      <c r="AB124" s="106"/>
    </row>
    <row r="125" spans="1:28">
      <c r="P125" s="109"/>
      <c r="Q125" s="109"/>
      <c r="R125" s="109"/>
      <c r="S125" s="109"/>
      <c r="T125" s="106"/>
      <c r="U125" s="106"/>
      <c r="V125" s="106"/>
      <c r="W125" s="106"/>
      <c r="X125" s="106"/>
      <c r="Y125" s="106"/>
      <c r="Z125" s="106"/>
      <c r="AA125" s="106"/>
      <c r="AB125" s="106"/>
    </row>
    <row r="126" spans="1:28">
      <c r="P126" s="109"/>
      <c r="Q126" s="109"/>
      <c r="R126" s="109"/>
      <c r="S126" s="109"/>
      <c r="T126" s="106"/>
      <c r="U126" s="106"/>
      <c r="V126" s="106"/>
      <c r="W126" s="106"/>
      <c r="X126" s="106"/>
      <c r="Y126" s="106"/>
      <c r="Z126" s="106"/>
      <c r="AA126" s="106"/>
      <c r="AB126" s="106"/>
    </row>
    <row r="127" spans="1:28">
      <c r="P127" s="109"/>
      <c r="Q127" s="109"/>
      <c r="R127" s="109"/>
      <c r="S127" s="109"/>
      <c r="T127" s="106"/>
      <c r="U127" s="106"/>
      <c r="V127" s="106"/>
      <c r="W127" s="106"/>
      <c r="X127" s="106"/>
      <c r="Y127" s="106"/>
      <c r="Z127" s="106"/>
      <c r="AA127" s="106"/>
      <c r="AB127" s="106"/>
    </row>
    <row r="128" spans="1:28">
      <c r="P128" s="109"/>
      <c r="Q128" s="109"/>
      <c r="R128" s="109"/>
      <c r="S128" s="109"/>
      <c r="T128" s="106"/>
      <c r="U128" s="106"/>
      <c r="V128" s="106"/>
      <c r="W128" s="106"/>
      <c r="X128" s="106"/>
      <c r="Y128" s="106"/>
      <c r="Z128" s="106"/>
      <c r="AA128" s="106"/>
      <c r="AB128" s="106"/>
    </row>
    <row r="129" spans="16:28">
      <c r="P129" s="109"/>
      <c r="Q129" s="109"/>
      <c r="R129" s="109"/>
      <c r="S129" s="109"/>
      <c r="T129" s="106"/>
      <c r="U129" s="106"/>
      <c r="V129" s="106"/>
      <c r="W129" s="106"/>
      <c r="X129" s="106"/>
      <c r="Y129" s="106"/>
      <c r="Z129" s="106"/>
      <c r="AA129" s="106"/>
      <c r="AB129" s="106"/>
    </row>
    <row r="130" spans="16:28">
      <c r="P130" s="109"/>
      <c r="Q130" s="109"/>
      <c r="R130" s="109"/>
      <c r="S130" s="109"/>
      <c r="T130" s="106"/>
      <c r="U130" s="106"/>
      <c r="V130" s="106"/>
      <c r="W130" s="106"/>
      <c r="X130" s="106"/>
      <c r="Y130" s="106"/>
      <c r="Z130" s="106"/>
      <c r="AA130" s="106"/>
      <c r="AB130" s="106"/>
    </row>
    <row r="131" spans="16:28">
      <c r="P131" s="109"/>
      <c r="Q131" s="109"/>
      <c r="R131" s="109"/>
      <c r="S131" s="109"/>
      <c r="T131" s="106"/>
      <c r="U131" s="106"/>
      <c r="V131" s="106"/>
      <c r="W131" s="106"/>
      <c r="X131" s="106"/>
      <c r="Y131" s="106"/>
      <c r="Z131" s="106"/>
      <c r="AA131" s="106"/>
      <c r="AB131" s="106"/>
    </row>
    <row r="132" spans="16:28">
      <c r="P132" s="109"/>
      <c r="Q132" s="109"/>
      <c r="R132" s="109"/>
      <c r="S132" s="109"/>
      <c r="T132" s="106"/>
      <c r="U132" s="106"/>
      <c r="V132" s="106"/>
      <c r="W132" s="106"/>
      <c r="X132" s="106"/>
      <c r="Y132" s="106"/>
      <c r="Z132" s="106"/>
      <c r="AA132" s="106"/>
      <c r="AB132" s="106"/>
    </row>
    <row r="133" spans="16:28">
      <c r="P133" s="109"/>
      <c r="Q133" s="109"/>
      <c r="R133" s="109"/>
      <c r="S133" s="109"/>
      <c r="T133" s="106"/>
      <c r="U133" s="106"/>
      <c r="V133" s="106"/>
      <c r="W133" s="106"/>
      <c r="X133" s="106"/>
      <c r="Y133" s="106"/>
      <c r="Z133" s="106"/>
      <c r="AA133" s="106"/>
      <c r="AB133" s="106"/>
    </row>
    <row r="134" spans="16:28">
      <c r="P134" s="109"/>
      <c r="Q134" s="109"/>
      <c r="R134" s="109"/>
      <c r="S134" s="109"/>
      <c r="T134" s="106"/>
      <c r="U134" s="106"/>
      <c r="V134" s="106"/>
      <c r="W134" s="106"/>
      <c r="X134" s="106"/>
      <c r="Y134" s="106"/>
      <c r="Z134" s="106"/>
      <c r="AA134" s="106"/>
      <c r="AB134" s="106"/>
    </row>
    <row r="135" spans="16:28">
      <c r="P135" s="109"/>
      <c r="Q135" s="109"/>
      <c r="R135" s="109"/>
      <c r="S135" s="109"/>
      <c r="T135" s="106"/>
      <c r="U135" s="106"/>
      <c r="V135" s="106"/>
      <c r="W135" s="106"/>
      <c r="X135" s="106"/>
      <c r="Y135" s="106"/>
      <c r="Z135" s="106"/>
      <c r="AA135" s="106"/>
      <c r="AB135" s="106"/>
    </row>
    <row r="136" spans="16:28">
      <c r="P136" s="109"/>
      <c r="Q136" s="109"/>
      <c r="R136" s="109"/>
      <c r="S136" s="109"/>
      <c r="T136" s="106"/>
      <c r="U136" s="106"/>
      <c r="V136" s="106"/>
      <c r="W136" s="106"/>
      <c r="X136" s="106"/>
      <c r="Y136" s="106"/>
      <c r="Z136" s="106"/>
      <c r="AA136" s="106"/>
      <c r="AB136" s="106"/>
    </row>
    <row r="137" spans="16:28">
      <c r="P137" s="109"/>
      <c r="Q137" s="109"/>
      <c r="R137" s="109"/>
      <c r="S137" s="109"/>
      <c r="T137" s="106"/>
      <c r="U137" s="106"/>
      <c r="V137" s="106"/>
      <c r="W137" s="106"/>
      <c r="X137" s="106"/>
      <c r="Y137" s="106"/>
      <c r="Z137" s="106"/>
      <c r="AA137" s="106"/>
      <c r="AB137" s="106"/>
    </row>
    <row r="138" spans="16:28">
      <c r="P138" s="109"/>
      <c r="Q138" s="109"/>
      <c r="R138" s="109"/>
      <c r="S138" s="109"/>
      <c r="T138" s="106"/>
      <c r="U138" s="106"/>
      <c r="V138" s="106"/>
      <c r="W138" s="106"/>
      <c r="X138" s="106"/>
      <c r="Y138" s="106"/>
      <c r="Z138" s="106"/>
      <c r="AA138" s="106"/>
      <c r="AB138" s="106"/>
    </row>
    <row r="139" spans="16:28">
      <c r="P139" s="109"/>
      <c r="Q139" s="109"/>
      <c r="R139" s="109"/>
      <c r="S139" s="109"/>
      <c r="T139" s="106"/>
      <c r="U139" s="106"/>
      <c r="V139" s="106"/>
      <c r="W139" s="106"/>
      <c r="X139" s="106"/>
      <c r="Y139" s="106"/>
      <c r="Z139" s="106"/>
      <c r="AA139" s="106"/>
      <c r="AB139" s="106"/>
    </row>
    <row r="140" spans="16:28">
      <c r="P140" s="109"/>
      <c r="Q140" s="109"/>
      <c r="R140" s="109"/>
      <c r="S140" s="109"/>
      <c r="T140" s="106"/>
      <c r="U140" s="106"/>
      <c r="V140" s="106"/>
      <c r="W140" s="106"/>
      <c r="X140" s="106"/>
      <c r="Y140" s="106"/>
      <c r="Z140" s="106"/>
      <c r="AA140" s="106"/>
      <c r="AB140" s="106"/>
    </row>
    <row r="141" spans="16:28">
      <c r="P141" s="109"/>
      <c r="Q141" s="109"/>
      <c r="R141" s="109"/>
      <c r="S141" s="109"/>
      <c r="T141" s="106"/>
      <c r="U141" s="106"/>
      <c r="V141" s="106"/>
      <c r="W141" s="106"/>
      <c r="X141" s="106"/>
      <c r="Y141" s="106"/>
      <c r="Z141" s="106"/>
      <c r="AA141" s="106"/>
      <c r="AB141" s="106"/>
    </row>
    <row r="142" spans="16:28">
      <c r="P142" s="109"/>
      <c r="Q142" s="109"/>
      <c r="R142" s="109"/>
      <c r="S142" s="109"/>
      <c r="T142" s="106"/>
      <c r="U142" s="106"/>
      <c r="V142" s="106"/>
      <c r="W142" s="106"/>
      <c r="X142" s="106"/>
      <c r="Y142" s="106"/>
      <c r="Z142" s="106"/>
      <c r="AA142" s="106"/>
      <c r="AB142" s="106"/>
    </row>
    <row r="143" spans="16:28">
      <c r="P143" s="109"/>
      <c r="Q143" s="109"/>
      <c r="R143" s="109"/>
      <c r="S143" s="109"/>
      <c r="T143" s="106"/>
      <c r="U143" s="106"/>
      <c r="V143" s="106"/>
      <c r="W143" s="106"/>
      <c r="X143" s="106"/>
      <c r="Y143" s="106"/>
      <c r="Z143" s="106"/>
      <c r="AA143" s="106"/>
      <c r="AB143" s="106"/>
    </row>
    <row r="144" spans="16:28">
      <c r="P144" s="109"/>
      <c r="Q144" s="109"/>
      <c r="R144" s="109"/>
      <c r="S144" s="109"/>
      <c r="T144" s="106"/>
      <c r="U144" s="106"/>
      <c r="V144" s="106"/>
      <c r="W144" s="106"/>
      <c r="X144" s="106"/>
      <c r="Y144" s="106"/>
      <c r="Z144" s="106"/>
      <c r="AA144" s="106"/>
      <c r="AB144" s="106"/>
    </row>
    <row r="145" spans="16:28">
      <c r="P145" s="109"/>
      <c r="Q145" s="109"/>
      <c r="R145" s="109"/>
      <c r="S145" s="109"/>
      <c r="T145" s="106"/>
      <c r="U145" s="106"/>
      <c r="V145" s="106"/>
      <c r="W145" s="106"/>
      <c r="X145" s="106"/>
      <c r="Y145" s="106"/>
      <c r="Z145" s="106"/>
      <c r="AA145" s="106"/>
      <c r="AB145" s="106"/>
    </row>
    <row r="146" spans="16:28">
      <c r="P146" s="109"/>
      <c r="Q146" s="109"/>
      <c r="R146" s="109"/>
      <c r="S146" s="109"/>
      <c r="T146" s="106"/>
      <c r="U146" s="106"/>
      <c r="V146" s="106"/>
      <c r="W146" s="106"/>
      <c r="X146" s="106"/>
      <c r="Y146" s="106"/>
      <c r="Z146" s="106"/>
      <c r="AA146" s="106"/>
      <c r="AB146" s="106"/>
    </row>
    <row r="147" spans="16:28">
      <c r="P147" s="109"/>
      <c r="Q147" s="109"/>
      <c r="R147" s="109"/>
      <c r="S147" s="109"/>
      <c r="T147" s="106"/>
      <c r="U147" s="106"/>
      <c r="V147" s="106"/>
      <c r="W147" s="106"/>
      <c r="X147" s="106"/>
      <c r="Y147" s="106"/>
      <c r="Z147" s="106"/>
      <c r="AA147" s="106"/>
      <c r="AB147" s="106"/>
    </row>
    <row r="148" spans="16:28">
      <c r="P148" s="109"/>
      <c r="Q148" s="109"/>
      <c r="R148" s="109"/>
      <c r="S148" s="109"/>
      <c r="T148" s="106"/>
      <c r="U148" s="106"/>
      <c r="V148" s="106"/>
      <c r="W148" s="106"/>
      <c r="X148" s="106"/>
      <c r="Y148" s="106"/>
      <c r="Z148" s="106"/>
      <c r="AA148" s="106"/>
      <c r="AB148" s="106"/>
    </row>
    <row r="149" spans="16:28">
      <c r="P149" s="109"/>
      <c r="Q149" s="109"/>
      <c r="R149" s="109"/>
      <c r="S149" s="109"/>
      <c r="T149" s="106"/>
      <c r="U149" s="106"/>
      <c r="V149" s="106"/>
      <c r="W149" s="106"/>
      <c r="X149" s="106"/>
      <c r="Y149" s="106"/>
      <c r="Z149" s="106"/>
      <c r="AA149" s="106"/>
      <c r="AB149" s="106"/>
    </row>
    <row r="150" spans="16:28">
      <c r="P150" s="109"/>
      <c r="Q150" s="109"/>
      <c r="R150" s="109"/>
      <c r="S150" s="109"/>
      <c r="T150" s="106"/>
      <c r="U150" s="106"/>
      <c r="V150" s="106"/>
      <c r="W150" s="106"/>
      <c r="X150" s="106"/>
      <c r="Y150" s="106"/>
      <c r="Z150" s="106"/>
      <c r="AA150" s="106"/>
      <c r="AB150" s="106"/>
    </row>
    <row r="151" spans="16:28">
      <c r="P151" s="109"/>
      <c r="Q151" s="109"/>
      <c r="R151" s="109"/>
      <c r="S151" s="109"/>
      <c r="T151" s="106"/>
      <c r="U151" s="106"/>
      <c r="V151" s="106"/>
      <c r="W151" s="106"/>
      <c r="X151" s="106"/>
      <c r="Y151" s="106"/>
      <c r="Z151" s="106"/>
      <c r="AA151" s="106"/>
      <c r="AB151" s="106"/>
    </row>
    <row r="152" spans="16:28">
      <c r="P152" s="109"/>
      <c r="Q152" s="109"/>
      <c r="R152" s="109"/>
      <c r="S152" s="109"/>
      <c r="T152" s="106"/>
      <c r="U152" s="106"/>
      <c r="V152" s="106"/>
      <c r="W152" s="106"/>
      <c r="X152" s="106"/>
      <c r="Y152" s="106"/>
      <c r="Z152" s="106"/>
      <c r="AA152" s="106"/>
      <c r="AB152" s="106"/>
    </row>
    <row r="153" spans="16:28">
      <c r="P153" s="109"/>
      <c r="Q153" s="109"/>
      <c r="R153" s="109"/>
      <c r="S153" s="109"/>
      <c r="T153" s="106"/>
      <c r="U153" s="106"/>
      <c r="V153" s="106"/>
      <c r="W153" s="106"/>
      <c r="X153" s="106"/>
      <c r="Y153" s="106"/>
      <c r="Z153" s="106"/>
      <c r="AA153" s="106"/>
      <c r="AB153" s="106"/>
    </row>
    <row r="154" spans="16:28">
      <c r="P154" s="109"/>
      <c r="Q154" s="109"/>
      <c r="R154" s="109"/>
      <c r="S154" s="109"/>
      <c r="T154" s="106"/>
      <c r="U154" s="106"/>
      <c r="V154" s="106"/>
      <c r="W154" s="106"/>
      <c r="X154" s="106"/>
      <c r="Y154" s="106"/>
      <c r="Z154" s="106"/>
      <c r="AA154" s="106"/>
      <c r="AB154" s="106"/>
    </row>
    <row r="155" spans="16:28">
      <c r="P155" s="109"/>
      <c r="Q155" s="109"/>
      <c r="R155" s="109"/>
      <c r="S155" s="109"/>
      <c r="T155" s="106"/>
      <c r="U155" s="106"/>
      <c r="V155" s="106"/>
      <c r="W155" s="106"/>
      <c r="X155" s="106"/>
      <c r="Y155" s="106"/>
      <c r="Z155" s="106"/>
      <c r="AA155" s="106"/>
      <c r="AB155" s="106"/>
    </row>
    <row r="156" spans="16:28">
      <c r="P156" s="109"/>
      <c r="Q156" s="109"/>
      <c r="R156" s="109"/>
      <c r="S156" s="109"/>
      <c r="T156" s="106"/>
      <c r="U156" s="106"/>
      <c r="V156" s="106"/>
      <c r="W156" s="106"/>
      <c r="X156" s="106"/>
      <c r="Y156" s="106"/>
      <c r="Z156" s="106"/>
      <c r="AA156" s="106"/>
      <c r="AB156" s="106"/>
    </row>
    <row r="157" spans="16:28">
      <c r="P157" s="109"/>
      <c r="Q157" s="109"/>
      <c r="R157" s="109"/>
      <c r="S157" s="109"/>
      <c r="T157" s="106"/>
      <c r="U157" s="106"/>
      <c r="V157" s="106"/>
      <c r="W157" s="106"/>
      <c r="X157" s="106"/>
      <c r="Y157" s="106"/>
      <c r="Z157" s="106"/>
      <c r="AA157" s="106"/>
      <c r="AB157" s="106"/>
    </row>
    <row r="158" spans="16:28">
      <c r="P158" s="109"/>
      <c r="Q158" s="109"/>
      <c r="R158" s="109"/>
      <c r="S158" s="109"/>
      <c r="T158" s="106"/>
      <c r="U158" s="106"/>
      <c r="V158" s="106"/>
      <c r="W158" s="106"/>
      <c r="X158" s="106"/>
      <c r="Y158" s="106"/>
      <c r="Z158" s="106"/>
      <c r="AA158" s="106"/>
      <c r="AB158" s="106"/>
    </row>
    <row r="159" spans="16:28">
      <c r="P159" s="109"/>
      <c r="Q159" s="109"/>
      <c r="R159" s="109"/>
      <c r="S159" s="109"/>
      <c r="T159" s="106"/>
      <c r="U159" s="106"/>
      <c r="V159" s="106"/>
      <c r="W159" s="106"/>
      <c r="X159" s="106"/>
      <c r="Y159" s="106"/>
      <c r="Z159" s="106"/>
      <c r="AA159" s="106"/>
      <c r="AB159" s="106"/>
    </row>
    <row r="160" spans="16:28">
      <c r="P160" s="109"/>
      <c r="Q160" s="109"/>
      <c r="R160" s="109"/>
      <c r="S160" s="109"/>
      <c r="T160" s="106"/>
      <c r="U160" s="106"/>
      <c r="V160" s="106"/>
      <c r="W160" s="106"/>
      <c r="X160" s="106"/>
      <c r="Y160" s="106"/>
      <c r="Z160" s="106"/>
      <c r="AA160" s="106"/>
      <c r="AB160" s="106"/>
    </row>
    <row r="161" spans="16:28">
      <c r="P161" s="109"/>
      <c r="Q161" s="109"/>
      <c r="R161" s="109"/>
      <c r="S161" s="109"/>
      <c r="T161" s="106"/>
      <c r="U161" s="106"/>
      <c r="V161" s="106"/>
      <c r="W161" s="106"/>
      <c r="X161" s="106"/>
      <c r="Y161" s="106"/>
      <c r="Z161" s="106"/>
      <c r="AA161" s="106"/>
      <c r="AB161" s="106"/>
    </row>
    <row r="162" spans="16:28">
      <c r="P162" s="109"/>
      <c r="Q162" s="109"/>
      <c r="R162" s="109"/>
      <c r="S162" s="109"/>
      <c r="T162" s="106"/>
      <c r="U162" s="106"/>
      <c r="V162" s="106"/>
      <c r="W162" s="106"/>
      <c r="X162" s="106"/>
      <c r="Y162" s="106"/>
      <c r="Z162" s="106"/>
      <c r="AA162" s="106"/>
      <c r="AB162" s="106"/>
    </row>
    <row r="163" spans="16:28">
      <c r="P163" s="109"/>
      <c r="Q163" s="109"/>
      <c r="R163" s="109"/>
      <c r="S163" s="109"/>
      <c r="T163" s="106"/>
      <c r="U163" s="106"/>
      <c r="V163" s="106"/>
      <c r="W163" s="106"/>
      <c r="X163" s="106"/>
      <c r="Y163" s="106"/>
      <c r="Z163" s="106"/>
      <c r="AA163" s="106"/>
      <c r="AB163" s="106"/>
    </row>
    <row r="164" spans="16:28">
      <c r="P164" s="109"/>
      <c r="Q164" s="109"/>
      <c r="R164" s="109"/>
      <c r="S164" s="109"/>
      <c r="T164" s="106"/>
      <c r="U164" s="106"/>
      <c r="V164" s="106"/>
      <c r="W164" s="106"/>
      <c r="X164" s="106"/>
      <c r="Y164" s="106"/>
      <c r="Z164" s="106"/>
      <c r="AA164" s="106"/>
      <c r="AB164" s="106"/>
    </row>
    <row r="165" spans="16:28">
      <c r="P165" s="109"/>
      <c r="Q165" s="109"/>
      <c r="R165" s="109"/>
      <c r="S165" s="109"/>
      <c r="T165" s="106"/>
      <c r="U165" s="106"/>
      <c r="V165" s="106"/>
      <c r="W165" s="106"/>
      <c r="X165" s="106"/>
      <c r="Y165" s="106"/>
      <c r="Z165" s="106"/>
      <c r="AA165" s="106"/>
      <c r="AB165" s="106"/>
    </row>
    <row r="166" spans="16:28">
      <c r="P166" s="109"/>
      <c r="Q166" s="109"/>
      <c r="R166" s="109"/>
      <c r="S166" s="109"/>
      <c r="T166" s="106"/>
      <c r="U166" s="106"/>
      <c r="V166" s="106"/>
      <c r="W166" s="106"/>
      <c r="X166" s="106"/>
      <c r="Y166" s="106"/>
      <c r="Z166" s="106"/>
      <c r="AA166" s="106"/>
      <c r="AB166" s="106"/>
    </row>
    <row r="167" spans="16:28">
      <c r="P167" s="109"/>
      <c r="Q167" s="109"/>
      <c r="R167" s="109"/>
      <c r="S167" s="109"/>
      <c r="T167" s="106"/>
      <c r="U167" s="106"/>
      <c r="V167" s="106"/>
      <c r="W167" s="106"/>
      <c r="X167" s="106"/>
      <c r="Y167" s="106"/>
      <c r="Z167" s="106"/>
      <c r="AA167" s="106"/>
      <c r="AB167" s="106"/>
    </row>
    <row r="168" spans="16:28">
      <c r="P168" s="109"/>
      <c r="Q168" s="109"/>
      <c r="R168" s="109"/>
      <c r="S168" s="109"/>
      <c r="T168" s="106"/>
      <c r="U168" s="106"/>
      <c r="V168" s="106"/>
      <c r="W168" s="106"/>
      <c r="X168" s="106"/>
      <c r="Y168" s="106"/>
      <c r="Z168" s="106"/>
      <c r="AA168" s="106"/>
      <c r="AB168" s="106"/>
    </row>
    <row r="169" spans="16:28">
      <c r="P169" s="109"/>
      <c r="Q169" s="109"/>
      <c r="R169" s="109"/>
      <c r="S169" s="109"/>
      <c r="T169" s="106"/>
      <c r="U169" s="106"/>
      <c r="V169" s="106"/>
      <c r="W169" s="106"/>
      <c r="X169" s="106"/>
      <c r="Y169" s="106"/>
      <c r="Z169" s="106"/>
      <c r="AA169" s="106"/>
      <c r="AB169" s="106"/>
    </row>
    <row r="170" spans="16:28">
      <c r="P170" s="109"/>
      <c r="Q170" s="109"/>
      <c r="R170" s="109"/>
      <c r="S170" s="109"/>
      <c r="T170" s="106"/>
      <c r="U170" s="106"/>
      <c r="V170" s="106"/>
      <c r="W170" s="106"/>
      <c r="X170" s="106"/>
      <c r="Y170" s="106"/>
      <c r="Z170" s="106"/>
      <c r="AA170" s="106"/>
      <c r="AB170" s="106"/>
    </row>
    <row r="171" spans="16:28">
      <c r="P171" s="109"/>
      <c r="Q171" s="109"/>
      <c r="R171" s="109"/>
      <c r="S171" s="109"/>
      <c r="T171" s="106"/>
      <c r="U171" s="106"/>
      <c r="V171" s="106"/>
      <c r="W171" s="106"/>
      <c r="X171" s="106"/>
      <c r="Y171" s="106"/>
      <c r="Z171" s="106"/>
      <c r="AA171" s="106"/>
      <c r="AB171" s="106"/>
    </row>
    <row r="172" spans="16:28">
      <c r="P172" s="109"/>
      <c r="Q172" s="109"/>
      <c r="R172" s="109"/>
      <c r="S172" s="109"/>
      <c r="T172" s="106"/>
      <c r="U172" s="106"/>
      <c r="V172" s="106"/>
      <c r="W172" s="106"/>
      <c r="X172" s="106"/>
      <c r="Y172" s="106"/>
      <c r="Z172" s="106"/>
      <c r="AA172" s="106"/>
      <c r="AB172" s="106"/>
    </row>
    <row r="173" spans="16:28">
      <c r="P173" s="109"/>
      <c r="Q173" s="109"/>
      <c r="R173" s="109"/>
      <c r="S173" s="109"/>
      <c r="T173" s="106"/>
      <c r="U173" s="106"/>
      <c r="V173" s="106"/>
      <c r="W173" s="106"/>
      <c r="X173" s="106"/>
      <c r="Y173" s="106"/>
      <c r="Z173" s="106"/>
      <c r="AA173" s="106"/>
      <c r="AB173" s="106"/>
    </row>
    <row r="174" spans="16:28">
      <c r="P174" s="109"/>
      <c r="Q174" s="109"/>
      <c r="R174" s="109"/>
      <c r="S174" s="109"/>
      <c r="T174" s="106"/>
      <c r="U174" s="106"/>
      <c r="V174" s="106"/>
      <c r="W174" s="106"/>
      <c r="X174" s="106"/>
      <c r="Y174" s="106"/>
      <c r="Z174" s="106"/>
      <c r="AA174" s="106"/>
      <c r="AB174" s="106"/>
    </row>
    <row r="175" spans="16:28">
      <c r="P175" s="109"/>
      <c r="Q175" s="109"/>
      <c r="R175" s="109"/>
      <c r="S175" s="109"/>
      <c r="T175" s="106"/>
      <c r="U175" s="106"/>
      <c r="V175" s="106"/>
      <c r="W175" s="106"/>
      <c r="X175" s="106"/>
      <c r="Y175" s="106"/>
      <c r="Z175" s="106"/>
      <c r="AA175" s="106"/>
      <c r="AB175" s="106"/>
    </row>
    <row r="176" spans="16:28">
      <c r="P176" s="109"/>
      <c r="Q176" s="109"/>
      <c r="R176" s="109"/>
      <c r="S176" s="109"/>
      <c r="T176" s="106"/>
      <c r="U176" s="106"/>
      <c r="V176" s="106"/>
      <c r="W176" s="106"/>
      <c r="X176" s="106"/>
      <c r="Y176" s="106"/>
      <c r="Z176" s="106"/>
      <c r="AA176" s="106"/>
      <c r="AB176" s="106"/>
    </row>
    <row r="177" spans="16:28">
      <c r="P177" s="109"/>
      <c r="Q177" s="109"/>
      <c r="R177" s="109"/>
      <c r="S177" s="109"/>
      <c r="T177" s="106"/>
      <c r="U177" s="106"/>
      <c r="V177" s="106"/>
      <c r="W177" s="106"/>
      <c r="X177" s="106"/>
      <c r="Y177" s="106"/>
      <c r="Z177" s="106"/>
      <c r="AA177" s="106"/>
      <c r="AB177" s="106"/>
    </row>
    <row r="178" spans="16:28">
      <c r="P178" s="109"/>
      <c r="Q178" s="109"/>
      <c r="R178" s="109"/>
      <c r="S178" s="109"/>
      <c r="T178" s="106"/>
      <c r="U178" s="106"/>
      <c r="V178" s="106"/>
      <c r="W178" s="106"/>
      <c r="X178" s="106"/>
      <c r="Y178" s="106"/>
      <c r="Z178" s="106"/>
      <c r="AA178" s="106"/>
      <c r="AB178" s="106"/>
    </row>
    <row r="179" spans="16:28">
      <c r="P179" s="109"/>
      <c r="Q179" s="109"/>
      <c r="R179" s="109"/>
      <c r="S179" s="109"/>
      <c r="T179" s="106"/>
      <c r="U179" s="106"/>
      <c r="V179" s="106"/>
      <c r="W179" s="106"/>
      <c r="X179" s="106"/>
      <c r="Y179" s="106"/>
      <c r="Z179" s="106"/>
      <c r="AA179" s="106"/>
      <c r="AB179" s="106"/>
    </row>
    <row r="180" spans="16:28">
      <c r="P180" s="109"/>
      <c r="Q180" s="109"/>
      <c r="R180" s="109"/>
      <c r="S180" s="109"/>
      <c r="T180" s="106"/>
      <c r="U180" s="106"/>
      <c r="V180" s="106"/>
      <c r="W180" s="106"/>
      <c r="X180" s="106"/>
      <c r="Y180" s="106"/>
      <c r="Z180" s="106"/>
      <c r="AA180" s="106"/>
      <c r="AB180" s="106"/>
    </row>
    <row r="181" spans="16:28">
      <c r="P181" s="109"/>
      <c r="Q181" s="109"/>
      <c r="R181" s="109"/>
      <c r="S181" s="109"/>
      <c r="T181" s="106"/>
      <c r="U181" s="106"/>
      <c r="V181" s="106"/>
      <c r="W181" s="106"/>
      <c r="X181" s="106"/>
      <c r="Y181" s="106"/>
      <c r="Z181" s="106"/>
      <c r="AA181" s="106"/>
      <c r="AB181" s="106"/>
    </row>
    <row r="182" spans="16:28">
      <c r="P182" s="109"/>
      <c r="Q182" s="109"/>
      <c r="R182" s="109"/>
      <c r="S182" s="109"/>
      <c r="T182" s="106"/>
      <c r="U182" s="106"/>
      <c r="V182" s="106"/>
      <c r="W182" s="106"/>
      <c r="X182" s="106"/>
      <c r="Y182" s="106"/>
      <c r="Z182" s="106"/>
      <c r="AA182" s="106"/>
      <c r="AB182" s="106"/>
    </row>
    <row r="183" spans="16:28">
      <c r="P183" s="109"/>
      <c r="Q183" s="109"/>
      <c r="R183" s="109"/>
      <c r="S183" s="109"/>
      <c r="T183" s="106"/>
      <c r="U183" s="106"/>
      <c r="V183" s="106"/>
      <c r="W183" s="106"/>
      <c r="X183" s="106"/>
      <c r="Y183" s="106"/>
      <c r="Z183" s="106"/>
      <c r="AA183" s="106"/>
      <c r="AB183" s="106"/>
    </row>
    <row r="184" spans="16:28">
      <c r="P184" s="109"/>
      <c r="Q184" s="109"/>
      <c r="R184" s="109"/>
      <c r="S184" s="109"/>
      <c r="T184" s="106"/>
      <c r="U184" s="106"/>
      <c r="V184" s="106"/>
      <c r="W184" s="106"/>
      <c r="X184" s="106"/>
      <c r="Y184" s="106"/>
      <c r="Z184" s="106"/>
      <c r="AA184" s="106"/>
      <c r="AB184" s="106"/>
    </row>
    <row r="185" spans="16:28">
      <c r="P185" s="109"/>
      <c r="Q185" s="109"/>
      <c r="R185" s="109"/>
      <c r="S185" s="109"/>
      <c r="T185" s="106"/>
      <c r="U185" s="106"/>
      <c r="V185" s="106"/>
      <c r="W185" s="106"/>
      <c r="X185" s="106"/>
      <c r="Y185" s="106"/>
      <c r="Z185" s="106"/>
      <c r="AA185" s="106"/>
      <c r="AB185" s="106"/>
    </row>
    <row r="186" spans="16:28">
      <c r="P186" s="109"/>
      <c r="Q186" s="109"/>
      <c r="R186" s="109"/>
      <c r="S186" s="109"/>
      <c r="T186" s="106"/>
      <c r="U186" s="106"/>
      <c r="V186" s="106"/>
      <c r="W186" s="106"/>
      <c r="X186" s="106"/>
      <c r="Y186" s="106"/>
      <c r="Z186" s="106"/>
      <c r="AA186" s="106"/>
      <c r="AB186" s="106"/>
    </row>
    <row r="187" spans="16:28">
      <c r="P187" s="109"/>
      <c r="Q187" s="109"/>
      <c r="R187" s="109"/>
      <c r="S187" s="109"/>
      <c r="T187" s="106"/>
      <c r="U187" s="106"/>
      <c r="V187" s="106"/>
      <c r="W187" s="106"/>
      <c r="X187" s="106"/>
      <c r="Y187" s="106"/>
      <c r="Z187" s="106"/>
      <c r="AA187" s="106"/>
      <c r="AB187" s="106"/>
    </row>
    <row r="188" spans="16:28">
      <c r="P188" s="109"/>
      <c r="Q188" s="109"/>
      <c r="R188" s="109"/>
      <c r="S188" s="109"/>
      <c r="T188" s="106"/>
      <c r="U188" s="106"/>
      <c r="V188" s="106"/>
      <c r="W188" s="106"/>
      <c r="X188" s="106"/>
      <c r="Y188" s="106"/>
      <c r="Z188" s="106"/>
      <c r="AA188" s="106"/>
      <c r="AB188" s="106"/>
    </row>
    <row r="189" spans="16:28">
      <c r="P189" s="109"/>
      <c r="Q189" s="109"/>
      <c r="R189" s="109"/>
      <c r="S189" s="109"/>
      <c r="T189" s="106"/>
      <c r="U189" s="106"/>
      <c r="V189" s="106"/>
      <c r="W189" s="106"/>
      <c r="X189" s="106"/>
      <c r="Y189" s="106"/>
      <c r="Z189" s="106"/>
      <c r="AA189" s="106"/>
      <c r="AB189" s="106"/>
    </row>
    <row r="190" spans="16:28">
      <c r="P190" s="109"/>
      <c r="Q190" s="109"/>
      <c r="R190" s="109"/>
      <c r="S190" s="109"/>
      <c r="T190" s="106"/>
      <c r="U190" s="106"/>
      <c r="V190" s="106"/>
      <c r="W190" s="106"/>
      <c r="X190" s="106"/>
      <c r="Y190" s="106"/>
      <c r="Z190" s="106"/>
      <c r="AA190" s="106"/>
      <c r="AB190" s="106"/>
    </row>
    <row r="191" spans="16:28">
      <c r="P191" s="109"/>
      <c r="Q191" s="109"/>
      <c r="R191" s="109"/>
      <c r="S191" s="109"/>
      <c r="T191" s="106"/>
      <c r="U191" s="106"/>
      <c r="V191" s="106"/>
      <c r="W191" s="106"/>
      <c r="X191" s="106"/>
      <c r="Y191" s="106"/>
      <c r="Z191" s="106"/>
      <c r="AA191" s="106"/>
      <c r="AB191" s="106"/>
    </row>
    <row r="192" spans="16:28">
      <c r="P192" s="109"/>
      <c r="Q192" s="109"/>
      <c r="R192" s="109"/>
      <c r="S192" s="109"/>
      <c r="T192" s="106"/>
      <c r="U192" s="106"/>
      <c r="V192" s="106"/>
      <c r="W192" s="106"/>
      <c r="X192" s="106"/>
      <c r="Y192" s="106"/>
      <c r="Z192" s="106"/>
      <c r="AA192" s="106"/>
      <c r="AB192" s="106"/>
    </row>
    <row r="193" spans="16:28">
      <c r="P193" s="109"/>
      <c r="Q193" s="109"/>
      <c r="R193" s="109"/>
      <c r="S193" s="109"/>
      <c r="T193" s="106"/>
      <c r="U193" s="106"/>
      <c r="V193" s="106"/>
      <c r="W193" s="106"/>
      <c r="X193" s="106"/>
      <c r="Y193" s="106"/>
      <c r="Z193" s="106"/>
      <c r="AA193" s="106"/>
      <c r="AB193" s="106"/>
    </row>
    <row r="194" spans="16:28">
      <c r="P194" s="109"/>
      <c r="Q194" s="109"/>
      <c r="R194" s="109"/>
      <c r="S194" s="109"/>
      <c r="T194" s="106"/>
      <c r="U194" s="106"/>
      <c r="V194" s="106"/>
      <c r="W194" s="106"/>
      <c r="X194" s="106"/>
      <c r="Y194" s="106"/>
      <c r="Z194" s="106"/>
      <c r="AA194" s="106"/>
      <c r="AB194" s="106"/>
    </row>
    <row r="195" spans="16:28">
      <c r="P195" s="109"/>
      <c r="Q195" s="109"/>
      <c r="R195" s="109"/>
      <c r="S195" s="109"/>
      <c r="T195" s="106"/>
      <c r="U195" s="106"/>
      <c r="V195" s="106"/>
      <c r="W195" s="106"/>
      <c r="X195" s="106"/>
      <c r="Y195" s="106"/>
      <c r="Z195" s="106"/>
      <c r="AA195" s="106"/>
      <c r="AB195" s="106"/>
    </row>
    <row r="196" spans="16:28">
      <c r="P196" s="109"/>
      <c r="Q196" s="109"/>
      <c r="R196" s="109"/>
      <c r="S196" s="109"/>
      <c r="T196" s="106"/>
      <c r="U196" s="106"/>
      <c r="V196" s="106"/>
      <c r="W196" s="106"/>
      <c r="X196" s="106"/>
      <c r="Y196" s="106"/>
      <c r="Z196" s="106"/>
      <c r="AA196" s="106"/>
      <c r="AB196" s="106"/>
    </row>
    <row r="197" spans="16:28">
      <c r="P197" s="109"/>
      <c r="Q197" s="109"/>
      <c r="R197" s="109"/>
      <c r="S197" s="109"/>
      <c r="T197" s="106"/>
      <c r="U197" s="106"/>
      <c r="V197" s="106"/>
      <c r="W197" s="106"/>
      <c r="X197" s="106"/>
      <c r="Y197" s="106"/>
      <c r="Z197" s="106"/>
      <c r="AA197" s="106"/>
      <c r="AB197" s="106"/>
    </row>
    <row r="198" spans="16:28">
      <c r="P198" s="109"/>
      <c r="Q198" s="109"/>
      <c r="R198" s="109"/>
      <c r="S198" s="109"/>
      <c r="T198" s="106"/>
      <c r="U198" s="106"/>
      <c r="V198" s="106"/>
      <c r="W198" s="106"/>
      <c r="X198" s="106"/>
      <c r="Y198" s="106"/>
      <c r="Z198" s="106"/>
      <c r="AA198" s="106"/>
      <c r="AB198" s="106"/>
    </row>
    <row r="199" spans="16:28">
      <c r="P199" s="109"/>
      <c r="Q199" s="109"/>
      <c r="R199" s="109"/>
      <c r="S199" s="109"/>
      <c r="T199" s="106"/>
      <c r="U199" s="106"/>
      <c r="V199" s="106"/>
      <c r="W199" s="106"/>
      <c r="X199" s="106"/>
      <c r="Y199" s="106"/>
      <c r="Z199" s="106"/>
      <c r="AA199" s="106"/>
      <c r="AB199" s="106"/>
    </row>
    <row r="200" spans="16:28">
      <c r="P200" s="109"/>
      <c r="Q200" s="109"/>
      <c r="R200" s="109"/>
      <c r="S200" s="109"/>
      <c r="T200" s="106"/>
      <c r="U200" s="106"/>
      <c r="V200" s="106"/>
      <c r="W200" s="106"/>
      <c r="X200" s="106"/>
      <c r="Y200" s="106"/>
      <c r="Z200" s="106"/>
      <c r="AA200" s="106"/>
      <c r="AB200" s="106"/>
    </row>
    <row r="201" spans="16:28">
      <c r="P201" s="109"/>
      <c r="Q201" s="109"/>
      <c r="R201" s="109"/>
      <c r="S201" s="109"/>
      <c r="T201" s="106"/>
      <c r="U201" s="106"/>
      <c r="V201" s="106"/>
      <c r="W201" s="106"/>
      <c r="X201" s="106"/>
      <c r="Y201" s="106"/>
      <c r="Z201" s="106"/>
      <c r="AA201" s="106"/>
      <c r="AB201" s="106"/>
    </row>
    <row r="202" spans="16:28">
      <c r="P202" s="109"/>
      <c r="Q202" s="109"/>
      <c r="R202" s="109"/>
      <c r="S202" s="109"/>
      <c r="T202" s="106"/>
      <c r="U202" s="106"/>
      <c r="V202" s="106"/>
      <c r="W202" s="106"/>
      <c r="X202" s="106"/>
      <c r="Y202" s="106"/>
      <c r="Z202" s="106"/>
      <c r="AA202" s="106"/>
      <c r="AB202" s="106"/>
    </row>
    <row r="203" spans="16:28">
      <c r="P203" s="109"/>
      <c r="Q203" s="109"/>
      <c r="R203" s="109"/>
      <c r="S203" s="109"/>
      <c r="T203" s="106"/>
      <c r="U203" s="106"/>
      <c r="V203" s="106"/>
      <c r="W203" s="106"/>
      <c r="X203" s="106"/>
      <c r="Y203" s="106"/>
      <c r="Z203" s="106"/>
      <c r="AA203" s="106"/>
      <c r="AB203" s="106"/>
    </row>
    <row r="204" spans="16:28">
      <c r="P204" s="109"/>
      <c r="Q204" s="109"/>
      <c r="R204" s="109"/>
      <c r="S204" s="109"/>
      <c r="T204" s="106"/>
      <c r="U204" s="106"/>
      <c r="V204" s="106"/>
      <c r="W204" s="106"/>
      <c r="X204" s="106"/>
      <c r="Y204" s="106"/>
      <c r="Z204" s="106"/>
      <c r="AA204" s="106"/>
      <c r="AB204" s="106"/>
    </row>
    <row r="205" spans="16:28">
      <c r="P205" s="109"/>
      <c r="Q205" s="109"/>
      <c r="R205" s="109"/>
      <c r="S205" s="109"/>
      <c r="T205" s="106"/>
      <c r="U205" s="106"/>
      <c r="V205" s="106"/>
      <c r="W205" s="106"/>
      <c r="X205" s="106"/>
      <c r="Y205" s="106"/>
      <c r="Z205" s="106"/>
      <c r="AA205" s="106"/>
      <c r="AB205" s="106"/>
    </row>
    <row r="206" spans="16:28">
      <c r="P206" s="109"/>
      <c r="Q206" s="109"/>
      <c r="R206" s="109"/>
      <c r="S206" s="109"/>
      <c r="T206" s="106"/>
      <c r="U206" s="106"/>
      <c r="V206" s="106"/>
      <c r="W206" s="106"/>
      <c r="X206" s="106"/>
      <c r="Y206" s="106"/>
      <c r="Z206" s="106"/>
      <c r="AA206" s="106"/>
      <c r="AB206" s="106"/>
    </row>
    <row r="207" spans="16:28">
      <c r="P207" s="109"/>
      <c r="Q207" s="109"/>
      <c r="R207" s="109"/>
      <c r="S207" s="109"/>
      <c r="T207" s="106"/>
      <c r="U207" s="106"/>
      <c r="V207" s="106"/>
      <c r="W207" s="106"/>
      <c r="X207" s="106"/>
      <c r="Y207" s="106"/>
      <c r="Z207" s="106"/>
      <c r="AA207" s="106"/>
      <c r="AB207" s="106"/>
    </row>
    <row r="208" spans="16:28">
      <c r="P208" s="109"/>
      <c r="Q208" s="109"/>
      <c r="R208" s="109"/>
      <c r="S208" s="109"/>
      <c r="T208" s="106"/>
      <c r="U208" s="106"/>
      <c r="V208" s="106"/>
      <c r="W208" s="106"/>
      <c r="X208" s="106"/>
      <c r="Y208" s="106"/>
      <c r="Z208" s="106"/>
      <c r="AA208" s="106"/>
      <c r="AB208" s="106"/>
    </row>
    <row r="209" spans="16:28">
      <c r="P209" s="109"/>
      <c r="Q209" s="109"/>
      <c r="R209" s="109"/>
      <c r="S209" s="109"/>
      <c r="T209" s="106"/>
      <c r="U209" s="106"/>
      <c r="V209" s="106"/>
      <c r="W209" s="106"/>
      <c r="X209" s="106"/>
      <c r="Y209" s="106"/>
      <c r="Z209" s="106"/>
      <c r="AA209" s="106"/>
      <c r="AB209" s="106"/>
    </row>
    <row r="210" spans="16:28">
      <c r="P210" s="109"/>
      <c r="Q210" s="109"/>
      <c r="R210" s="109"/>
      <c r="S210" s="109"/>
      <c r="T210" s="106"/>
      <c r="U210" s="106"/>
      <c r="V210" s="106"/>
      <c r="W210" s="106"/>
      <c r="X210" s="106"/>
      <c r="Y210" s="106"/>
      <c r="Z210" s="106"/>
      <c r="AA210" s="106"/>
      <c r="AB210" s="106"/>
    </row>
    <row r="211" spans="16:28">
      <c r="P211" s="109"/>
      <c r="Q211" s="109"/>
      <c r="R211" s="109"/>
      <c r="S211" s="109"/>
      <c r="T211" s="106"/>
      <c r="U211" s="106"/>
      <c r="V211" s="106"/>
      <c r="W211" s="106"/>
      <c r="X211" s="106"/>
      <c r="Y211" s="106"/>
      <c r="Z211" s="106"/>
      <c r="AA211" s="106"/>
      <c r="AB211" s="106"/>
    </row>
    <row r="212" spans="16:28">
      <c r="P212" s="109"/>
      <c r="Q212" s="109"/>
      <c r="R212" s="109"/>
      <c r="S212" s="109"/>
      <c r="T212" s="106"/>
      <c r="U212" s="106"/>
      <c r="V212" s="106"/>
      <c r="W212" s="106"/>
      <c r="X212" s="106"/>
      <c r="Y212" s="106"/>
      <c r="Z212" s="106"/>
      <c r="AA212" s="106"/>
      <c r="AB212" s="106"/>
    </row>
    <row r="213" spans="16:28">
      <c r="P213" s="109"/>
      <c r="Q213" s="109"/>
      <c r="R213" s="109"/>
      <c r="S213" s="109"/>
      <c r="T213" s="106"/>
      <c r="U213" s="106"/>
      <c r="V213" s="106"/>
      <c r="W213" s="106"/>
      <c r="X213" s="106"/>
      <c r="Y213" s="106"/>
      <c r="Z213" s="106"/>
      <c r="AA213" s="106"/>
      <c r="AB213" s="106"/>
    </row>
    <row r="214" spans="16:28">
      <c r="P214" s="109"/>
      <c r="Q214" s="109"/>
      <c r="R214" s="109"/>
      <c r="S214" s="109"/>
      <c r="T214" s="106"/>
      <c r="U214" s="106"/>
      <c r="V214" s="106"/>
      <c r="W214" s="106"/>
      <c r="X214" s="106"/>
      <c r="Y214" s="106"/>
      <c r="Z214" s="106"/>
      <c r="AA214" s="106"/>
      <c r="AB214" s="106"/>
    </row>
    <row r="215" spans="16:28">
      <c r="P215" s="109"/>
      <c r="Q215" s="109"/>
      <c r="R215" s="109"/>
      <c r="S215" s="109"/>
      <c r="T215" s="106"/>
      <c r="U215" s="106"/>
      <c r="V215" s="106"/>
      <c r="W215" s="106"/>
      <c r="X215" s="106"/>
      <c r="Y215" s="106"/>
      <c r="Z215" s="106"/>
      <c r="AA215" s="106"/>
      <c r="AB215" s="106"/>
    </row>
    <row r="216" spans="16:28">
      <c r="P216" s="109"/>
      <c r="Q216" s="109"/>
      <c r="R216" s="109"/>
      <c r="S216" s="109"/>
      <c r="T216" s="106"/>
      <c r="U216" s="106"/>
      <c r="V216" s="106"/>
      <c r="W216" s="106"/>
      <c r="X216" s="106"/>
      <c r="Y216" s="106"/>
      <c r="Z216" s="106"/>
      <c r="AA216" s="106"/>
      <c r="AB216" s="106"/>
    </row>
    <row r="217" spans="16:28">
      <c r="P217" s="109"/>
      <c r="Q217" s="109"/>
      <c r="R217" s="109"/>
      <c r="S217" s="109"/>
      <c r="T217" s="106"/>
      <c r="U217" s="106"/>
      <c r="V217" s="106"/>
      <c r="W217" s="106"/>
      <c r="X217" s="106"/>
      <c r="Y217" s="106"/>
      <c r="Z217" s="106"/>
      <c r="AA217" s="106"/>
      <c r="AB217" s="106"/>
    </row>
    <row r="218" spans="16:28">
      <c r="P218" s="109"/>
      <c r="Q218" s="109"/>
      <c r="R218" s="109"/>
      <c r="S218" s="109"/>
      <c r="T218" s="106"/>
      <c r="U218" s="106"/>
      <c r="V218" s="106"/>
      <c r="W218" s="106"/>
      <c r="X218" s="106"/>
      <c r="Y218" s="106"/>
      <c r="Z218" s="106"/>
      <c r="AA218" s="106"/>
      <c r="AB218" s="106"/>
    </row>
    <row r="219" spans="16:28">
      <c r="P219" s="109"/>
      <c r="Q219" s="109"/>
      <c r="R219" s="109"/>
      <c r="S219" s="109"/>
      <c r="T219" s="106"/>
      <c r="U219" s="106"/>
      <c r="V219" s="106"/>
      <c r="W219" s="106"/>
      <c r="X219" s="106"/>
      <c r="Y219" s="106"/>
      <c r="Z219" s="106"/>
      <c r="AA219" s="106"/>
      <c r="AB219" s="106"/>
    </row>
    <row r="220" spans="16:28">
      <c r="P220" s="109"/>
      <c r="Q220" s="109"/>
      <c r="R220" s="109"/>
      <c r="S220" s="109"/>
      <c r="T220" s="106"/>
      <c r="U220" s="106"/>
      <c r="V220" s="106"/>
      <c r="W220" s="106"/>
      <c r="X220" s="106"/>
      <c r="Y220" s="106"/>
      <c r="Z220" s="106"/>
      <c r="AA220" s="106"/>
      <c r="AB220" s="106"/>
    </row>
    <row r="221" spans="16:28">
      <c r="P221" s="109"/>
      <c r="Q221" s="109"/>
      <c r="R221" s="109"/>
      <c r="S221" s="109"/>
      <c r="T221" s="106"/>
      <c r="U221" s="106"/>
      <c r="V221" s="106"/>
      <c r="W221" s="106"/>
      <c r="X221" s="106"/>
      <c r="Y221" s="106"/>
      <c r="Z221" s="106"/>
      <c r="AA221" s="106"/>
      <c r="AB221" s="106"/>
    </row>
    <row r="222" spans="16:28">
      <c r="P222" s="109"/>
      <c r="Q222" s="109"/>
      <c r="R222" s="109"/>
      <c r="S222" s="109"/>
      <c r="T222" s="106"/>
      <c r="U222" s="106"/>
      <c r="V222" s="106"/>
      <c r="W222" s="106"/>
      <c r="X222" s="106"/>
      <c r="Y222" s="106"/>
      <c r="Z222" s="106"/>
      <c r="AA222" s="106"/>
      <c r="AB222" s="106"/>
    </row>
    <row r="223" spans="16:28">
      <c r="P223" s="109"/>
      <c r="Q223" s="109"/>
      <c r="R223" s="109"/>
      <c r="S223" s="109"/>
      <c r="T223" s="106"/>
      <c r="U223" s="106"/>
      <c r="V223" s="106"/>
      <c r="W223" s="106"/>
      <c r="X223" s="106"/>
      <c r="Y223" s="106"/>
      <c r="Z223" s="106"/>
      <c r="AA223" s="106"/>
      <c r="AB223" s="106"/>
    </row>
    <row r="224" spans="16:28">
      <c r="P224" s="109"/>
      <c r="Q224" s="109"/>
      <c r="R224" s="109"/>
      <c r="S224" s="109"/>
      <c r="T224" s="106"/>
      <c r="U224" s="106"/>
      <c r="V224" s="106"/>
      <c r="W224" s="106"/>
      <c r="X224" s="106"/>
      <c r="Y224" s="106"/>
      <c r="Z224" s="106"/>
      <c r="AA224" s="106"/>
      <c r="AB224" s="106"/>
    </row>
    <row r="225" spans="16:28">
      <c r="P225" s="109"/>
      <c r="Q225" s="109"/>
      <c r="R225" s="109"/>
      <c r="S225" s="109"/>
      <c r="T225" s="106"/>
      <c r="U225" s="106"/>
      <c r="V225" s="106"/>
      <c r="W225" s="106"/>
      <c r="X225" s="106"/>
      <c r="Y225" s="106"/>
      <c r="Z225" s="106"/>
      <c r="AA225" s="106"/>
      <c r="AB225" s="106"/>
    </row>
    <row r="226" spans="16:28">
      <c r="P226" s="109"/>
      <c r="Q226" s="109"/>
      <c r="R226" s="109"/>
      <c r="S226" s="109"/>
      <c r="T226" s="106"/>
      <c r="U226" s="106"/>
      <c r="V226" s="106"/>
      <c r="W226" s="106"/>
      <c r="X226" s="106"/>
      <c r="Y226" s="106"/>
      <c r="Z226" s="106"/>
      <c r="AA226" s="106"/>
      <c r="AB226" s="106"/>
    </row>
    <row r="227" spans="16:28">
      <c r="P227" s="109"/>
      <c r="Q227" s="109"/>
      <c r="R227" s="109"/>
      <c r="S227" s="109"/>
      <c r="T227" s="106"/>
      <c r="U227" s="106"/>
      <c r="V227" s="106"/>
      <c r="W227" s="106"/>
      <c r="X227" s="106"/>
      <c r="Y227" s="106"/>
      <c r="Z227" s="106"/>
      <c r="AA227" s="106"/>
      <c r="AB227" s="106"/>
    </row>
    <row r="228" spans="16:28">
      <c r="P228" s="109"/>
      <c r="Q228" s="109"/>
      <c r="R228" s="109"/>
      <c r="S228" s="109"/>
      <c r="T228" s="106"/>
      <c r="U228" s="106"/>
      <c r="V228" s="106"/>
      <c r="W228" s="106"/>
      <c r="X228" s="106"/>
      <c r="Y228" s="106"/>
      <c r="Z228" s="106"/>
      <c r="AA228" s="106"/>
      <c r="AB228" s="106"/>
    </row>
    <row r="229" spans="16:28">
      <c r="P229" s="109"/>
      <c r="Q229" s="109"/>
      <c r="R229" s="109"/>
      <c r="S229" s="109"/>
      <c r="T229" s="106"/>
      <c r="U229" s="106"/>
      <c r="V229" s="106"/>
      <c r="W229" s="106"/>
      <c r="X229" s="106"/>
      <c r="Y229" s="106"/>
      <c r="Z229" s="106"/>
      <c r="AA229" s="106"/>
      <c r="AB229" s="106"/>
    </row>
    <row r="230" spans="16:28">
      <c r="P230" s="109"/>
      <c r="Q230" s="109"/>
      <c r="R230" s="109"/>
      <c r="S230" s="109"/>
      <c r="T230" s="106"/>
      <c r="U230" s="106"/>
      <c r="V230" s="106"/>
      <c r="W230" s="106"/>
      <c r="X230" s="106"/>
      <c r="Y230" s="106"/>
      <c r="Z230" s="106"/>
      <c r="AA230" s="106"/>
      <c r="AB230" s="106"/>
    </row>
    <row r="231" spans="16:28">
      <c r="P231" s="109"/>
      <c r="Q231" s="109"/>
      <c r="R231" s="109"/>
      <c r="S231" s="109"/>
      <c r="T231" s="106"/>
      <c r="U231" s="106"/>
      <c r="V231" s="106"/>
      <c r="W231" s="106"/>
      <c r="X231" s="106"/>
      <c r="Y231" s="106"/>
      <c r="Z231" s="106"/>
      <c r="AA231" s="106"/>
      <c r="AB231" s="106"/>
    </row>
    <row r="232" spans="16:28">
      <c r="P232" s="109"/>
      <c r="Q232" s="109"/>
      <c r="R232" s="109"/>
      <c r="S232" s="109"/>
      <c r="T232" s="106"/>
      <c r="U232" s="106"/>
      <c r="V232" s="106"/>
      <c r="W232" s="106"/>
      <c r="X232" s="106"/>
      <c r="Y232" s="106"/>
      <c r="Z232" s="106"/>
      <c r="AA232" s="106"/>
      <c r="AB232" s="106"/>
    </row>
    <row r="233" spans="16:28">
      <c r="P233" s="109"/>
      <c r="Q233" s="109"/>
      <c r="R233" s="109"/>
      <c r="S233" s="109"/>
      <c r="T233" s="106"/>
      <c r="U233" s="106"/>
      <c r="V233" s="106"/>
      <c r="W233" s="106"/>
      <c r="X233" s="106"/>
      <c r="Y233" s="106"/>
      <c r="Z233" s="106"/>
      <c r="AA233" s="106"/>
      <c r="AB233" s="106"/>
    </row>
    <row r="234" spans="16:28">
      <c r="P234" s="109"/>
      <c r="Q234" s="109"/>
      <c r="R234" s="109"/>
      <c r="S234" s="109"/>
      <c r="T234" s="106"/>
      <c r="U234" s="106"/>
      <c r="V234" s="106"/>
      <c r="W234" s="106"/>
      <c r="X234" s="106"/>
      <c r="Y234" s="106"/>
      <c r="Z234" s="106"/>
      <c r="AA234" s="106"/>
      <c r="AB234" s="106"/>
    </row>
    <row r="235" spans="16:28">
      <c r="P235" s="109"/>
      <c r="Q235" s="109"/>
      <c r="R235" s="109"/>
      <c r="S235" s="109"/>
      <c r="T235" s="106"/>
      <c r="U235" s="106"/>
      <c r="V235" s="106"/>
      <c r="W235" s="106"/>
      <c r="X235" s="106"/>
      <c r="Y235" s="106"/>
      <c r="Z235" s="106"/>
      <c r="AA235" s="106"/>
      <c r="AB235" s="106"/>
    </row>
    <row r="236" spans="16:28">
      <c r="P236" s="109"/>
      <c r="Q236" s="109"/>
      <c r="R236" s="109"/>
      <c r="S236" s="109"/>
      <c r="T236" s="106"/>
      <c r="U236" s="106"/>
      <c r="V236" s="106"/>
      <c r="W236" s="106"/>
      <c r="X236" s="106"/>
      <c r="Y236" s="106"/>
      <c r="Z236" s="106"/>
      <c r="AA236" s="106"/>
      <c r="AB236" s="106"/>
    </row>
    <row r="237" spans="16:28">
      <c r="P237" s="109"/>
      <c r="Q237" s="109"/>
      <c r="R237" s="109"/>
      <c r="S237" s="109"/>
      <c r="T237" s="106"/>
      <c r="U237" s="106"/>
      <c r="V237" s="106"/>
      <c r="W237" s="106"/>
      <c r="X237" s="106"/>
      <c r="Y237" s="106"/>
      <c r="Z237" s="106"/>
      <c r="AA237" s="106"/>
      <c r="AB237" s="106"/>
    </row>
    <row r="238" spans="16:28">
      <c r="P238" s="109"/>
      <c r="Q238" s="109"/>
      <c r="R238" s="109"/>
      <c r="S238" s="109"/>
      <c r="T238" s="106"/>
      <c r="U238" s="106"/>
      <c r="V238" s="106"/>
      <c r="W238" s="106"/>
      <c r="X238" s="106"/>
      <c r="Y238" s="106"/>
      <c r="Z238" s="106"/>
      <c r="AA238" s="106"/>
      <c r="AB238" s="106"/>
    </row>
    <row r="239" spans="16:28">
      <c r="P239" s="109"/>
      <c r="Q239" s="109"/>
      <c r="R239" s="109"/>
      <c r="S239" s="109"/>
      <c r="T239" s="106"/>
      <c r="U239" s="106"/>
      <c r="V239" s="106"/>
      <c r="W239" s="106"/>
      <c r="X239" s="106"/>
      <c r="Y239" s="106"/>
      <c r="Z239" s="106"/>
      <c r="AA239" s="106"/>
      <c r="AB239" s="106"/>
    </row>
    <row r="240" spans="16:28">
      <c r="P240" s="109"/>
      <c r="Q240" s="109"/>
      <c r="R240" s="109"/>
      <c r="S240" s="109"/>
      <c r="T240" s="106"/>
      <c r="U240" s="106"/>
      <c r="V240" s="106"/>
      <c r="W240" s="106"/>
      <c r="X240" s="106"/>
      <c r="Y240" s="106"/>
      <c r="Z240" s="106"/>
      <c r="AA240" s="106"/>
      <c r="AB240" s="106"/>
    </row>
    <row r="241" spans="16:28">
      <c r="P241" s="109"/>
      <c r="Q241" s="109"/>
      <c r="R241" s="109"/>
      <c r="S241" s="109"/>
      <c r="T241" s="106"/>
      <c r="U241" s="106"/>
      <c r="V241" s="106"/>
      <c r="W241" s="106"/>
      <c r="X241" s="106"/>
      <c r="Y241" s="106"/>
      <c r="Z241" s="106"/>
      <c r="AA241" s="106"/>
      <c r="AB241" s="106"/>
    </row>
    <row r="242" spans="16:28">
      <c r="P242" s="109"/>
      <c r="Q242" s="109"/>
      <c r="R242" s="109"/>
      <c r="S242" s="109"/>
      <c r="T242" s="106"/>
      <c r="U242" s="106"/>
      <c r="V242" s="106"/>
      <c r="W242" s="106"/>
      <c r="X242" s="106"/>
      <c r="Y242" s="106"/>
      <c r="Z242" s="106"/>
      <c r="AA242" s="106"/>
      <c r="AB242" s="106"/>
    </row>
    <row r="243" spans="16:28">
      <c r="P243" s="109"/>
      <c r="Q243" s="109"/>
      <c r="R243" s="109"/>
      <c r="S243" s="109"/>
      <c r="T243" s="106"/>
      <c r="U243" s="106"/>
      <c r="V243" s="106"/>
      <c r="W243" s="106"/>
      <c r="X243" s="106"/>
      <c r="Y243" s="106"/>
      <c r="Z243" s="106"/>
      <c r="AA243" s="106"/>
      <c r="AB243" s="106"/>
    </row>
    <row r="244" spans="16:28">
      <c r="P244" s="109"/>
      <c r="Q244" s="109"/>
      <c r="R244" s="109"/>
      <c r="S244" s="109"/>
      <c r="T244" s="106"/>
      <c r="U244" s="106"/>
      <c r="V244" s="106"/>
      <c r="W244" s="106"/>
      <c r="X244" s="106"/>
      <c r="Y244" s="106"/>
      <c r="Z244" s="106"/>
      <c r="AA244" s="106"/>
      <c r="AB244" s="106"/>
    </row>
    <row r="245" spans="16:28">
      <c r="P245" s="109"/>
      <c r="Q245" s="109"/>
      <c r="R245" s="109"/>
      <c r="S245" s="109"/>
      <c r="T245" s="106"/>
      <c r="U245" s="106"/>
      <c r="V245" s="106"/>
      <c r="W245" s="106"/>
      <c r="X245" s="106"/>
      <c r="Y245" s="106"/>
      <c r="Z245" s="106"/>
      <c r="AA245" s="106"/>
      <c r="AB245" s="106"/>
    </row>
    <row r="246" spans="16:28">
      <c r="P246" s="109"/>
      <c r="Q246" s="109"/>
      <c r="R246" s="109"/>
      <c r="S246" s="109"/>
      <c r="T246" s="106"/>
      <c r="U246" s="106"/>
      <c r="V246" s="106"/>
      <c r="W246" s="106"/>
      <c r="X246" s="106"/>
      <c r="Y246" s="106"/>
      <c r="Z246" s="106"/>
      <c r="AA246" s="106"/>
      <c r="AB246" s="106"/>
    </row>
    <row r="247" spans="16:28">
      <c r="P247" s="109"/>
      <c r="Q247" s="109"/>
      <c r="R247" s="109"/>
      <c r="S247" s="109"/>
      <c r="T247" s="106"/>
      <c r="U247" s="106"/>
      <c r="V247" s="106"/>
      <c r="W247" s="106"/>
      <c r="X247" s="106"/>
      <c r="Y247" s="106"/>
      <c r="Z247" s="106"/>
      <c r="AA247" s="106"/>
      <c r="AB247" s="106"/>
    </row>
    <row r="248" spans="16:28">
      <c r="P248" s="109"/>
      <c r="Q248" s="109"/>
      <c r="R248" s="109"/>
      <c r="S248" s="109"/>
      <c r="T248" s="106"/>
      <c r="U248" s="106"/>
      <c r="V248" s="106"/>
      <c r="W248" s="106"/>
      <c r="X248" s="106"/>
      <c r="Y248" s="106"/>
      <c r="Z248" s="106"/>
      <c r="AA248" s="106"/>
      <c r="AB248" s="106"/>
    </row>
    <row r="249" spans="16:28">
      <c r="P249" s="109"/>
      <c r="Q249" s="109"/>
      <c r="R249" s="109"/>
      <c r="S249" s="109"/>
      <c r="T249" s="106"/>
      <c r="U249" s="106"/>
      <c r="V249" s="106"/>
      <c r="W249" s="106"/>
      <c r="X249" s="106"/>
      <c r="Y249" s="106"/>
      <c r="Z249" s="106"/>
      <c r="AA249" s="106"/>
      <c r="AB249" s="106"/>
    </row>
    <row r="250" spans="16:28">
      <c r="P250" s="109"/>
      <c r="Q250" s="109"/>
      <c r="R250" s="109"/>
      <c r="S250" s="109"/>
      <c r="T250" s="106"/>
      <c r="U250" s="106"/>
      <c r="V250" s="106"/>
      <c r="W250" s="106"/>
      <c r="X250" s="106"/>
      <c r="Y250" s="106"/>
      <c r="Z250" s="106"/>
      <c r="AA250" s="106"/>
      <c r="AB250" s="106"/>
    </row>
    <row r="251" spans="16:28">
      <c r="P251" s="109"/>
      <c r="Q251" s="109"/>
      <c r="R251" s="109"/>
      <c r="S251" s="109"/>
      <c r="T251" s="106"/>
      <c r="U251" s="106"/>
      <c r="V251" s="106"/>
      <c r="W251" s="106"/>
      <c r="X251" s="106"/>
      <c r="Y251" s="106"/>
      <c r="Z251" s="106"/>
      <c r="AA251" s="106"/>
      <c r="AB251" s="106"/>
    </row>
    <row r="252" spans="16:28">
      <c r="P252" s="109"/>
      <c r="Q252" s="109"/>
      <c r="R252" s="109"/>
      <c r="S252" s="109"/>
      <c r="T252" s="106"/>
      <c r="U252" s="106"/>
      <c r="V252" s="106"/>
      <c r="W252" s="106"/>
      <c r="X252" s="106"/>
      <c r="Y252" s="106"/>
      <c r="Z252" s="106"/>
      <c r="AA252" s="106"/>
      <c r="AB252" s="106"/>
    </row>
    <row r="253" spans="16:28">
      <c r="P253" s="109"/>
      <c r="Q253" s="109"/>
      <c r="R253" s="109"/>
      <c r="S253" s="109"/>
      <c r="T253" s="106"/>
      <c r="U253" s="106"/>
      <c r="V253" s="106"/>
      <c r="W253" s="106"/>
      <c r="X253" s="106"/>
      <c r="Y253" s="106"/>
      <c r="Z253" s="106"/>
      <c r="AA253" s="106"/>
      <c r="AB253" s="106"/>
    </row>
    <row r="254" spans="16:28">
      <c r="P254" s="109"/>
      <c r="Q254" s="109"/>
      <c r="R254" s="109"/>
      <c r="S254" s="109"/>
      <c r="T254" s="106"/>
      <c r="U254" s="106"/>
      <c r="V254" s="106"/>
      <c r="W254" s="106"/>
      <c r="X254" s="106"/>
      <c r="Y254" s="106"/>
      <c r="Z254" s="106"/>
      <c r="AA254" s="106"/>
      <c r="AB254" s="106"/>
    </row>
    <row r="255" spans="16:28">
      <c r="P255" s="109"/>
      <c r="Q255" s="109"/>
      <c r="R255" s="109"/>
      <c r="S255" s="109"/>
      <c r="T255" s="106"/>
      <c r="U255" s="106"/>
      <c r="V255" s="106"/>
      <c r="W255" s="106"/>
      <c r="X255" s="106"/>
      <c r="Y255" s="106"/>
      <c r="Z255" s="106"/>
      <c r="AA255" s="106"/>
      <c r="AB255" s="106"/>
    </row>
    <row r="256" spans="16:28">
      <c r="P256" s="109"/>
      <c r="Q256" s="109"/>
      <c r="R256" s="109"/>
      <c r="S256" s="109"/>
      <c r="T256" s="106"/>
      <c r="U256" s="106"/>
      <c r="V256" s="106"/>
      <c r="W256" s="106"/>
      <c r="X256" s="106"/>
      <c r="Y256" s="106"/>
      <c r="Z256" s="106"/>
      <c r="AA256" s="106"/>
      <c r="AB256" s="106"/>
    </row>
    <row r="257" spans="16:28">
      <c r="P257" s="109"/>
      <c r="Q257" s="109"/>
      <c r="R257" s="109"/>
      <c r="S257" s="109"/>
      <c r="T257" s="106"/>
      <c r="U257" s="106"/>
      <c r="V257" s="106"/>
      <c r="W257" s="106"/>
      <c r="X257" s="106"/>
      <c r="Y257" s="106"/>
      <c r="Z257" s="106"/>
      <c r="AA257" s="106"/>
      <c r="AB257" s="106"/>
    </row>
    <row r="258" spans="16:28">
      <c r="P258" s="109"/>
      <c r="Q258" s="109"/>
      <c r="R258" s="109"/>
      <c r="S258" s="109"/>
      <c r="T258" s="106"/>
      <c r="U258" s="106"/>
      <c r="V258" s="106"/>
      <c r="W258" s="106"/>
      <c r="X258" s="106"/>
      <c r="Y258" s="106"/>
      <c r="Z258" s="106"/>
      <c r="AA258" s="106"/>
      <c r="AB258" s="106"/>
    </row>
    <row r="259" spans="16:28">
      <c r="P259" s="109"/>
      <c r="Q259" s="109"/>
      <c r="R259" s="109"/>
      <c r="S259" s="109"/>
      <c r="T259" s="106"/>
      <c r="U259" s="106"/>
      <c r="V259" s="106"/>
      <c r="W259" s="106"/>
      <c r="X259" s="106"/>
      <c r="Y259" s="106"/>
      <c r="Z259" s="106"/>
      <c r="AA259" s="106"/>
      <c r="AB259" s="106"/>
    </row>
    <row r="260" spans="16:28">
      <c r="P260" s="109"/>
      <c r="Q260" s="109"/>
      <c r="R260" s="109"/>
      <c r="S260" s="109"/>
      <c r="T260" s="106"/>
      <c r="U260" s="106"/>
      <c r="V260" s="106"/>
      <c r="W260" s="106"/>
      <c r="X260" s="106"/>
      <c r="Y260" s="106"/>
      <c r="Z260" s="106"/>
      <c r="AA260" s="106"/>
      <c r="AB260" s="106"/>
    </row>
    <row r="261" spans="16:28">
      <c r="P261" s="109"/>
      <c r="Q261" s="109"/>
      <c r="R261" s="109"/>
      <c r="S261" s="109"/>
      <c r="T261" s="106"/>
      <c r="U261" s="106"/>
      <c r="V261" s="106"/>
      <c r="W261" s="106"/>
      <c r="X261" s="106"/>
      <c r="Y261" s="106"/>
      <c r="Z261" s="106"/>
      <c r="AA261" s="106"/>
      <c r="AB261" s="106"/>
    </row>
    <row r="262" spans="16:28">
      <c r="P262" s="109"/>
      <c r="Q262" s="109"/>
      <c r="R262" s="109"/>
      <c r="S262" s="109"/>
      <c r="T262" s="106"/>
      <c r="U262" s="106"/>
      <c r="V262" s="106"/>
      <c r="W262" s="106"/>
      <c r="X262" s="106"/>
      <c r="Y262" s="106"/>
      <c r="Z262" s="106"/>
      <c r="AA262" s="106"/>
      <c r="AB262" s="106"/>
    </row>
    <row r="263" spans="16:28">
      <c r="P263" s="109"/>
      <c r="Q263" s="109"/>
      <c r="R263" s="109"/>
      <c r="S263" s="109"/>
      <c r="T263" s="106"/>
      <c r="U263" s="106"/>
      <c r="V263" s="106"/>
      <c r="W263" s="106"/>
      <c r="X263" s="106"/>
      <c r="Y263" s="106"/>
      <c r="Z263" s="106"/>
      <c r="AA263" s="106"/>
      <c r="AB263" s="106"/>
    </row>
    <row r="264" spans="16:28">
      <c r="P264" s="109"/>
      <c r="Q264" s="109"/>
      <c r="R264" s="109"/>
      <c r="S264" s="109"/>
      <c r="T264" s="106"/>
      <c r="U264" s="106"/>
      <c r="V264" s="106"/>
      <c r="W264" s="106"/>
      <c r="X264" s="106"/>
      <c r="Y264" s="106"/>
      <c r="Z264" s="106"/>
      <c r="AA264" s="106"/>
      <c r="AB264" s="106"/>
    </row>
    <row r="265" spans="16:28">
      <c r="P265" s="109"/>
      <c r="Q265" s="109"/>
      <c r="R265" s="109"/>
      <c r="S265" s="109"/>
      <c r="T265" s="106"/>
      <c r="U265" s="106"/>
      <c r="V265" s="106"/>
      <c r="W265" s="106"/>
      <c r="X265" s="106"/>
      <c r="Y265" s="106"/>
      <c r="Z265" s="106"/>
      <c r="AA265" s="106"/>
      <c r="AB265" s="106"/>
    </row>
    <row r="266" spans="16:28">
      <c r="P266" s="109"/>
      <c r="Q266" s="109"/>
      <c r="R266" s="109"/>
      <c r="S266" s="109"/>
      <c r="T266" s="106"/>
      <c r="U266" s="106"/>
      <c r="V266" s="106"/>
      <c r="W266" s="106"/>
      <c r="X266" s="106"/>
      <c r="Y266" s="106"/>
      <c r="Z266" s="106"/>
      <c r="AA266" s="106"/>
      <c r="AB266" s="106"/>
    </row>
    <row r="267" spans="16:28">
      <c r="P267" s="109"/>
      <c r="Q267" s="109"/>
      <c r="R267" s="109"/>
      <c r="S267" s="109"/>
      <c r="T267" s="106"/>
      <c r="U267" s="106"/>
      <c r="V267" s="106"/>
      <c r="W267" s="106"/>
      <c r="X267" s="106"/>
      <c r="Y267" s="106"/>
      <c r="Z267" s="106"/>
      <c r="AA267" s="106"/>
      <c r="AB267" s="106"/>
    </row>
    <row r="268" spans="16:28">
      <c r="P268" s="109"/>
      <c r="Q268" s="109"/>
      <c r="R268" s="109"/>
      <c r="S268" s="109"/>
      <c r="T268" s="106"/>
      <c r="U268" s="106"/>
      <c r="V268" s="106"/>
      <c r="W268" s="106"/>
      <c r="X268" s="106"/>
      <c r="Y268" s="106"/>
      <c r="Z268" s="106"/>
      <c r="AA268" s="106"/>
      <c r="AB268" s="106"/>
    </row>
    <row r="269" spans="16:28">
      <c r="P269" s="109"/>
      <c r="Q269" s="109"/>
      <c r="R269" s="109"/>
      <c r="S269" s="109"/>
      <c r="T269" s="106"/>
      <c r="U269" s="106"/>
      <c r="V269" s="106"/>
      <c r="W269" s="106"/>
      <c r="X269" s="106"/>
      <c r="Y269" s="106"/>
      <c r="Z269" s="106"/>
      <c r="AA269" s="106"/>
      <c r="AB269" s="106"/>
    </row>
    <row r="270" spans="16:28">
      <c r="P270" s="109"/>
      <c r="Q270" s="109"/>
      <c r="R270" s="109"/>
      <c r="S270" s="109"/>
      <c r="T270" s="106"/>
      <c r="U270" s="106"/>
      <c r="V270" s="106"/>
      <c r="W270" s="106"/>
      <c r="X270" s="106"/>
      <c r="Y270" s="106"/>
      <c r="Z270" s="106"/>
      <c r="AA270" s="106"/>
      <c r="AB270" s="106"/>
    </row>
    <row r="271" spans="16:28">
      <c r="P271" s="109"/>
      <c r="Q271" s="109"/>
      <c r="R271" s="109"/>
      <c r="S271" s="109"/>
      <c r="T271" s="106"/>
      <c r="U271" s="106"/>
      <c r="V271" s="106"/>
      <c r="W271" s="106"/>
      <c r="X271" s="106"/>
      <c r="Y271" s="106"/>
      <c r="Z271" s="106"/>
      <c r="AA271" s="106"/>
      <c r="AB271" s="106"/>
    </row>
    <row r="272" spans="16:28">
      <c r="P272" s="109"/>
      <c r="Q272" s="109"/>
      <c r="R272" s="109"/>
      <c r="S272" s="109"/>
      <c r="T272" s="106"/>
      <c r="U272" s="106"/>
      <c r="V272" s="106"/>
      <c r="W272" s="106"/>
      <c r="X272" s="106"/>
      <c r="Y272" s="106"/>
      <c r="Z272" s="106"/>
      <c r="AA272" s="106"/>
      <c r="AB272" s="106"/>
    </row>
    <row r="273" spans="16:28">
      <c r="P273" s="109"/>
      <c r="Q273" s="109"/>
      <c r="R273" s="109"/>
      <c r="S273" s="109"/>
      <c r="T273" s="106"/>
      <c r="U273" s="106"/>
      <c r="V273" s="106"/>
      <c r="W273" s="106"/>
      <c r="X273" s="106"/>
      <c r="Y273" s="106"/>
      <c r="Z273" s="106"/>
      <c r="AA273" s="106"/>
      <c r="AB273" s="106"/>
    </row>
    <row r="274" spans="16:28">
      <c r="P274" s="109"/>
      <c r="Q274" s="109"/>
      <c r="R274" s="109"/>
      <c r="S274" s="109"/>
      <c r="T274" s="106"/>
      <c r="U274" s="106"/>
      <c r="V274" s="106"/>
      <c r="W274" s="106"/>
      <c r="X274" s="106"/>
      <c r="Y274" s="106"/>
      <c r="Z274" s="106"/>
      <c r="AA274" s="106"/>
      <c r="AB274" s="106"/>
    </row>
    <row r="275" spans="16:28">
      <c r="P275" s="109"/>
      <c r="Q275" s="109"/>
      <c r="R275" s="109"/>
      <c r="S275" s="109"/>
      <c r="T275" s="106"/>
      <c r="U275" s="106"/>
      <c r="V275" s="106"/>
      <c r="W275" s="106"/>
      <c r="X275" s="106"/>
      <c r="Y275" s="106"/>
      <c r="Z275" s="106"/>
      <c r="AA275" s="106"/>
      <c r="AB275" s="106"/>
    </row>
    <row r="276" spans="16:28">
      <c r="P276" s="109"/>
      <c r="Q276" s="109"/>
      <c r="R276" s="109"/>
      <c r="S276" s="109"/>
      <c r="T276" s="106"/>
      <c r="U276" s="106"/>
      <c r="V276" s="106"/>
      <c r="W276" s="106"/>
      <c r="X276" s="106"/>
      <c r="Y276" s="106"/>
      <c r="Z276" s="106"/>
      <c r="AA276" s="106"/>
      <c r="AB276" s="106"/>
    </row>
    <row r="277" spans="16:28">
      <c r="P277" s="109"/>
      <c r="Q277" s="109"/>
      <c r="R277" s="109"/>
      <c r="S277" s="109"/>
      <c r="T277" s="106"/>
      <c r="U277" s="106"/>
      <c r="V277" s="106"/>
      <c r="W277" s="106"/>
      <c r="X277" s="106"/>
      <c r="Y277" s="106"/>
      <c r="Z277" s="106"/>
      <c r="AA277" s="106"/>
      <c r="AB277" s="106"/>
    </row>
    <row r="278" spans="16:28">
      <c r="P278" s="109"/>
      <c r="Q278" s="109"/>
      <c r="R278" s="109"/>
      <c r="S278" s="109"/>
      <c r="T278" s="106"/>
      <c r="U278" s="106"/>
      <c r="V278" s="106"/>
      <c r="W278" s="106"/>
      <c r="X278" s="106"/>
      <c r="Y278" s="106"/>
      <c r="Z278" s="106"/>
      <c r="AA278" s="106"/>
      <c r="AB278" s="106"/>
    </row>
    <row r="279" spans="16:28">
      <c r="P279" s="109"/>
      <c r="Q279" s="109"/>
      <c r="R279" s="109"/>
      <c r="S279" s="109"/>
      <c r="T279" s="106"/>
      <c r="U279" s="106"/>
      <c r="V279" s="106"/>
      <c r="W279" s="106"/>
      <c r="X279" s="106"/>
      <c r="Y279" s="106"/>
      <c r="Z279" s="106"/>
      <c r="AA279" s="106"/>
      <c r="AB279" s="106"/>
    </row>
    <row r="280" spans="16:28">
      <c r="P280" s="109"/>
      <c r="Q280" s="109"/>
      <c r="R280" s="109"/>
      <c r="S280" s="109"/>
      <c r="T280" s="106"/>
      <c r="U280" s="106"/>
      <c r="V280" s="106"/>
      <c r="W280" s="106"/>
      <c r="X280" s="106"/>
      <c r="Y280" s="106"/>
      <c r="Z280" s="106"/>
      <c r="AA280" s="106"/>
      <c r="AB280" s="106"/>
    </row>
    <row r="281" spans="16:28">
      <c r="P281" s="109"/>
      <c r="Q281" s="109"/>
      <c r="R281" s="109"/>
      <c r="S281" s="109"/>
      <c r="T281" s="106"/>
      <c r="U281" s="106"/>
      <c r="V281" s="106"/>
      <c r="W281" s="106"/>
      <c r="X281" s="106"/>
      <c r="Y281" s="106"/>
      <c r="Z281" s="106"/>
      <c r="AA281" s="106"/>
      <c r="AB281" s="106"/>
    </row>
    <row r="282" spans="16:28">
      <c r="P282" s="109"/>
      <c r="Q282" s="109"/>
      <c r="R282" s="109"/>
      <c r="S282" s="109"/>
      <c r="T282" s="106"/>
      <c r="U282" s="106"/>
      <c r="V282" s="106"/>
      <c r="W282" s="106"/>
      <c r="X282" s="106"/>
      <c r="Y282" s="106"/>
      <c r="Z282" s="106"/>
      <c r="AA282" s="106"/>
      <c r="AB282" s="106"/>
    </row>
    <row r="283" spans="16:28">
      <c r="P283" s="109"/>
      <c r="Q283" s="109"/>
      <c r="R283" s="109"/>
      <c r="S283" s="109"/>
      <c r="T283" s="106"/>
      <c r="U283" s="106"/>
      <c r="V283" s="106"/>
      <c r="W283" s="106"/>
      <c r="X283" s="106"/>
      <c r="Y283" s="106"/>
      <c r="Z283" s="106"/>
      <c r="AA283" s="106"/>
      <c r="AB283" s="106"/>
    </row>
    <row r="284" spans="16:28">
      <c r="P284" s="109"/>
      <c r="Q284" s="109"/>
      <c r="R284" s="109"/>
      <c r="S284" s="109"/>
      <c r="T284" s="106"/>
      <c r="U284" s="106"/>
      <c r="V284" s="106"/>
      <c r="W284" s="106"/>
      <c r="X284" s="106"/>
      <c r="Y284" s="106"/>
      <c r="Z284" s="106"/>
      <c r="AA284" s="106"/>
      <c r="AB284" s="106"/>
    </row>
    <row r="285" spans="16:28">
      <c r="P285" s="109"/>
      <c r="Q285" s="109"/>
      <c r="R285" s="109"/>
      <c r="S285" s="109"/>
      <c r="T285" s="106"/>
      <c r="U285" s="106"/>
      <c r="V285" s="106"/>
      <c r="W285" s="106"/>
      <c r="X285" s="106"/>
      <c r="Y285" s="106"/>
      <c r="Z285" s="106"/>
      <c r="AA285" s="106"/>
      <c r="AB285" s="106"/>
    </row>
    <row r="286" spans="16:28">
      <c r="P286" s="109"/>
      <c r="Q286" s="109"/>
      <c r="R286" s="109"/>
      <c r="S286" s="109"/>
      <c r="T286" s="106"/>
      <c r="U286" s="106"/>
      <c r="V286" s="106"/>
      <c r="W286" s="106"/>
      <c r="X286" s="106"/>
      <c r="Y286" s="106"/>
      <c r="Z286" s="106"/>
      <c r="AA286" s="106"/>
      <c r="AB286" s="106"/>
    </row>
    <row r="287" spans="16:28">
      <c r="P287" s="109"/>
      <c r="Q287" s="109"/>
      <c r="R287" s="109"/>
      <c r="S287" s="109"/>
      <c r="T287" s="106"/>
      <c r="U287" s="106"/>
      <c r="V287" s="106"/>
      <c r="W287" s="106"/>
      <c r="X287" s="106"/>
      <c r="Y287" s="106"/>
      <c r="Z287" s="106"/>
      <c r="AA287" s="106"/>
      <c r="AB287" s="106"/>
    </row>
    <row r="288" spans="16:28">
      <c r="P288" s="109"/>
      <c r="Q288" s="109"/>
      <c r="R288" s="109"/>
      <c r="S288" s="109"/>
      <c r="T288" s="106"/>
      <c r="U288" s="106"/>
      <c r="V288" s="106"/>
      <c r="W288" s="106"/>
      <c r="X288" s="106"/>
      <c r="Y288" s="106"/>
      <c r="Z288" s="106"/>
      <c r="AA288" s="106"/>
      <c r="AB288" s="106"/>
    </row>
    <row r="289" spans="16:28">
      <c r="P289" s="109"/>
      <c r="Q289" s="109"/>
      <c r="R289" s="109"/>
      <c r="S289" s="109"/>
      <c r="T289" s="106"/>
      <c r="U289" s="106"/>
      <c r="V289" s="106"/>
      <c r="W289" s="106"/>
      <c r="X289" s="106"/>
      <c r="Y289" s="106"/>
      <c r="Z289" s="106"/>
      <c r="AA289" s="106"/>
      <c r="AB289" s="106"/>
    </row>
    <row r="290" spans="16:28">
      <c r="P290" s="109"/>
      <c r="Q290" s="109"/>
      <c r="R290" s="109"/>
      <c r="S290" s="109"/>
      <c r="T290" s="106"/>
      <c r="U290" s="106"/>
      <c r="V290" s="106"/>
      <c r="W290" s="106"/>
      <c r="X290" s="106"/>
      <c r="Y290" s="106"/>
      <c r="Z290" s="106"/>
      <c r="AA290" s="106"/>
      <c r="AB290" s="106"/>
    </row>
    <row r="291" spans="16:28">
      <c r="P291" s="109"/>
      <c r="Q291" s="109"/>
      <c r="R291" s="109"/>
      <c r="S291" s="109"/>
      <c r="T291" s="106"/>
      <c r="U291" s="106"/>
      <c r="V291" s="106"/>
      <c r="W291" s="106"/>
      <c r="X291" s="106"/>
      <c r="Y291" s="106"/>
      <c r="Z291" s="106"/>
      <c r="AA291" s="106"/>
      <c r="AB291" s="106"/>
    </row>
    <row r="292" spans="16:28">
      <c r="P292" s="109"/>
      <c r="Q292" s="109"/>
      <c r="R292" s="109"/>
      <c r="S292" s="109"/>
      <c r="T292" s="106"/>
      <c r="U292" s="106"/>
      <c r="V292" s="106"/>
      <c r="W292" s="106"/>
      <c r="X292" s="106"/>
      <c r="Y292" s="106"/>
      <c r="Z292" s="106"/>
      <c r="AA292" s="106"/>
      <c r="AB292" s="106"/>
    </row>
    <row r="293" spans="16:28">
      <c r="P293" s="109"/>
      <c r="Q293" s="109"/>
      <c r="R293" s="109"/>
      <c r="S293" s="109"/>
      <c r="T293" s="106"/>
      <c r="U293" s="106"/>
      <c r="V293" s="106"/>
      <c r="W293" s="106"/>
      <c r="X293" s="106"/>
      <c r="Y293" s="106"/>
      <c r="Z293" s="106"/>
      <c r="AA293" s="106"/>
      <c r="AB293" s="106"/>
    </row>
    <row r="294" spans="16:28">
      <c r="P294" s="109"/>
      <c r="Q294" s="109"/>
      <c r="R294" s="109"/>
      <c r="S294" s="109"/>
      <c r="T294" s="106"/>
      <c r="U294" s="106"/>
      <c r="V294" s="106"/>
      <c r="W294" s="106"/>
      <c r="X294" s="106"/>
      <c r="Y294" s="106"/>
      <c r="Z294" s="106"/>
      <c r="AA294" s="106"/>
      <c r="AB294" s="106"/>
    </row>
    <row r="295" spans="16:28">
      <c r="P295" s="109"/>
      <c r="Q295" s="109"/>
      <c r="R295" s="109"/>
      <c r="S295" s="109"/>
      <c r="T295" s="106"/>
      <c r="U295" s="106"/>
      <c r="V295" s="106"/>
      <c r="W295" s="106"/>
      <c r="X295" s="106"/>
      <c r="Y295" s="106"/>
      <c r="Z295" s="106"/>
      <c r="AA295" s="106"/>
      <c r="AB295" s="106"/>
    </row>
    <row r="296" spans="16:28">
      <c r="P296" s="109"/>
      <c r="Q296" s="109"/>
      <c r="R296" s="109"/>
      <c r="S296" s="109"/>
      <c r="T296" s="106"/>
      <c r="U296" s="106"/>
      <c r="V296" s="106"/>
      <c r="W296" s="106"/>
      <c r="X296" s="106"/>
      <c r="Y296" s="106"/>
      <c r="Z296" s="106"/>
      <c r="AA296" s="106"/>
      <c r="AB296" s="106"/>
    </row>
    <row r="297" spans="16:28">
      <c r="P297" s="109"/>
      <c r="Q297" s="109"/>
      <c r="R297" s="109"/>
      <c r="S297" s="109"/>
      <c r="T297" s="106"/>
      <c r="U297" s="106"/>
      <c r="V297" s="106"/>
      <c r="W297" s="106"/>
      <c r="X297" s="106"/>
      <c r="Y297" s="106"/>
      <c r="Z297" s="106"/>
      <c r="AA297" s="106"/>
      <c r="AB297" s="106"/>
    </row>
    <row r="298" spans="16:28">
      <c r="P298" s="109"/>
      <c r="Q298" s="109"/>
      <c r="R298" s="109"/>
      <c r="S298" s="109"/>
      <c r="T298" s="106"/>
      <c r="U298" s="106"/>
      <c r="V298" s="106"/>
      <c r="W298" s="106"/>
      <c r="X298" s="106"/>
      <c r="Y298" s="106"/>
      <c r="Z298" s="106"/>
      <c r="AA298" s="106"/>
      <c r="AB298" s="106"/>
    </row>
    <row r="299" spans="16:28">
      <c r="P299" s="109"/>
      <c r="Q299" s="109"/>
      <c r="R299" s="109"/>
      <c r="S299" s="109"/>
      <c r="T299" s="106"/>
      <c r="U299" s="106"/>
      <c r="V299" s="106"/>
      <c r="W299" s="106"/>
      <c r="X299" s="106"/>
      <c r="Y299" s="106"/>
      <c r="Z299" s="106"/>
      <c r="AA299" s="106"/>
      <c r="AB299" s="106"/>
    </row>
    <row r="300" spans="16:28">
      <c r="P300" s="109"/>
      <c r="Q300" s="109"/>
      <c r="R300" s="109"/>
      <c r="S300" s="109"/>
      <c r="T300" s="106"/>
      <c r="U300" s="106"/>
      <c r="V300" s="106"/>
      <c r="W300" s="106"/>
      <c r="X300" s="106"/>
      <c r="Y300" s="106"/>
      <c r="Z300" s="106"/>
      <c r="AA300" s="106"/>
      <c r="AB300" s="106"/>
    </row>
    <row r="301" spans="16:28">
      <c r="P301" s="109"/>
      <c r="Q301" s="109"/>
      <c r="R301" s="109"/>
      <c r="S301" s="109"/>
      <c r="T301" s="106"/>
      <c r="U301" s="106"/>
      <c r="V301" s="106"/>
      <c r="W301" s="106"/>
      <c r="X301" s="106"/>
      <c r="Y301" s="106"/>
      <c r="Z301" s="106"/>
      <c r="AA301" s="106"/>
      <c r="AB301" s="106"/>
    </row>
    <row r="302" spans="16:28">
      <c r="P302" s="109"/>
      <c r="Q302" s="109"/>
      <c r="R302" s="109"/>
      <c r="S302" s="109"/>
      <c r="T302" s="106"/>
      <c r="U302" s="106"/>
      <c r="V302" s="106"/>
      <c r="W302" s="106"/>
      <c r="X302" s="106"/>
      <c r="Y302" s="106"/>
      <c r="Z302" s="106"/>
      <c r="AA302" s="106"/>
      <c r="AB302" s="106"/>
    </row>
    <row r="303" spans="16:28">
      <c r="P303" s="109"/>
      <c r="Q303" s="109"/>
      <c r="R303" s="109"/>
      <c r="S303" s="109"/>
      <c r="T303" s="106"/>
      <c r="U303" s="106"/>
      <c r="V303" s="106"/>
      <c r="W303" s="106"/>
      <c r="X303" s="106"/>
      <c r="Y303" s="106"/>
      <c r="Z303" s="106"/>
      <c r="AA303" s="106"/>
      <c r="AB303" s="106"/>
    </row>
    <row r="304" spans="16:28">
      <c r="P304" s="109"/>
      <c r="Q304" s="109"/>
      <c r="R304" s="109"/>
      <c r="S304" s="109"/>
      <c r="T304" s="106"/>
      <c r="U304" s="106"/>
      <c r="V304" s="106"/>
      <c r="W304" s="106"/>
      <c r="X304" s="106"/>
      <c r="Y304" s="106"/>
      <c r="Z304" s="106"/>
      <c r="AA304" s="106"/>
      <c r="AB304" s="106"/>
    </row>
    <row r="305" spans="16:28">
      <c r="P305" s="109"/>
      <c r="Q305" s="109"/>
      <c r="R305" s="109"/>
      <c r="S305" s="109"/>
      <c r="T305" s="106"/>
      <c r="U305" s="106"/>
      <c r="V305" s="106"/>
      <c r="W305" s="106"/>
      <c r="X305" s="106"/>
      <c r="Y305" s="106"/>
      <c r="Z305" s="106"/>
      <c r="AA305" s="106"/>
      <c r="AB305" s="106"/>
    </row>
    <row r="306" spans="16:28">
      <c r="P306" s="109"/>
      <c r="Q306" s="109"/>
      <c r="R306" s="109"/>
      <c r="S306" s="109"/>
      <c r="T306" s="106"/>
      <c r="U306" s="106"/>
      <c r="V306" s="106"/>
      <c r="W306" s="106"/>
      <c r="X306" s="106"/>
      <c r="Y306" s="106"/>
      <c r="Z306" s="106"/>
      <c r="AA306" s="106"/>
      <c r="AB306" s="106"/>
    </row>
    <row r="307" spans="16:28">
      <c r="P307" s="109"/>
      <c r="Q307" s="109"/>
      <c r="R307" s="109"/>
      <c r="S307" s="109"/>
      <c r="T307" s="106"/>
      <c r="U307" s="106"/>
      <c r="V307" s="106"/>
      <c r="W307" s="106"/>
      <c r="X307" s="106"/>
      <c r="Y307" s="106"/>
      <c r="Z307" s="106"/>
      <c r="AA307" s="106"/>
      <c r="AB307" s="106"/>
    </row>
    <row r="308" spans="16:28">
      <c r="P308" s="109"/>
      <c r="Q308" s="109"/>
      <c r="R308" s="109"/>
      <c r="S308" s="109"/>
      <c r="T308" s="106"/>
      <c r="U308" s="106"/>
      <c r="V308" s="106"/>
      <c r="W308" s="106"/>
      <c r="X308" s="106"/>
      <c r="Y308" s="106"/>
      <c r="Z308" s="106"/>
      <c r="AA308" s="106"/>
      <c r="AB308" s="106"/>
    </row>
    <row r="309" spans="16:28">
      <c r="P309" s="109"/>
      <c r="Q309" s="109"/>
      <c r="R309" s="109"/>
      <c r="S309" s="109"/>
      <c r="T309" s="106"/>
      <c r="U309" s="106"/>
      <c r="V309" s="106"/>
      <c r="W309" s="106"/>
      <c r="X309" s="106"/>
      <c r="Y309" s="106"/>
      <c r="Z309" s="106"/>
      <c r="AA309" s="106"/>
      <c r="AB309" s="106"/>
    </row>
    <row r="310" spans="16:28">
      <c r="P310" s="109"/>
      <c r="Q310" s="109"/>
      <c r="R310" s="109"/>
      <c r="S310" s="109"/>
      <c r="T310" s="106"/>
      <c r="U310" s="106"/>
      <c r="V310" s="106"/>
      <c r="W310" s="106"/>
      <c r="X310" s="106"/>
      <c r="Y310" s="106"/>
      <c r="Z310" s="106"/>
      <c r="AA310" s="106"/>
      <c r="AB310" s="106"/>
    </row>
    <row r="311" spans="16:28">
      <c r="P311" s="109"/>
      <c r="Q311" s="109"/>
      <c r="R311" s="109"/>
      <c r="S311" s="109"/>
      <c r="T311" s="106"/>
      <c r="U311" s="106"/>
      <c r="V311" s="106"/>
      <c r="W311" s="106"/>
      <c r="X311" s="106"/>
      <c r="Y311" s="106"/>
      <c r="Z311" s="106"/>
      <c r="AA311" s="106"/>
      <c r="AB311" s="106"/>
    </row>
    <row r="312" spans="16:28">
      <c r="P312" s="109"/>
      <c r="Q312" s="109"/>
      <c r="R312" s="109"/>
      <c r="S312" s="109"/>
      <c r="T312" s="106"/>
      <c r="U312" s="106"/>
      <c r="V312" s="106"/>
      <c r="W312" s="106"/>
      <c r="X312" s="106"/>
      <c r="Y312" s="106"/>
      <c r="Z312" s="106"/>
      <c r="AA312" s="106"/>
      <c r="AB312" s="106"/>
    </row>
    <row r="313" spans="16:28">
      <c r="P313" s="109"/>
      <c r="Q313" s="109"/>
      <c r="R313" s="109"/>
      <c r="S313" s="109"/>
      <c r="T313" s="106"/>
      <c r="U313" s="106"/>
      <c r="V313" s="106"/>
      <c r="W313" s="106"/>
      <c r="X313" s="106"/>
      <c r="Y313" s="106"/>
      <c r="Z313" s="106"/>
      <c r="AA313" s="106"/>
      <c r="AB313" s="106"/>
    </row>
    <row r="314" spans="16:28">
      <c r="P314" s="109"/>
      <c r="Q314" s="109"/>
      <c r="R314" s="109"/>
      <c r="S314" s="109"/>
      <c r="T314" s="106"/>
      <c r="U314" s="106"/>
      <c r="V314" s="106"/>
      <c r="W314" s="106"/>
      <c r="X314" s="106"/>
      <c r="Y314" s="106"/>
      <c r="Z314" s="106"/>
      <c r="AA314" s="106"/>
      <c r="AB314" s="106"/>
    </row>
    <row r="315" spans="16:28">
      <c r="P315" s="109"/>
      <c r="Q315" s="109"/>
      <c r="R315" s="109"/>
      <c r="S315" s="109"/>
      <c r="T315" s="106"/>
      <c r="U315" s="106"/>
      <c r="V315" s="106"/>
      <c r="W315" s="106"/>
      <c r="X315" s="106"/>
      <c r="Y315" s="106"/>
      <c r="Z315" s="106"/>
      <c r="AA315" s="106"/>
      <c r="AB315" s="106"/>
    </row>
    <row r="316" spans="16:28">
      <c r="P316" s="109"/>
      <c r="Q316" s="109"/>
      <c r="R316" s="109"/>
      <c r="S316" s="109"/>
      <c r="T316" s="106"/>
      <c r="U316" s="106"/>
      <c r="V316" s="106"/>
      <c r="W316" s="106"/>
      <c r="X316" s="106"/>
      <c r="Y316" s="106"/>
      <c r="Z316" s="106"/>
      <c r="AA316" s="106"/>
      <c r="AB316" s="106"/>
    </row>
    <row r="317" spans="16:28">
      <c r="P317" s="109"/>
      <c r="Q317" s="109"/>
      <c r="R317" s="109"/>
      <c r="S317" s="109"/>
      <c r="T317" s="106"/>
      <c r="U317" s="106"/>
      <c r="V317" s="106"/>
      <c r="W317" s="106"/>
      <c r="X317" s="106"/>
      <c r="Y317" s="106"/>
      <c r="Z317" s="106"/>
      <c r="AA317" s="106"/>
      <c r="AB317" s="106"/>
    </row>
    <row r="318" spans="16:28">
      <c r="P318" s="109"/>
      <c r="Q318" s="109"/>
      <c r="R318" s="109"/>
      <c r="S318" s="109"/>
      <c r="T318" s="106"/>
      <c r="U318" s="106"/>
      <c r="V318" s="106"/>
      <c r="W318" s="106"/>
      <c r="X318" s="106"/>
      <c r="Y318" s="106"/>
      <c r="Z318" s="106"/>
      <c r="AA318" s="106"/>
      <c r="AB318" s="106"/>
    </row>
    <row r="319" spans="16:28">
      <c r="P319" s="109"/>
      <c r="Q319" s="109"/>
      <c r="R319" s="109"/>
      <c r="S319" s="109"/>
      <c r="T319" s="106"/>
      <c r="U319" s="106"/>
      <c r="V319" s="106"/>
      <c r="W319" s="106"/>
      <c r="X319" s="106"/>
      <c r="Y319" s="106"/>
      <c r="Z319" s="106"/>
      <c r="AA319" s="106"/>
      <c r="AB319" s="106"/>
    </row>
    <row r="320" spans="16:28">
      <c r="P320" s="109"/>
      <c r="Q320" s="109"/>
      <c r="R320" s="109"/>
      <c r="S320" s="109"/>
      <c r="T320" s="106"/>
      <c r="U320" s="106"/>
      <c r="V320" s="106"/>
      <c r="W320" s="106"/>
      <c r="X320" s="106"/>
      <c r="Y320" s="106"/>
      <c r="Z320" s="106"/>
      <c r="AA320" s="106"/>
      <c r="AB320" s="106"/>
    </row>
    <row r="321" spans="16:28">
      <c r="P321" s="109"/>
      <c r="Q321" s="109"/>
      <c r="R321" s="109"/>
      <c r="S321" s="109"/>
      <c r="T321" s="106"/>
      <c r="U321" s="106"/>
      <c r="V321" s="106"/>
      <c r="W321" s="106"/>
      <c r="X321" s="106"/>
      <c r="Y321" s="106"/>
      <c r="Z321" s="106"/>
      <c r="AA321" s="106"/>
      <c r="AB321" s="106"/>
    </row>
    <row r="322" spans="16:28">
      <c r="P322" s="109"/>
      <c r="Q322" s="109"/>
      <c r="R322" s="109"/>
      <c r="S322" s="109"/>
      <c r="T322" s="106"/>
      <c r="U322" s="106"/>
      <c r="V322" s="106"/>
      <c r="W322" s="106"/>
      <c r="X322" s="106"/>
      <c r="Y322" s="106"/>
      <c r="Z322" s="106"/>
      <c r="AA322" s="106"/>
      <c r="AB322" s="106"/>
    </row>
    <row r="323" spans="16:28">
      <c r="P323" s="109"/>
      <c r="Q323" s="109"/>
      <c r="R323" s="109"/>
      <c r="S323" s="109"/>
      <c r="T323" s="106"/>
      <c r="U323" s="106"/>
      <c r="V323" s="106"/>
      <c r="W323" s="106"/>
      <c r="X323" s="106"/>
      <c r="Y323" s="106"/>
      <c r="Z323" s="106"/>
      <c r="AA323" s="106"/>
      <c r="AB323" s="106"/>
    </row>
    <row r="324" spans="16:28">
      <c r="P324" s="109"/>
      <c r="Q324" s="109"/>
      <c r="R324" s="109"/>
      <c r="S324" s="109"/>
      <c r="T324" s="106"/>
      <c r="U324" s="106"/>
      <c r="V324" s="106"/>
      <c r="W324" s="106"/>
      <c r="X324" s="106"/>
      <c r="Y324" s="106"/>
      <c r="Z324" s="106"/>
      <c r="AA324" s="106"/>
      <c r="AB324" s="106"/>
    </row>
    <row r="325" spans="16:28">
      <c r="P325" s="109"/>
      <c r="Q325" s="109"/>
      <c r="R325" s="109"/>
      <c r="S325" s="109"/>
      <c r="T325" s="106"/>
      <c r="U325" s="106"/>
      <c r="V325" s="106"/>
      <c r="W325" s="106"/>
      <c r="X325" s="106"/>
      <c r="Y325" s="106"/>
      <c r="Z325" s="106"/>
      <c r="AA325" s="106"/>
      <c r="AB325" s="106"/>
    </row>
    <row r="326" spans="16:28">
      <c r="P326" s="109"/>
      <c r="Q326" s="109"/>
      <c r="R326" s="109"/>
      <c r="S326" s="109"/>
      <c r="T326" s="106"/>
      <c r="U326" s="106"/>
      <c r="V326" s="106"/>
      <c r="W326" s="106"/>
      <c r="X326" s="106"/>
      <c r="Y326" s="106"/>
      <c r="Z326" s="106"/>
      <c r="AA326" s="106"/>
      <c r="AB326" s="106"/>
    </row>
    <row r="327" spans="16:28">
      <c r="P327" s="109"/>
      <c r="Q327" s="109"/>
      <c r="R327" s="109"/>
      <c r="S327" s="109"/>
      <c r="T327" s="106"/>
      <c r="U327" s="106"/>
      <c r="V327" s="106"/>
      <c r="W327" s="106"/>
      <c r="X327" s="106"/>
      <c r="Y327" s="106"/>
      <c r="Z327" s="106"/>
      <c r="AA327" s="106"/>
      <c r="AB327" s="106"/>
    </row>
    <row r="328" spans="16:28">
      <c r="P328" s="109"/>
      <c r="Q328" s="109"/>
      <c r="R328" s="109"/>
      <c r="S328" s="109"/>
      <c r="T328" s="106"/>
      <c r="U328" s="106"/>
      <c r="V328" s="106"/>
      <c r="W328" s="106"/>
      <c r="X328" s="106"/>
      <c r="Y328" s="106"/>
      <c r="Z328" s="106"/>
      <c r="AA328" s="106"/>
      <c r="AB328" s="106"/>
    </row>
    <row r="329" spans="16:28">
      <c r="P329" s="109"/>
      <c r="Q329" s="109"/>
      <c r="R329" s="109"/>
      <c r="S329" s="109"/>
      <c r="T329" s="106"/>
      <c r="U329" s="106"/>
      <c r="V329" s="106"/>
      <c r="W329" s="106"/>
      <c r="X329" s="106"/>
      <c r="Y329" s="106"/>
      <c r="Z329" s="106"/>
      <c r="AA329" s="106"/>
      <c r="AB329" s="106"/>
    </row>
    <row r="330" spans="16:28">
      <c r="P330" s="109"/>
      <c r="Q330" s="109"/>
      <c r="R330" s="109"/>
      <c r="S330" s="109"/>
      <c r="T330" s="106"/>
      <c r="U330" s="106"/>
      <c r="V330" s="106"/>
      <c r="W330" s="106"/>
      <c r="X330" s="106"/>
      <c r="Y330" s="106"/>
      <c r="Z330" s="106"/>
      <c r="AA330" s="106"/>
      <c r="AB330" s="106"/>
    </row>
    <row r="331" spans="16:28">
      <c r="P331" s="109"/>
      <c r="Q331" s="109"/>
      <c r="R331" s="109"/>
      <c r="S331" s="109"/>
      <c r="T331" s="106"/>
      <c r="U331" s="106"/>
      <c r="V331" s="106"/>
      <c r="W331" s="106"/>
      <c r="X331" s="106"/>
      <c r="Y331" s="106"/>
      <c r="Z331" s="106"/>
      <c r="AA331" s="106"/>
      <c r="AB331" s="106"/>
    </row>
    <row r="332" spans="16:28">
      <c r="P332" s="109"/>
      <c r="Q332" s="109"/>
      <c r="R332" s="109"/>
      <c r="S332" s="109"/>
      <c r="T332" s="106"/>
      <c r="U332" s="106"/>
      <c r="V332" s="106"/>
      <c r="W332" s="106"/>
      <c r="X332" s="106"/>
      <c r="Y332" s="106"/>
      <c r="Z332" s="106"/>
      <c r="AA332" s="106"/>
      <c r="AB332" s="106"/>
    </row>
    <row r="333" spans="16:28">
      <c r="P333" s="109"/>
      <c r="Q333" s="109"/>
      <c r="R333" s="109"/>
      <c r="S333" s="109"/>
      <c r="T333" s="106"/>
      <c r="U333" s="106"/>
      <c r="V333" s="106"/>
      <c r="W333" s="106"/>
      <c r="X333" s="106"/>
      <c r="Y333" s="106"/>
      <c r="Z333" s="106"/>
      <c r="AA333" s="106"/>
      <c r="AB333" s="106"/>
    </row>
    <row r="334" spans="16:28">
      <c r="P334" s="109"/>
      <c r="Q334" s="109"/>
      <c r="R334" s="109"/>
      <c r="S334" s="109"/>
      <c r="T334" s="106"/>
      <c r="U334" s="106"/>
      <c r="V334" s="106"/>
      <c r="W334" s="106"/>
      <c r="X334" s="106"/>
      <c r="Y334" s="106"/>
      <c r="Z334" s="106"/>
      <c r="AA334" s="106"/>
      <c r="AB334" s="106"/>
    </row>
    <row r="335" spans="16:28">
      <c r="P335" s="109"/>
      <c r="Q335" s="109"/>
      <c r="R335" s="109"/>
      <c r="S335" s="109"/>
      <c r="T335" s="106"/>
      <c r="U335" s="106"/>
      <c r="V335" s="106"/>
      <c r="W335" s="106"/>
      <c r="X335" s="106"/>
      <c r="Y335" s="106"/>
      <c r="Z335" s="106"/>
      <c r="AA335" s="106"/>
      <c r="AB335" s="106"/>
    </row>
    <row r="336" spans="16:28">
      <c r="P336" s="109"/>
      <c r="Q336" s="109"/>
      <c r="R336" s="109"/>
      <c r="S336" s="109"/>
      <c r="T336" s="106"/>
      <c r="U336" s="106"/>
      <c r="V336" s="106"/>
      <c r="W336" s="106"/>
      <c r="X336" s="106"/>
      <c r="Y336" s="106"/>
      <c r="Z336" s="106"/>
      <c r="AA336" s="106"/>
      <c r="AB336" s="106"/>
    </row>
    <row r="337" spans="16:28">
      <c r="P337" s="109"/>
      <c r="Q337" s="109"/>
      <c r="R337" s="109"/>
      <c r="S337" s="109"/>
      <c r="T337" s="106"/>
      <c r="U337" s="106"/>
      <c r="V337" s="106"/>
      <c r="W337" s="106"/>
      <c r="X337" s="106"/>
      <c r="Y337" s="106"/>
      <c r="Z337" s="106"/>
      <c r="AA337" s="106"/>
      <c r="AB337" s="106"/>
    </row>
    <row r="338" spans="16:28">
      <c r="P338" s="109"/>
      <c r="Q338" s="109"/>
      <c r="R338" s="109"/>
      <c r="S338" s="109"/>
      <c r="T338" s="106"/>
      <c r="U338" s="106"/>
      <c r="V338" s="106"/>
      <c r="W338" s="106"/>
      <c r="X338" s="106"/>
      <c r="Y338" s="106"/>
      <c r="Z338" s="106"/>
      <c r="AA338" s="106"/>
      <c r="AB338" s="106"/>
    </row>
    <row r="339" spans="16:28">
      <c r="P339" s="109"/>
      <c r="Q339" s="109"/>
      <c r="R339" s="109"/>
      <c r="S339" s="109"/>
      <c r="T339" s="106"/>
      <c r="U339" s="106"/>
      <c r="V339" s="106"/>
      <c r="W339" s="106"/>
      <c r="X339" s="106"/>
      <c r="Y339" s="106"/>
      <c r="Z339" s="106"/>
      <c r="AA339" s="106"/>
      <c r="AB339" s="106"/>
    </row>
    <row r="340" spans="16:28">
      <c r="P340" s="109"/>
      <c r="Q340" s="109"/>
      <c r="R340" s="109"/>
      <c r="S340" s="109"/>
      <c r="T340" s="106"/>
      <c r="U340" s="106"/>
      <c r="V340" s="106"/>
      <c r="W340" s="106"/>
      <c r="X340" s="106"/>
      <c r="Y340" s="106"/>
      <c r="Z340" s="106"/>
      <c r="AA340" s="106"/>
      <c r="AB340" s="106"/>
    </row>
    <row r="341" spans="16:28">
      <c r="P341" s="109"/>
      <c r="Q341" s="109"/>
      <c r="R341" s="109"/>
      <c r="S341" s="109"/>
      <c r="T341" s="106"/>
      <c r="U341" s="106"/>
      <c r="V341" s="106"/>
      <c r="W341" s="106"/>
      <c r="X341" s="106"/>
      <c r="Y341" s="106"/>
      <c r="Z341" s="106"/>
      <c r="AA341" s="106"/>
      <c r="AB341" s="106"/>
    </row>
    <row r="342" spans="16:28">
      <c r="P342" s="109"/>
      <c r="Q342" s="109"/>
      <c r="R342" s="109"/>
      <c r="S342" s="109"/>
      <c r="T342" s="106"/>
      <c r="U342" s="106"/>
      <c r="V342" s="106"/>
      <c r="W342" s="106"/>
      <c r="X342" s="106"/>
      <c r="Y342" s="106"/>
      <c r="Z342" s="106"/>
      <c r="AA342" s="106"/>
      <c r="AB342" s="106"/>
    </row>
    <row r="343" spans="16:28">
      <c r="P343" s="109"/>
      <c r="Q343" s="109"/>
      <c r="R343" s="109"/>
      <c r="S343" s="109"/>
      <c r="T343" s="106"/>
      <c r="U343" s="106"/>
      <c r="V343" s="106"/>
      <c r="W343" s="106"/>
      <c r="X343" s="106"/>
      <c r="Y343" s="106"/>
      <c r="Z343" s="106"/>
      <c r="AA343" s="106"/>
      <c r="AB343" s="106"/>
    </row>
    <row r="344" spans="16:28">
      <c r="P344" s="109"/>
      <c r="Q344" s="109"/>
      <c r="R344" s="109"/>
      <c r="S344" s="109"/>
      <c r="T344" s="106"/>
      <c r="U344" s="106"/>
      <c r="V344" s="106"/>
      <c r="W344" s="106"/>
      <c r="X344" s="106"/>
      <c r="Y344" s="106"/>
      <c r="Z344" s="106"/>
      <c r="AA344" s="106"/>
      <c r="AB344" s="106"/>
    </row>
    <row r="345" spans="16:28">
      <c r="P345" s="109"/>
      <c r="Q345" s="109"/>
      <c r="R345" s="109"/>
      <c r="S345" s="109"/>
      <c r="T345" s="106"/>
      <c r="U345" s="106"/>
      <c r="V345" s="106"/>
      <c r="W345" s="106"/>
      <c r="X345" s="106"/>
      <c r="Y345" s="106"/>
      <c r="Z345" s="106"/>
      <c r="AA345" s="106"/>
      <c r="AB345" s="106"/>
    </row>
    <row r="346" spans="16:28">
      <c r="P346" s="109"/>
      <c r="Q346" s="109"/>
      <c r="R346" s="109"/>
      <c r="S346" s="109"/>
      <c r="T346" s="106"/>
      <c r="U346" s="106"/>
      <c r="V346" s="106"/>
      <c r="W346" s="106"/>
      <c r="X346" s="106"/>
      <c r="Y346" s="106"/>
      <c r="Z346" s="106"/>
      <c r="AA346" s="106"/>
      <c r="AB346" s="106"/>
    </row>
    <row r="347" spans="16:28">
      <c r="P347" s="109"/>
      <c r="Q347" s="109"/>
      <c r="R347" s="109"/>
      <c r="S347" s="109"/>
      <c r="T347" s="106"/>
      <c r="U347" s="106"/>
      <c r="V347" s="106"/>
      <c r="W347" s="106"/>
      <c r="X347" s="106"/>
      <c r="Y347" s="106"/>
      <c r="Z347" s="106"/>
      <c r="AA347" s="106"/>
      <c r="AB347" s="106"/>
    </row>
    <row r="348" spans="16:28">
      <c r="P348" s="109"/>
      <c r="Q348" s="109"/>
      <c r="R348" s="109"/>
      <c r="S348" s="109"/>
      <c r="T348" s="106"/>
      <c r="U348" s="106"/>
      <c r="V348" s="106"/>
      <c r="W348" s="106"/>
      <c r="X348" s="106"/>
      <c r="Y348" s="106"/>
      <c r="Z348" s="106"/>
      <c r="AA348" s="106"/>
      <c r="AB348" s="106"/>
    </row>
    <row r="349" spans="16:28">
      <c r="P349" s="109"/>
      <c r="Q349" s="109"/>
      <c r="R349" s="109"/>
      <c r="S349" s="109"/>
      <c r="T349" s="106"/>
      <c r="U349" s="106"/>
      <c r="V349" s="106"/>
      <c r="W349" s="106"/>
      <c r="X349" s="106"/>
      <c r="Y349" s="106"/>
      <c r="Z349" s="106"/>
      <c r="AA349" s="106"/>
      <c r="AB349" s="106"/>
    </row>
    <row r="350" spans="16:28">
      <c r="P350" s="109"/>
      <c r="Q350" s="109"/>
      <c r="R350" s="109"/>
      <c r="S350" s="109"/>
      <c r="T350" s="106"/>
      <c r="U350" s="106"/>
      <c r="V350" s="106"/>
      <c r="W350" s="106"/>
      <c r="X350" s="106"/>
      <c r="Y350" s="106"/>
      <c r="Z350" s="106"/>
      <c r="AA350" s="106"/>
      <c r="AB350" s="106"/>
    </row>
    <row r="351" spans="16:28">
      <c r="P351" s="109"/>
      <c r="Q351" s="109"/>
      <c r="R351" s="109"/>
      <c r="S351" s="109"/>
      <c r="T351" s="106"/>
      <c r="U351" s="106"/>
      <c r="V351" s="106"/>
      <c r="W351" s="106"/>
      <c r="X351" s="106"/>
      <c r="Y351" s="106"/>
      <c r="Z351" s="106"/>
      <c r="AA351" s="106"/>
      <c r="AB351" s="106"/>
    </row>
    <row r="352" spans="16:28">
      <c r="P352" s="109"/>
      <c r="Q352" s="109"/>
      <c r="R352" s="109"/>
      <c r="S352" s="109"/>
      <c r="T352" s="106"/>
      <c r="U352" s="106"/>
      <c r="V352" s="106"/>
      <c r="W352" s="106"/>
      <c r="X352" s="106"/>
      <c r="Y352" s="106"/>
      <c r="Z352" s="106"/>
      <c r="AA352" s="106"/>
      <c r="AB352" s="106"/>
    </row>
    <row r="353" spans="16:28">
      <c r="P353" s="109"/>
      <c r="Q353" s="109"/>
      <c r="R353" s="109"/>
      <c r="S353" s="109"/>
      <c r="T353" s="106"/>
      <c r="U353" s="106"/>
      <c r="V353" s="106"/>
      <c r="W353" s="106"/>
      <c r="X353" s="106"/>
      <c r="Y353" s="106"/>
      <c r="Z353" s="106"/>
      <c r="AA353" s="106"/>
      <c r="AB353" s="106"/>
    </row>
    <row r="354" spans="16:28">
      <c r="P354" s="109"/>
      <c r="Q354" s="109"/>
      <c r="R354" s="109"/>
      <c r="S354" s="109"/>
      <c r="T354" s="106"/>
      <c r="U354" s="106"/>
      <c r="V354" s="106"/>
      <c r="W354" s="106"/>
      <c r="X354" s="106"/>
      <c r="Y354" s="106"/>
      <c r="Z354" s="106"/>
      <c r="AA354" s="106"/>
      <c r="AB354" s="106"/>
    </row>
    <row r="355" spans="16:28">
      <c r="P355" s="109"/>
      <c r="Q355" s="109"/>
      <c r="R355" s="109"/>
      <c r="S355" s="109"/>
      <c r="T355" s="106"/>
      <c r="U355" s="106"/>
      <c r="V355" s="106"/>
      <c r="W355" s="106"/>
      <c r="X355" s="106"/>
      <c r="Y355" s="106"/>
      <c r="Z355" s="106"/>
      <c r="AA355" s="106"/>
      <c r="AB355" s="106"/>
    </row>
    <row r="356" spans="16:28">
      <c r="P356" s="109"/>
      <c r="Q356" s="109"/>
      <c r="R356" s="109"/>
      <c r="S356" s="109"/>
      <c r="T356" s="106"/>
      <c r="U356" s="106"/>
      <c r="V356" s="106"/>
      <c r="W356" s="106"/>
      <c r="X356" s="106"/>
      <c r="Y356" s="106"/>
      <c r="Z356" s="106"/>
      <c r="AA356" s="106"/>
      <c r="AB356" s="106"/>
    </row>
    <row r="357" spans="16:28">
      <c r="P357" s="109"/>
      <c r="Q357" s="109"/>
      <c r="R357" s="109"/>
      <c r="S357" s="109"/>
      <c r="T357" s="106"/>
      <c r="U357" s="106"/>
      <c r="V357" s="106"/>
      <c r="W357" s="106"/>
      <c r="X357" s="106"/>
      <c r="Y357" s="106"/>
      <c r="Z357" s="106"/>
      <c r="AA357" s="106"/>
      <c r="AB357" s="106"/>
    </row>
    <row r="358" spans="16:28">
      <c r="P358" s="109"/>
      <c r="Q358" s="109"/>
      <c r="R358" s="109"/>
      <c r="S358" s="109"/>
      <c r="T358" s="106"/>
      <c r="U358" s="106"/>
      <c r="V358" s="106"/>
      <c r="W358" s="106"/>
      <c r="X358" s="106"/>
      <c r="Y358" s="106"/>
      <c r="Z358" s="106"/>
      <c r="AA358" s="106"/>
      <c r="AB358" s="106"/>
    </row>
    <row r="359" spans="16:28">
      <c r="P359" s="109"/>
      <c r="Q359" s="109"/>
      <c r="R359" s="109"/>
      <c r="S359" s="109"/>
      <c r="T359" s="106"/>
      <c r="U359" s="106"/>
      <c r="V359" s="106"/>
      <c r="W359" s="106"/>
      <c r="X359" s="106"/>
      <c r="Y359" s="106"/>
      <c r="Z359" s="106"/>
      <c r="AA359" s="106"/>
      <c r="AB359" s="106"/>
    </row>
    <row r="360" spans="16:28">
      <c r="P360" s="109"/>
      <c r="Q360" s="109"/>
      <c r="R360" s="109"/>
      <c r="S360" s="109"/>
      <c r="T360" s="106"/>
      <c r="U360" s="106"/>
      <c r="V360" s="106"/>
      <c r="W360" s="106"/>
      <c r="X360" s="106"/>
      <c r="Y360" s="106"/>
      <c r="Z360" s="106"/>
      <c r="AA360" s="106"/>
      <c r="AB360" s="106"/>
    </row>
    <row r="361" spans="16:28">
      <c r="P361" s="109"/>
      <c r="Q361" s="109"/>
      <c r="R361" s="109"/>
      <c r="S361" s="109"/>
      <c r="T361" s="106"/>
      <c r="U361" s="106"/>
      <c r="V361" s="106"/>
      <c r="W361" s="106"/>
      <c r="X361" s="106"/>
      <c r="Y361" s="106"/>
      <c r="Z361" s="106"/>
      <c r="AA361" s="106"/>
      <c r="AB361" s="106"/>
    </row>
    <row r="362" spans="16:28">
      <c r="P362" s="109"/>
      <c r="Q362" s="109"/>
      <c r="R362" s="109"/>
      <c r="S362" s="109"/>
      <c r="T362" s="106"/>
      <c r="U362" s="106"/>
      <c r="V362" s="106"/>
      <c r="W362" s="106"/>
      <c r="X362" s="106"/>
      <c r="Y362" s="106"/>
      <c r="Z362" s="106"/>
      <c r="AA362" s="106"/>
      <c r="AB362" s="106"/>
    </row>
    <row r="363" spans="16:28">
      <c r="P363" s="109"/>
      <c r="Q363" s="109"/>
      <c r="R363" s="109"/>
      <c r="S363" s="109"/>
      <c r="T363" s="106"/>
      <c r="U363" s="106"/>
      <c r="V363" s="106"/>
      <c r="W363" s="106"/>
      <c r="X363" s="106"/>
      <c r="Y363" s="106"/>
      <c r="Z363" s="106"/>
      <c r="AA363" s="106"/>
      <c r="AB363" s="106"/>
    </row>
    <row r="364" spans="16:28">
      <c r="P364" s="109"/>
      <c r="Q364" s="109"/>
      <c r="R364" s="109"/>
      <c r="S364" s="109"/>
      <c r="T364" s="106"/>
      <c r="U364" s="106"/>
      <c r="V364" s="106"/>
      <c r="W364" s="106"/>
      <c r="X364" s="106"/>
      <c r="Y364" s="106"/>
      <c r="Z364" s="106"/>
      <c r="AA364" s="106"/>
      <c r="AB364" s="106"/>
    </row>
    <row r="365" spans="16:28">
      <c r="P365" s="109"/>
      <c r="Q365" s="109"/>
      <c r="R365" s="109"/>
      <c r="S365" s="109"/>
      <c r="T365" s="106"/>
      <c r="U365" s="106"/>
      <c r="V365" s="106"/>
      <c r="W365" s="106"/>
      <c r="X365" s="106"/>
      <c r="Y365" s="106"/>
      <c r="Z365" s="106"/>
      <c r="AA365" s="106"/>
      <c r="AB365" s="106"/>
    </row>
    <row r="366" spans="16:28">
      <c r="P366" s="109"/>
      <c r="Q366" s="109"/>
      <c r="R366" s="109"/>
      <c r="S366" s="109"/>
      <c r="T366" s="106"/>
      <c r="U366" s="106"/>
      <c r="V366" s="106"/>
      <c r="W366" s="106"/>
      <c r="X366" s="106"/>
      <c r="Y366" s="106"/>
      <c r="Z366" s="106"/>
      <c r="AA366" s="106"/>
      <c r="AB366" s="106"/>
    </row>
    <row r="367" spans="16:28">
      <c r="P367" s="109"/>
      <c r="Q367" s="109"/>
      <c r="R367" s="109"/>
      <c r="S367" s="109"/>
      <c r="T367" s="106"/>
      <c r="U367" s="106"/>
      <c r="V367" s="106"/>
      <c r="W367" s="106"/>
      <c r="X367" s="106"/>
      <c r="Y367" s="106"/>
      <c r="Z367" s="106"/>
      <c r="AA367" s="106"/>
      <c r="AB367" s="106"/>
    </row>
    <row r="368" spans="16:28">
      <c r="P368" s="109"/>
      <c r="Q368" s="109"/>
      <c r="R368" s="109"/>
      <c r="S368" s="109"/>
      <c r="T368" s="106"/>
      <c r="U368" s="106"/>
      <c r="V368" s="106"/>
      <c r="W368" s="106"/>
      <c r="X368" s="106"/>
      <c r="Y368" s="106"/>
      <c r="Z368" s="106"/>
      <c r="AA368" s="106"/>
      <c r="AB368" s="106"/>
    </row>
    <row r="369" spans="16:28">
      <c r="P369" s="109"/>
      <c r="Q369" s="109"/>
      <c r="R369" s="109"/>
      <c r="S369" s="109"/>
      <c r="T369" s="106"/>
      <c r="U369" s="106"/>
      <c r="V369" s="106"/>
      <c r="W369" s="106"/>
      <c r="X369" s="106"/>
      <c r="Y369" s="106"/>
      <c r="Z369" s="106"/>
      <c r="AA369" s="106"/>
      <c r="AB369" s="106"/>
    </row>
    <row r="370" spans="16:28">
      <c r="P370" s="109"/>
      <c r="Q370" s="109"/>
      <c r="R370" s="109"/>
      <c r="S370" s="109"/>
      <c r="T370" s="106"/>
      <c r="U370" s="106"/>
      <c r="V370" s="106"/>
      <c r="W370" s="106"/>
      <c r="X370" s="106"/>
      <c r="Y370" s="106"/>
      <c r="Z370" s="106"/>
      <c r="AA370" s="106"/>
      <c r="AB370" s="106"/>
    </row>
    <row r="371" spans="16:28">
      <c r="P371" s="109"/>
      <c r="Q371" s="109"/>
      <c r="R371" s="109"/>
      <c r="S371" s="109"/>
      <c r="T371" s="106"/>
      <c r="U371" s="106"/>
      <c r="V371" s="106"/>
      <c r="W371" s="106"/>
      <c r="X371" s="106"/>
      <c r="Y371" s="106"/>
      <c r="Z371" s="106"/>
      <c r="AA371" s="106"/>
      <c r="AB371" s="106"/>
    </row>
    <row r="372" spans="16:28">
      <c r="P372" s="109"/>
      <c r="Q372" s="109"/>
      <c r="R372" s="109"/>
      <c r="S372" s="109"/>
      <c r="T372" s="106"/>
      <c r="U372" s="106"/>
      <c r="V372" s="106"/>
      <c r="W372" s="106"/>
      <c r="X372" s="106"/>
      <c r="Y372" s="106"/>
      <c r="Z372" s="106"/>
      <c r="AA372" s="106"/>
      <c r="AB372" s="106"/>
    </row>
    <row r="373" spans="16:28">
      <c r="P373" s="109"/>
      <c r="Q373" s="109"/>
      <c r="R373" s="109"/>
      <c r="S373" s="109"/>
      <c r="T373" s="106"/>
      <c r="U373" s="106"/>
      <c r="V373" s="106"/>
      <c r="W373" s="106"/>
      <c r="X373" s="106"/>
      <c r="Y373" s="106"/>
      <c r="Z373" s="106"/>
      <c r="AA373" s="106"/>
      <c r="AB373" s="106"/>
    </row>
    <row r="374" spans="16:28">
      <c r="P374" s="109"/>
      <c r="Q374" s="109"/>
      <c r="R374" s="109"/>
      <c r="S374" s="109"/>
      <c r="T374" s="106"/>
      <c r="U374" s="106"/>
      <c r="V374" s="106"/>
      <c r="W374" s="106"/>
      <c r="X374" s="106"/>
      <c r="Y374" s="106"/>
      <c r="Z374" s="106"/>
      <c r="AA374" s="106"/>
      <c r="AB374" s="106"/>
    </row>
    <row r="375" spans="16:28">
      <c r="P375" s="109"/>
      <c r="Q375" s="109"/>
      <c r="R375" s="109"/>
      <c r="S375" s="109"/>
      <c r="T375" s="106"/>
      <c r="U375" s="106"/>
      <c r="V375" s="106"/>
      <c r="W375" s="106"/>
      <c r="X375" s="106"/>
      <c r="Y375" s="106"/>
      <c r="Z375" s="106"/>
      <c r="AA375" s="106"/>
      <c r="AB375" s="106"/>
    </row>
    <row r="376" spans="16:28">
      <c r="P376" s="109"/>
      <c r="Q376" s="109"/>
      <c r="R376" s="109"/>
      <c r="S376" s="109"/>
      <c r="T376" s="106"/>
      <c r="U376" s="106"/>
      <c r="V376" s="106"/>
      <c r="W376" s="106"/>
      <c r="X376" s="106"/>
      <c r="Y376" s="106"/>
      <c r="Z376" s="106"/>
      <c r="AA376" s="106"/>
      <c r="AB376" s="106"/>
    </row>
    <row r="377" spans="16:28">
      <c r="P377" s="109"/>
      <c r="Q377" s="109"/>
      <c r="R377" s="109"/>
      <c r="S377" s="109"/>
      <c r="T377" s="106"/>
      <c r="U377" s="106"/>
      <c r="V377" s="106"/>
      <c r="W377" s="106"/>
      <c r="X377" s="106"/>
      <c r="Y377" s="106"/>
      <c r="Z377" s="106"/>
      <c r="AA377" s="106"/>
      <c r="AB377" s="106"/>
    </row>
    <row r="378" spans="16:28">
      <c r="P378" s="109"/>
      <c r="Q378" s="109"/>
      <c r="R378" s="109"/>
      <c r="S378" s="109"/>
      <c r="T378" s="106"/>
      <c r="U378" s="106"/>
      <c r="V378" s="106"/>
      <c r="W378" s="106"/>
      <c r="X378" s="106"/>
      <c r="Y378" s="106"/>
      <c r="Z378" s="106"/>
      <c r="AA378" s="106"/>
      <c r="AB378" s="106"/>
    </row>
    <row r="379" spans="16:28">
      <c r="P379" s="109"/>
      <c r="Q379" s="109"/>
      <c r="R379" s="109"/>
      <c r="S379" s="109"/>
      <c r="T379" s="106"/>
      <c r="U379" s="106"/>
      <c r="V379" s="106"/>
      <c r="W379" s="106"/>
      <c r="X379" s="106"/>
      <c r="Y379" s="106"/>
      <c r="Z379" s="106"/>
      <c r="AA379" s="106"/>
      <c r="AB379" s="106"/>
    </row>
    <row r="380" spans="16:28">
      <c r="P380" s="109"/>
      <c r="Q380" s="109"/>
      <c r="R380" s="109"/>
      <c r="S380" s="109"/>
      <c r="T380" s="106"/>
      <c r="U380" s="106"/>
      <c r="V380" s="106"/>
      <c r="W380" s="106"/>
      <c r="X380" s="106"/>
      <c r="Y380" s="106"/>
      <c r="Z380" s="106"/>
      <c r="AA380" s="106"/>
      <c r="AB380" s="106"/>
    </row>
    <row r="381" spans="16:28">
      <c r="P381" s="109"/>
      <c r="Q381" s="109"/>
      <c r="R381" s="109"/>
      <c r="S381" s="109"/>
      <c r="T381" s="106"/>
      <c r="U381" s="106"/>
      <c r="V381" s="106"/>
      <c r="W381" s="106"/>
      <c r="X381" s="106"/>
      <c r="Y381" s="106"/>
      <c r="Z381" s="106"/>
      <c r="AA381" s="106"/>
      <c r="AB381" s="106"/>
    </row>
    <row r="382" spans="16:28">
      <c r="P382" s="109"/>
      <c r="Q382" s="109"/>
      <c r="R382" s="109"/>
      <c r="S382" s="109"/>
      <c r="T382" s="106"/>
      <c r="U382" s="106"/>
      <c r="V382" s="106"/>
      <c r="W382" s="106"/>
      <c r="X382" s="106"/>
      <c r="Y382" s="106"/>
      <c r="Z382" s="106"/>
      <c r="AA382" s="106"/>
      <c r="AB382" s="106"/>
    </row>
    <row r="383" spans="16:28">
      <c r="P383" s="109"/>
      <c r="Q383" s="109"/>
      <c r="R383" s="109"/>
      <c r="S383" s="109"/>
      <c r="T383" s="106"/>
      <c r="U383" s="106"/>
      <c r="V383" s="106"/>
      <c r="W383" s="106"/>
      <c r="X383" s="106"/>
      <c r="Y383" s="106"/>
      <c r="Z383" s="106"/>
      <c r="AA383" s="106"/>
      <c r="AB383" s="106"/>
    </row>
    <row r="384" spans="16:28">
      <c r="P384" s="109"/>
      <c r="Q384" s="109"/>
      <c r="R384" s="109"/>
      <c r="S384" s="109"/>
      <c r="T384" s="106"/>
      <c r="U384" s="106"/>
      <c r="V384" s="106"/>
      <c r="W384" s="106"/>
      <c r="X384" s="106"/>
      <c r="Y384" s="106"/>
      <c r="Z384" s="106"/>
      <c r="AA384" s="106"/>
      <c r="AB384" s="106"/>
    </row>
    <row r="385" spans="16:28">
      <c r="P385" s="109"/>
      <c r="Q385" s="109"/>
      <c r="R385" s="109"/>
      <c r="S385" s="109"/>
      <c r="T385" s="106"/>
      <c r="U385" s="106"/>
      <c r="V385" s="106"/>
      <c r="W385" s="106"/>
      <c r="X385" s="106"/>
      <c r="Y385" s="106"/>
      <c r="Z385" s="106"/>
      <c r="AA385" s="106"/>
      <c r="AB385" s="106"/>
    </row>
    <row r="386" spans="16:28">
      <c r="P386" s="109"/>
      <c r="Q386" s="109"/>
      <c r="R386" s="109"/>
      <c r="S386" s="109"/>
      <c r="T386" s="106"/>
      <c r="U386" s="106"/>
      <c r="V386" s="106"/>
      <c r="W386" s="106"/>
      <c r="X386" s="106"/>
      <c r="Y386" s="106"/>
      <c r="Z386" s="106"/>
      <c r="AA386" s="106"/>
      <c r="AB386" s="106"/>
    </row>
    <row r="387" spans="16:28">
      <c r="P387" s="109"/>
      <c r="Q387" s="109"/>
      <c r="R387" s="109"/>
      <c r="S387" s="109"/>
      <c r="T387" s="106"/>
      <c r="U387" s="106"/>
      <c r="V387" s="106"/>
      <c r="W387" s="106"/>
      <c r="X387" s="106"/>
      <c r="Y387" s="106"/>
      <c r="Z387" s="106"/>
      <c r="AA387" s="106"/>
      <c r="AB387" s="106"/>
    </row>
    <row r="388" spans="16:28">
      <c r="P388" s="109"/>
      <c r="Q388" s="109"/>
      <c r="R388" s="109"/>
      <c r="S388" s="109"/>
      <c r="T388" s="106"/>
      <c r="U388" s="106"/>
      <c r="V388" s="106"/>
      <c r="W388" s="106"/>
      <c r="X388" s="106"/>
      <c r="Y388" s="106"/>
      <c r="Z388" s="106"/>
      <c r="AA388" s="106"/>
      <c r="AB388" s="106"/>
    </row>
    <row r="389" spans="16:28">
      <c r="P389" s="109"/>
      <c r="Q389" s="109"/>
      <c r="R389" s="109"/>
      <c r="S389" s="109"/>
      <c r="T389" s="106"/>
      <c r="U389" s="106"/>
      <c r="V389" s="106"/>
      <c r="W389" s="106"/>
      <c r="X389" s="106"/>
      <c r="Y389" s="106"/>
      <c r="Z389" s="106"/>
      <c r="AA389" s="106"/>
      <c r="AB389" s="106"/>
    </row>
    <row r="390" spans="16:28">
      <c r="P390" s="109"/>
      <c r="Q390" s="109"/>
      <c r="R390" s="109"/>
      <c r="S390" s="109"/>
      <c r="T390" s="106"/>
      <c r="U390" s="106"/>
      <c r="V390" s="106"/>
      <c r="W390" s="106"/>
      <c r="X390" s="106"/>
      <c r="Y390" s="106"/>
      <c r="Z390" s="106"/>
      <c r="AA390" s="106"/>
      <c r="AB390" s="106"/>
    </row>
    <row r="391" spans="16:28">
      <c r="P391" s="109"/>
      <c r="Q391" s="109"/>
      <c r="R391" s="109"/>
      <c r="S391" s="109"/>
      <c r="T391" s="106"/>
      <c r="U391" s="106"/>
      <c r="V391" s="106"/>
      <c r="W391" s="106"/>
      <c r="X391" s="106"/>
      <c r="Y391" s="106"/>
      <c r="Z391" s="106"/>
      <c r="AA391" s="106"/>
      <c r="AB391" s="106"/>
    </row>
    <row r="392" spans="16:28">
      <c r="P392" s="109"/>
      <c r="Q392" s="109"/>
      <c r="R392" s="109"/>
      <c r="S392" s="109"/>
      <c r="T392" s="106"/>
      <c r="U392" s="106"/>
      <c r="V392" s="106"/>
      <c r="W392" s="106"/>
      <c r="X392" s="106"/>
      <c r="Y392" s="106"/>
      <c r="Z392" s="106"/>
      <c r="AA392" s="106"/>
      <c r="AB392" s="106"/>
    </row>
    <row r="393" spans="16:28">
      <c r="P393" s="109"/>
      <c r="Q393" s="109"/>
      <c r="R393" s="109"/>
      <c r="S393" s="109"/>
      <c r="T393" s="106"/>
      <c r="U393" s="106"/>
      <c r="V393" s="106"/>
      <c r="W393" s="106"/>
      <c r="X393" s="106"/>
      <c r="Y393" s="106"/>
      <c r="Z393" s="106"/>
      <c r="AA393" s="106"/>
      <c r="AB393" s="106"/>
    </row>
    <row r="394" spans="16:28">
      <c r="P394" s="109"/>
      <c r="Q394" s="109"/>
      <c r="R394" s="109"/>
      <c r="S394" s="109"/>
      <c r="T394" s="106"/>
      <c r="U394" s="106"/>
      <c r="V394" s="106"/>
      <c r="W394" s="106"/>
      <c r="X394" s="106"/>
      <c r="Y394" s="106"/>
      <c r="Z394" s="106"/>
      <c r="AA394" s="106"/>
      <c r="AB394" s="106"/>
    </row>
    <row r="395" spans="16:28">
      <c r="P395" s="109"/>
      <c r="Q395" s="109"/>
      <c r="R395" s="109"/>
      <c r="S395" s="109"/>
      <c r="T395" s="106"/>
      <c r="U395" s="106"/>
      <c r="V395" s="106"/>
      <c r="W395" s="106"/>
      <c r="X395" s="106"/>
      <c r="Y395" s="106"/>
      <c r="Z395" s="106"/>
      <c r="AA395" s="106"/>
      <c r="AB395" s="106"/>
    </row>
    <row r="396" spans="16:28">
      <c r="P396" s="109"/>
      <c r="Q396" s="109"/>
      <c r="R396" s="109"/>
      <c r="S396" s="109"/>
      <c r="T396" s="106"/>
      <c r="U396" s="106"/>
      <c r="V396" s="106"/>
      <c r="W396" s="106"/>
      <c r="X396" s="106"/>
      <c r="Y396" s="106"/>
      <c r="Z396" s="106"/>
      <c r="AA396" s="106"/>
      <c r="AB396" s="106"/>
    </row>
    <row r="397" spans="16:28">
      <c r="P397" s="109"/>
      <c r="Q397" s="109"/>
      <c r="R397" s="109"/>
      <c r="S397" s="109"/>
      <c r="T397" s="106"/>
      <c r="U397" s="106"/>
      <c r="V397" s="106"/>
      <c r="W397" s="106"/>
      <c r="X397" s="106"/>
      <c r="Y397" s="106"/>
      <c r="Z397" s="106"/>
      <c r="AA397" s="106"/>
      <c r="AB397" s="106"/>
    </row>
    <row r="398" spans="16:28">
      <c r="P398" s="109"/>
      <c r="Q398" s="109"/>
      <c r="R398" s="109"/>
      <c r="S398" s="109"/>
      <c r="T398" s="106"/>
      <c r="U398" s="106"/>
      <c r="V398" s="106"/>
      <c r="W398" s="106"/>
      <c r="X398" s="106"/>
      <c r="Y398" s="106"/>
      <c r="Z398" s="106"/>
      <c r="AA398" s="106"/>
      <c r="AB398" s="106"/>
    </row>
    <row r="399" spans="16:28">
      <c r="P399" s="109"/>
      <c r="Q399" s="109"/>
      <c r="R399" s="109"/>
      <c r="S399" s="109"/>
      <c r="T399" s="106"/>
      <c r="U399" s="106"/>
      <c r="V399" s="106"/>
      <c r="W399" s="106"/>
      <c r="X399" s="106"/>
      <c r="Y399" s="106"/>
      <c r="Z399" s="106"/>
      <c r="AA399" s="106"/>
      <c r="AB399" s="106"/>
    </row>
    <row r="400" spans="16:28">
      <c r="P400" s="109"/>
      <c r="Q400" s="109"/>
      <c r="R400" s="109"/>
      <c r="S400" s="109"/>
      <c r="T400" s="106"/>
      <c r="U400" s="106"/>
      <c r="V400" s="106"/>
      <c r="W400" s="106"/>
      <c r="X400" s="106"/>
      <c r="Y400" s="106"/>
      <c r="Z400" s="106"/>
      <c r="AA400" s="106"/>
      <c r="AB400" s="106"/>
    </row>
    <row r="401" spans="16:28">
      <c r="P401" s="109"/>
      <c r="Q401" s="109"/>
      <c r="R401" s="109"/>
      <c r="S401" s="109"/>
      <c r="T401" s="106"/>
      <c r="U401" s="106"/>
      <c r="V401" s="106"/>
      <c r="W401" s="106"/>
      <c r="X401" s="106"/>
      <c r="Y401" s="106"/>
      <c r="Z401" s="106"/>
      <c r="AA401" s="106"/>
      <c r="AB401" s="106"/>
    </row>
    <row r="402" spans="16:28">
      <c r="P402" s="109"/>
      <c r="Q402" s="109"/>
      <c r="R402" s="109"/>
      <c r="S402" s="109"/>
      <c r="T402" s="106"/>
      <c r="U402" s="106"/>
      <c r="V402" s="106"/>
      <c r="W402" s="106"/>
      <c r="X402" s="106"/>
      <c r="Y402" s="106"/>
      <c r="Z402" s="106"/>
      <c r="AA402" s="106"/>
      <c r="AB402" s="106"/>
    </row>
    <row r="403" spans="16:28">
      <c r="P403" s="109"/>
      <c r="Q403" s="109"/>
      <c r="R403" s="109"/>
      <c r="S403" s="109"/>
      <c r="T403" s="106"/>
      <c r="U403" s="106"/>
      <c r="V403" s="106"/>
      <c r="W403" s="106"/>
      <c r="X403" s="106"/>
      <c r="Y403" s="106"/>
      <c r="Z403" s="106"/>
      <c r="AA403" s="106"/>
      <c r="AB403" s="106"/>
    </row>
    <row r="404" spans="16:28">
      <c r="P404" s="109"/>
      <c r="Q404" s="109"/>
      <c r="R404" s="109"/>
      <c r="S404" s="109"/>
      <c r="T404" s="106"/>
      <c r="U404" s="106"/>
      <c r="V404" s="106"/>
      <c r="W404" s="106"/>
      <c r="X404" s="106"/>
      <c r="Y404" s="106"/>
      <c r="Z404" s="106"/>
      <c r="AA404" s="106"/>
      <c r="AB404" s="106"/>
    </row>
    <row r="405" spans="16:28">
      <c r="P405" s="109"/>
      <c r="Q405" s="109"/>
      <c r="R405" s="109"/>
      <c r="S405" s="109"/>
      <c r="T405" s="106"/>
      <c r="U405" s="106"/>
      <c r="V405" s="106"/>
      <c r="W405" s="106"/>
      <c r="X405" s="106"/>
      <c r="Y405" s="106"/>
      <c r="Z405" s="106"/>
      <c r="AA405" s="106"/>
      <c r="AB405" s="106"/>
    </row>
    <row r="406" spans="16:28">
      <c r="P406" s="109"/>
      <c r="Q406" s="109"/>
      <c r="R406" s="109"/>
      <c r="S406" s="109"/>
      <c r="T406" s="106"/>
      <c r="U406" s="106"/>
      <c r="V406" s="106"/>
      <c r="W406" s="106"/>
      <c r="X406" s="106"/>
      <c r="Y406" s="106"/>
      <c r="Z406" s="106"/>
      <c r="AA406" s="106"/>
      <c r="AB406" s="106"/>
    </row>
    <row r="407" spans="16:28">
      <c r="P407" s="109"/>
      <c r="Q407" s="109"/>
      <c r="R407" s="109"/>
      <c r="S407" s="109"/>
      <c r="T407" s="106"/>
      <c r="U407" s="106"/>
      <c r="V407" s="106"/>
      <c r="W407" s="106"/>
      <c r="X407" s="106"/>
      <c r="Y407" s="106"/>
      <c r="Z407" s="106"/>
      <c r="AA407" s="106"/>
      <c r="AB407" s="106"/>
    </row>
    <row r="408" spans="16:28">
      <c r="P408" s="109"/>
      <c r="Q408" s="109"/>
      <c r="R408" s="109"/>
      <c r="S408" s="109"/>
      <c r="T408" s="106"/>
      <c r="U408" s="106"/>
      <c r="V408" s="106"/>
      <c r="W408" s="106"/>
      <c r="X408" s="106"/>
      <c r="Y408" s="106"/>
      <c r="Z408" s="106"/>
      <c r="AA408" s="106"/>
      <c r="AB408" s="106"/>
    </row>
    <row r="409" spans="16:28">
      <c r="P409" s="109"/>
      <c r="Q409" s="109"/>
      <c r="R409" s="109"/>
      <c r="S409" s="109"/>
      <c r="T409" s="106"/>
      <c r="U409" s="106"/>
      <c r="V409" s="106"/>
      <c r="W409" s="106"/>
      <c r="X409" s="106"/>
      <c r="Y409" s="106"/>
      <c r="Z409" s="106"/>
      <c r="AA409" s="106"/>
      <c r="AB409" s="106"/>
    </row>
    <row r="410" spans="16:28">
      <c r="P410" s="109"/>
      <c r="Q410" s="109"/>
      <c r="R410" s="109"/>
      <c r="S410" s="109"/>
      <c r="T410" s="106"/>
      <c r="U410" s="106"/>
      <c r="V410" s="106"/>
      <c r="W410" s="106"/>
      <c r="X410" s="106"/>
      <c r="Y410" s="106"/>
      <c r="Z410" s="106"/>
      <c r="AA410" s="106"/>
      <c r="AB410" s="106"/>
    </row>
    <row r="411" spans="16:28">
      <c r="P411" s="109"/>
      <c r="Q411" s="109"/>
      <c r="R411" s="109"/>
      <c r="S411" s="109"/>
      <c r="T411" s="106"/>
      <c r="U411" s="106"/>
      <c r="V411" s="106"/>
      <c r="W411" s="106"/>
      <c r="X411" s="106"/>
      <c r="Y411" s="106"/>
      <c r="Z411" s="106"/>
      <c r="AA411" s="106"/>
      <c r="AB411" s="106"/>
    </row>
    <row r="412" spans="16:28">
      <c r="P412" s="109"/>
      <c r="Q412" s="109"/>
      <c r="R412" s="109"/>
      <c r="S412" s="109"/>
      <c r="T412" s="106"/>
      <c r="U412" s="106"/>
      <c r="V412" s="106"/>
      <c r="W412" s="106"/>
      <c r="X412" s="106"/>
      <c r="Y412" s="106"/>
      <c r="Z412" s="106"/>
      <c r="AA412" s="106"/>
      <c r="AB412" s="106"/>
    </row>
    <row r="413" spans="16:28">
      <c r="P413" s="109"/>
      <c r="Q413" s="109"/>
      <c r="R413" s="109"/>
      <c r="S413" s="109"/>
      <c r="T413" s="106"/>
      <c r="U413" s="106"/>
      <c r="V413" s="106"/>
      <c r="W413" s="106"/>
      <c r="X413" s="106"/>
      <c r="Y413" s="106"/>
      <c r="Z413" s="106"/>
      <c r="AA413" s="106"/>
      <c r="AB413" s="106"/>
    </row>
    <row r="414" spans="16:28">
      <c r="P414" s="109"/>
      <c r="Q414" s="109"/>
      <c r="R414" s="109"/>
      <c r="S414" s="109"/>
      <c r="T414" s="106"/>
      <c r="U414" s="106"/>
      <c r="V414" s="106"/>
      <c r="W414" s="106"/>
      <c r="X414" s="106"/>
      <c r="Y414" s="106"/>
      <c r="Z414" s="106"/>
      <c r="AA414" s="106"/>
      <c r="AB414" s="106"/>
    </row>
    <row r="415" spans="16:28">
      <c r="P415" s="109"/>
      <c r="Q415" s="109"/>
      <c r="R415" s="109"/>
      <c r="S415" s="109"/>
      <c r="T415" s="106"/>
      <c r="U415" s="106"/>
      <c r="V415" s="106"/>
      <c r="W415" s="106"/>
      <c r="X415" s="106"/>
      <c r="Y415" s="106"/>
      <c r="Z415" s="106"/>
      <c r="AA415" s="106"/>
      <c r="AB415" s="106"/>
    </row>
    <row r="416" spans="16:28">
      <c r="P416" s="109"/>
      <c r="Q416" s="109"/>
      <c r="R416" s="109"/>
      <c r="S416" s="109"/>
      <c r="T416" s="106"/>
      <c r="U416" s="106"/>
      <c r="V416" s="106"/>
      <c r="W416" s="106"/>
      <c r="X416" s="106"/>
      <c r="Y416" s="106"/>
      <c r="Z416" s="106"/>
      <c r="AA416" s="106"/>
      <c r="AB416" s="106"/>
    </row>
    <row r="417" spans="16:28">
      <c r="P417" s="109"/>
      <c r="Q417" s="109"/>
      <c r="R417" s="109"/>
      <c r="S417" s="109"/>
      <c r="T417" s="106"/>
      <c r="U417" s="106"/>
      <c r="V417" s="106"/>
      <c r="W417" s="106"/>
      <c r="X417" s="106"/>
      <c r="Y417" s="106"/>
      <c r="Z417" s="106"/>
      <c r="AA417" s="106"/>
      <c r="AB417" s="106"/>
    </row>
    <row r="418" spans="16:28">
      <c r="P418" s="109"/>
      <c r="Q418" s="109"/>
      <c r="R418" s="109"/>
      <c r="S418" s="109"/>
      <c r="T418" s="106"/>
      <c r="U418" s="106"/>
      <c r="V418" s="106"/>
      <c r="W418" s="106"/>
      <c r="X418" s="106"/>
      <c r="Y418" s="106"/>
      <c r="Z418" s="106"/>
      <c r="AA418" s="106"/>
      <c r="AB418" s="106"/>
    </row>
    <row r="419" spans="16:28">
      <c r="P419" s="109"/>
      <c r="Q419" s="109"/>
      <c r="R419" s="109"/>
      <c r="S419" s="109"/>
      <c r="T419" s="106"/>
      <c r="U419" s="106"/>
      <c r="V419" s="106"/>
      <c r="W419" s="106"/>
      <c r="X419" s="106"/>
      <c r="Y419" s="106"/>
      <c r="Z419" s="106"/>
      <c r="AA419" s="106"/>
      <c r="AB419" s="106"/>
    </row>
    <row r="420" spans="16:28">
      <c r="P420" s="109"/>
      <c r="Q420" s="109"/>
      <c r="R420" s="109"/>
      <c r="S420" s="109"/>
      <c r="T420" s="106"/>
      <c r="U420" s="106"/>
      <c r="V420" s="106"/>
      <c r="W420" s="106"/>
      <c r="X420" s="106"/>
      <c r="Y420" s="106"/>
      <c r="Z420" s="106"/>
      <c r="AA420" s="106"/>
      <c r="AB420" s="106"/>
    </row>
    <row r="421" spans="16:28">
      <c r="P421" s="109"/>
      <c r="Q421" s="109"/>
      <c r="R421" s="109"/>
      <c r="S421" s="109"/>
      <c r="T421" s="106"/>
      <c r="U421" s="106"/>
      <c r="V421" s="106"/>
      <c r="W421" s="106"/>
      <c r="X421" s="106"/>
      <c r="Y421" s="106"/>
      <c r="Z421" s="106"/>
      <c r="AA421" s="106"/>
      <c r="AB421" s="106"/>
    </row>
    <row r="422" spans="16:28">
      <c r="P422" s="109"/>
      <c r="Q422" s="109"/>
      <c r="R422" s="109"/>
      <c r="S422" s="109"/>
      <c r="T422" s="106"/>
      <c r="U422" s="106"/>
      <c r="V422" s="106"/>
      <c r="W422" s="106"/>
      <c r="X422" s="106"/>
      <c r="Y422" s="106"/>
      <c r="Z422" s="106"/>
      <c r="AA422" s="106"/>
      <c r="AB422" s="106"/>
    </row>
    <row r="423" spans="16:28">
      <c r="P423" s="109"/>
      <c r="Q423" s="109"/>
      <c r="R423" s="109"/>
      <c r="S423" s="109"/>
      <c r="T423" s="106"/>
      <c r="U423" s="106"/>
      <c r="V423" s="106"/>
      <c r="W423" s="106"/>
      <c r="X423" s="106"/>
      <c r="Y423" s="106"/>
      <c r="Z423" s="106"/>
      <c r="AA423" s="106"/>
      <c r="AB423" s="106"/>
    </row>
    <row r="424" spans="16:28">
      <c r="P424" s="109"/>
      <c r="Q424" s="109"/>
      <c r="R424" s="109"/>
      <c r="S424" s="109"/>
      <c r="T424" s="106"/>
      <c r="U424" s="106"/>
      <c r="V424" s="106"/>
      <c r="W424" s="106"/>
      <c r="X424" s="106"/>
      <c r="Y424" s="106"/>
      <c r="Z424" s="106"/>
      <c r="AA424" s="106"/>
      <c r="AB424" s="106"/>
    </row>
    <row r="425" spans="16:28">
      <c r="P425" s="109"/>
      <c r="Q425" s="109"/>
      <c r="R425" s="109"/>
      <c r="S425" s="109"/>
      <c r="T425" s="106"/>
      <c r="U425" s="106"/>
      <c r="V425" s="106"/>
      <c r="W425" s="106"/>
      <c r="X425" s="106"/>
      <c r="Y425" s="106"/>
      <c r="Z425" s="106"/>
      <c r="AA425" s="106"/>
      <c r="AB425" s="106"/>
    </row>
    <row r="426" spans="16:28">
      <c r="P426" s="109"/>
      <c r="Q426" s="109"/>
      <c r="R426" s="109"/>
      <c r="S426" s="109"/>
      <c r="T426" s="106"/>
      <c r="U426" s="106"/>
      <c r="V426" s="106"/>
      <c r="W426" s="106"/>
      <c r="X426" s="106"/>
      <c r="Y426" s="106"/>
      <c r="Z426" s="106"/>
      <c r="AA426" s="106"/>
      <c r="AB426" s="106"/>
    </row>
    <row r="427" spans="16:28">
      <c r="P427" s="109"/>
      <c r="Q427" s="109"/>
      <c r="R427" s="109"/>
      <c r="S427" s="109"/>
      <c r="T427" s="106"/>
      <c r="U427" s="106"/>
      <c r="V427" s="106"/>
      <c r="W427" s="106"/>
      <c r="X427" s="106"/>
      <c r="Y427" s="106"/>
      <c r="Z427" s="106"/>
      <c r="AA427" s="106"/>
      <c r="AB427" s="106"/>
    </row>
    <row r="428" spans="16:28">
      <c r="P428" s="109"/>
      <c r="Q428" s="109"/>
      <c r="R428" s="109"/>
      <c r="S428" s="109"/>
      <c r="T428" s="106"/>
      <c r="U428" s="106"/>
      <c r="V428" s="106"/>
      <c r="W428" s="106"/>
      <c r="X428" s="106"/>
      <c r="Y428" s="106"/>
      <c r="Z428" s="106"/>
      <c r="AA428" s="106"/>
      <c r="AB428" s="106"/>
    </row>
    <row r="429" spans="16:28">
      <c r="P429" s="109"/>
      <c r="Q429" s="109"/>
      <c r="R429" s="109"/>
      <c r="S429" s="109"/>
      <c r="T429" s="106"/>
      <c r="U429" s="106"/>
      <c r="V429" s="106"/>
      <c r="W429" s="106"/>
      <c r="X429" s="106"/>
      <c r="Y429" s="106"/>
      <c r="Z429" s="106"/>
      <c r="AA429" s="106"/>
      <c r="AB429" s="106"/>
    </row>
    <row r="430" spans="16:28">
      <c r="P430" s="109"/>
      <c r="Q430" s="109"/>
      <c r="R430" s="109"/>
      <c r="S430" s="109"/>
      <c r="T430" s="106"/>
      <c r="U430" s="106"/>
      <c r="V430" s="106"/>
      <c r="W430" s="106"/>
      <c r="X430" s="106"/>
      <c r="Y430" s="106"/>
      <c r="Z430" s="106"/>
      <c r="AA430" s="106"/>
      <c r="AB430" s="106"/>
    </row>
    <row r="431" spans="16:28">
      <c r="P431" s="109"/>
      <c r="Q431" s="109"/>
      <c r="R431" s="109"/>
      <c r="S431" s="109"/>
      <c r="T431" s="106"/>
      <c r="U431" s="106"/>
      <c r="V431" s="106"/>
      <c r="W431" s="106"/>
      <c r="X431" s="106"/>
      <c r="Y431" s="106"/>
      <c r="Z431" s="106"/>
      <c r="AA431" s="106"/>
      <c r="AB431" s="106"/>
    </row>
    <row r="432" spans="16:28">
      <c r="P432" s="109"/>
      <c r="Q432" s="109"/>
      <c r="R432" s="109"/>
      <c r="S432" s="109"/>
      <c r="T432" s="106"/>
      <c r="U432" s="106"/>
      <c r="V432" s="106"/>
      <c r="W432" s="106"/>
      <c r="X432" s="106"/>
      <c r="Y432" s="106"/>
      <c r="Z432" s="106"/>
      <c r="AA432" s="106"/>
      <c r="AB432" s="106"/>
    </row>
    <row r="433" spans="16:28">
      <c r="P433" s="109"/>
      <c r="Q433" s="109"/>
      <c r="R433" s="109"/>
      <c r="S433" s="109"/>
      <c r="T433" s="106"/>
      <c r="U433" s="106"/>
      <c r="V433" s="106"/>
      <c r="W433" s="106"/>
      <c r="X433" s="106"/>
      <c r="Y433" s="106"/>
      <c r="Z433" s="106"/>
      <c r="AA433" s="106"/>
      <c r="AB433" s="106"/>
    </row>
    <row r="434" spans="16:28">
      <c r="P434" s="109"/>
      <c r="Q434" s="109"/>
      <c r="R434" s="109"/>
      <c r="S434" s="109"/>
      <c r="T434" s="106"/>
      <c r="U434" s="106"/>
      <c r="V434" s="106"/>
      <c r="W434" s="106"/>
      <c r="X434" s="106"/>
      <c r="Y434" s="106"/>
      <c r="Z434" s="106"/>
      <c r="AA434" s="106"/>
      <c r="AB434" s="106"/>
    </row>
    <row r="435" spans="16:28">
      <c r="P435" s="109"/>
      <c r="Q435" s="109"/>
      <c r="R435" s="109"/>
      <c r="S435" s="109"/>
      <c r="T435" s="106"/>
      <c r="U435" s="106"/>
      <c r="V435" s="106"/>
      <c r="W435" s="106"/>
      <c r="X435" s="106"/>
      <c r="Y435" s="106"/>
      <c r="Z435" s="106"/>
      <c r="AA435" s="106"/>
      <c r="AB435" s="106"/>
    </row>
    <row r="436" spans="16:28">
      <c r="P436" s="109"/>
      <c r="Q436" s="109"/>
      <c r="R436" s="109"/>
      <c r="S436" s="109"/>
      <c r="T436" s="106"/>
      <c r="U436" s="106"/>
      <c r="V436" s="106"/>
      <c r="W436" s="106"/>
      <c r="X436" s="106"/>
      <c r="Y436" s="106"/>
      <c r="Z436" s="106"/>
      <c r="AA436" s="106"/>
      <c r="AB436" s="106"/>
    </row>
    <row r="437" spans="16:28">
      <c r="P437" s="109"/>
      <c r="Q437" s="109"/>
      <c r="R437" s="109"/>
      <c r="S437" s="109"/>
      <c r="T437" s="106"/>
      <c r="U437" s="106"/>
      <c r="V437" s="106"/>
      <c r="W437" s="106"/>
      <c r="X437" s="106"/>
      <c r="Y437" s="106"/>
      <c r="Z437" s="106"/>
      <c r="AA437" s="106"/>
      <c r="AB437" s="106"/>
    </row>
    <row r="438" spans="16:28">
      <c r="P438" s="109"/>
      <c r="Q438" s="109"/>
      <c r="R438" s="109"/>
      <c r="S438" s="109"/>
      <c r="T438" s="106"/>
      <c r="U438" s="106"/>
      <c r="V438" s="106"/>
      <c r="W438" s="106"/>
      <c r="X438" s="106"/>
      <c r="Y438" s="106"/>
      <c r="Z438" s="106"/>
      <c r="AA438" s="106"/>
      <c r="AB438" s="106"/>
    </row>
    <row r="439" spans="16:28">
      <c r="P439" s="109"/>
      <c r="Q439" s="109"/>
      <c r="R439" s="109"/>
      <c r="S439" s="109"/>
      <c r="T439" s="106"/>
      <c r="U439" s="106"/>
      <c r="V439" s="106"/>
      <c r="W439" s="106"/>
      <c r="X439" s="106"/>
      <c r="Y439" s="106"/>
      <c r="Z439" s="106"/>
      <c r="AA439" s="106"/>
      <c r="AB439" s="106"/>
    </row>
    <row r="440" spans="16:28">
      <c r="P440" s="109"/>
      <c r="Q440" s="109"/>
      <c r="R440" s="109"/>
      <c r="S440" s="109"/>
      <c r="T440" s="106"/>
      <c r="U440" s="106"/>
      <c r="V440" s="106"/>
      <c r="W440" s="106"/>
      <c r="X440" s="106"/>
      <c r="Y440" s="106"/>
      <c r="Z440" s="106"/>
      <c r="AA440" s="106"/>
      <c r="AB440" s="106"/>
    </row>
    <row r="441" spans="16:28">
      <c r="P441" s="109"/>
      <c r="Q441" s="109"/>
      <c r="R441" s="109"/>
      <c r="S441" s="109"/>
      <c r="T441" s="106"/>
      <c r="U441" s="106"/>
      <c r="V441" s="106"/>
      <c r="W441" s="106"/>
      <c r="X441" s="106"/>
      <c r="Y441" s="106"/>
      <c r="Z441" s="106"/>
      <c r="AA441" s="106"/>
      <c r="AB441" s="106"/>
    </row>
    <row r="442" spans="16:28">
      <c r="P442" s="109"/>
      <c r="Q442" s="109"/>
      <c r="R442" s="109"/>
      <c r="S442" s="109"/>
      <c r="T442" s="106"/>
      <c r="U442" s="106"/>
      <c r="V442" s="106"/>
      <c r="W442" s="106"/>
      <c r="X442" s="106"/>
      <c r="Y442" s="106"/>
      <c r="Z442" s="106"/>
      <c r="AA442" s="106"/>
      <c r="AB442" s="106"/>
    </row>
    <row r="443" spans="16:28">
      <c r="P443" s="109"/>
      <c r="Q443" s="109"/>
      <c r="R443" s="109"/>
      <c r="S443" s="109"/>
      <c r="T443" s="106"/>
      <c r="U443" s="106"/>
      <c r="V443" s="106"/>
      <c r="W443" s="106"/>
      <c r="X443" s="106"/>
      <c r="Y443" s="106"/>
      <c r="Z443" s="106"/>
      <c r="AA443" s="106"/>
      <c r="AB443" s="106"/>
    </row>
    <row r="444" spans="16:28">
      <c r="P444" s="109"/>
      <c r="Q444" s="109"/>
      <c r="R444" s="109"/>
      <c r="S444" s="109"/>
      <c r="T444" s="106"/>
      <c r="U444" s="106"/>
      <c r="V444" s="106"/>
      <c r="W444" s="106"/>
      <c r="X444" s="106"/>
      <c r="Y444" s="106"/>
      <c r="Z444" s="106"/>
      <c r="AA444" s="106"/>
      <c r="AB444" s="106"/>
    </row>
    <row r="445" spans="16:28">
      <c r="P445" s="109"/>
      <c r="Q445" s="109"/>
      <c r="R445" s="109"/>
      <c r="S445" s="109"/>
      <c r="T445" s="106"/>
      <c r="U445" s="106"/>
      <c r="V445" s="106"/>
      <c r="W445" s="106"/>
      <c r="X445" s="106"/>
      <c r="Y445" s="106"/>
      <c r="Z445" s="106"/>
      <c r="AA445" s="106"/>
      <c r="AB445" s="106"/>
    </row>
    <row r="446" spans="16:28">
      <c r="P446" s="109"/>
      <c r="Q446" s="109"/>
      <c r="R446" s="109"/>
      <c r="S446" s="109"/>
      <c r="T446" s="106"/>
      <c r="U446" s="106"/>
      <c r="V446" s="106"/>
      <c r="W446" s="106"/>
      <c r="X446" s="106"/>
      <c r="Y446" s="106"/>
      <c r="Z446" s="106"/>
      <c r="AA446" s="106"/>
      <c r="AB446" s="106"/>
    </row>
    <row r="447" spans="16:28">
      <c r="P447" s="109"/>
      <c r="Q447" s="109"/>
      <c r="R447" s="109"/>
      <c r="S447" s="109"/>
      <c r="T447" s="106"/>
      <c r="U447" s="106"/>
      <c r="V447" s="106"/>
      <c r="W447" s="106"/>
      <c r="X447" s="106"/>
      <c r="Y447" s="106"/>
      <c r="Z447" s="106"/>
      <c r="AA447" s="106"/>
      <c r="AB447" s="106"/>
    </row>
    <row r="448" spans="16:28">
      <c r="P448" s="109"/>
      <c r="Q448" s="109"/>
      <c r="R448" s="109"/>
      <c r="S448" s="109"/>
      <c r="T448" s="106"/>
      <c r="U448" s="106"/>
      <c r="V448" s="106"/>
      <c r="W448" s="106"/>
      <c r="X448" s="106"/>
      <c r="Y448" s="106"/>
      <c r="Z448" s="106"/>
      <c r="AA448" s="106"/>
      <c r="AB448" s="106"/>
    </row>
    <row r="449" spans="16:28">
      <c r="P449" s="109"/>
      <c r="Q449" s="109"/>
      <c r="R449" s="109"/>
      <c r="S449" s="109"/>
      <c r="T449" s="106"/>
      <c r="U449" s="106"/>
      <c r="V449" s="106"/>
      <c r="W449" s="106"/>
      <c r="X449" s="106"/>
      <c r="Y449" s="106"/>
      <c r="Z449" s="106"/>
      <c r="AA449" s="106"/>
      <c r="AB449" s="106"/>
    </row>
    <row r="450" spans="16:28">
      <c r="P450" s="109"/>
      <c r="Q450" s="109"/>
      <c r="R450" s="109"/>
      <c r="S450" s="109"/>
      <c r="T450" s="106"/>
      <c r="U450" s="106"/>
      <c r="V450" s="106"/>
      <c r="W450" s="106"/>
      <c r="X450" s="106"/>
      <c r="Y450" s="106"/>
      <c r="Z450" s="106"/>
      <c r="AA450" s="106"/>
      <c r="AB450" s="106"/>
    </row>
    <row r="451" spans="16:28">
      <c r="P451" s="109"/>
      <c r="Q451" s="109"/>
      <c r="R451" s="109"/>
      <c r="S451" s="109"/>
      <c r="T451" s="106"/>
      <c r="U451" s="106"/>
      <c r="V451" s="106"/>
      <c r="W451" s="106"/>
      <c r="X451" s="106"/>
      <c r="Y451" s="106"/>
      <c r="Z451" s="106"/>
      <c r="AA451" s="106"/>
      <c r="AB451" s="106"/>
    </row>
    <row r="452" spans="16:28">
      <c r="P452" s="109"/>
      <c r="Q452" s="109"/>
      <c r="R452" s="109"/>
      <c r="S452" s="109"/>
      <c r="T452" s="106"/>
      <c r="U452" s="106"/>
      <c r="V452" s="106"/>
      <c r="W452" s="106"/>
      <c r="X452" s="106"/>
      <c r="Y452" s="106"/>
      <c r="Z452" s="106"/>
      <c r="AA452" s="106"/>
      <c r="AB452" s="106"/>
    </row>
    <row r="453" spans="16:28">
      <c r="P453" s="109"/>
      <c r="Q453" s="109"/>
      <c r="R453" s="109"/>
      <c r="S453" s="109"/>
      <c r="T453" s="106"/>
      <c r="U453" s="106"/>
      <c r="V453" s="106"/>
      <c r="W453" s="106"/>
      <c r="X453" s="106"/>
      <c r="Y453" s="106"/>
      <c r="Z453" s="106"/>
      <c r="AA453" s="106"/>
      <c r="AB453" s="106"/>
    </row>
    <row r="454" spans="16:28">
      <c r="P454" s="109"/>
      <c r="Q454" s="109"/>
      <c r="R454" s="109"/>
      <c r="S454" s="109"/>
      <c r="T454" s="106"/>
      <c r="U454" s="106"/>
      <c r="V454" s="106"/>
      <c r="W454" s="106"/>
      <c r="X454" s="106"/>
      <c r="Y454" s="106"/>
      <c r="Z454" s="106"/>
      <c r="AA454" s="106"/>
      <c r="AB454" s="106"/>
    </row>
    <row r="455" spans="16:28">
      <c r="P455" s="109"/>
      <c r="Q455" s="109"/>
      <c r="R455" s="109"/>
      <c r="S455" s="109"/>
      <c r="T455" s="106"/>
      <c r="U455" s="106"/>
      <c r="V455" s="106"/>
      <c r="W455" s="106"/>
      <c r="X455" s="106"/>
      <c r="Y455" s="106"/>
      <c r="Z455" s="106"/>
      <c r="AA455" s="106"/>
      <c r="AB455" s="106"/>
    </row>
    <row r="456" spans="16:28">
      <c r="P456" s="109"/>
      <c r="Q456" s="109"/>
      <c r="R456" s="109"/>
      <c r="S456" s="109"/>
      <c r="T456" s="106"/>
      <c r="U456" s="106"/>
      <c r="V456" s="106"/>
      <c r="W456" s="106"/>
      <c r="X456" s="106"/>
      <c r="Y456" s="106"/>
      <c r="Z456" s="106"/>
      <c r="AA456" s="106"/>
      <c r="AB456" s="106"/>
    </row>
    <row r="457" spans="16:28">
      <c r="P457" s="109"/>
      <c r="Q457" s="109"/>
      <c r="R457" s="109"/>
      <c r="S457" s="109"/>
      <c r="T457" s="106"/>
      <c r="U457" s="106"/>
      <c r="V457" s="106"/>
      <c r="W457" s="106"/>
      <c r="X457" s="106"/>
      <c r="Y457" s="106"/>
      <c r="Z457" s="106"/>
      <c r="AA457" s="106"/>
      <c r="AB457" s="106"/>
    </row>
    <row r="458" spans="16:28">
      <c r="P458" s="109"/>
      <c r="Q458" s="109"/>
      <c r="R458" s="109"/>
      <c r="S458" s="109"/>
      <c r="T458" s="106"/>
      <c r="U458" s="106"/>
      <c r="V458" s="106"/>
      <c r="W458" s="106"/>
      <c r="X458" s="106"/>
      <c r="Y458" s="106"/>
      <c r="Z458" s="106"/>
      <c r="AA458" s="106"/>
      <c r="AB458" s="106"/>
    </row>
    <row r="459" spans="16:28">
      <c r="P459" s="109"/>
      <c r="Q459" s="109"/>
      <c r="R459" s="109"/>
      <c r="S459" s="109"/>
      <c r="T459" s="106"/>
      <c r="U459" s="106"/>
      <c r="V459" s="106"/>
      <c r="W459" s="106"/>
      <c r="X459" s="106"/>
      <c r="Y459" s="106"/>
      <c r="Z459" s="106"/>
      <c r="AA459" s="106"/>
      <c r="AB459" s="106"/>
    </row>
    <row r="460" spans="16:28">
      <c r="P460" s="109"/>
      <c r="Q460" s="109"/>
      <c r="R460" s="109"/>
      <c r="S460" s="109"/>
      <c r="T460" s="106"/>
      <c r="U460" s="106"/>
      <c r="V460" s="106"/>
      <c r="W460" s="106"/>
      <c r="X460" s="106"/>
      <c r="Y460" s="106"/>
      <c r="Z460" s="106"/>
      <c r="AA460" s="106"/>
      <c r="AB460" s="106"/>
    </row>
    <row r="461" spans="16:28">
      <c r="P461" s="109"/>
      <c r="Q461" s="109"/>
      <c r="R461" s="109"/>
      <c r="S461" s="109"/>
      <c r="T461" s="106"/>
      <c r="U461" s="106"/>
      <c r="V461" s="106"/>
      <c r="W461" s="106"/>
      <c r="X461" s="106"/>
      <c r="Y461" s="106"/>
      <c r="Z461" s="106"/>
      <c r="AA461" s="106"/>
      <c r="AB461" s="106"/>
    </row>
    <row r="462" spans="16:28">
      <c r="P462" s="109"/>
      <c r="Q462" s="109"/>
      <c r="R462" s="109"/>
      <c r="S462" s="109"/>
      <c r="T462" s="106"/>
      <c r="U462" s="106"/>
      <c r="V462" s="106"/>
      <c r="W462" s="106"/>
      <c r="X462" s="106"/>
      <c r="Y462" s="106"/>
      <c r="Z462" s="106"/>
      <c r="AA462" s="106"/>
      <c r="AB462" s="106"/>
    </row>
    <row r="463" spans="16:28">
      <c r="P463" s="109"/>
      <c r="Q463" s="109"/>
      <c r="R463" s="109"/>
      <c r="S463" s="109"/>
      <c r="T463" s="106"/>
      <c r="U463" s="106"/>
      <c r="V463" s="106"/>
      <c r="W463" s="106"/>
      <c r="X463" s="106"/>
      <c r="Y463" s="106"/>
      <c r="Z463" s="106"/>
      <c r="AA463" s="106"/>
      <c r="AB463" s="106"/>
    </row>
    <row r="464" spans="16:28">
      <c r="P464" s="109"/>
      <c r="Q464" s="109"/>
      <c r="R464" s="109"/>
      <c r="S464" s="109"/>
      <c r="T464" s="106"/>
      <c r="U464" s="106"/>
      <c r="V464" s="106"/>
      <c r="W464" s="106"/>
      <c r="X464" s="106"/>
      <c r="Y464" s="106"/>
      <c r="Z464" s="106"/>
      <c r="AA464" s="106"/>
      <c r="AB464" s="106"/>
    </row>
    <row r="465" spans="16:28">
      <c r="P465" s="109"/>
      <c r="Q465" s="109"/>
      <c r="R465" s="109"/>
      <c r="S465" s="109"/>
      <c r="T465" s="106"/>
      <c r="U465" s="106"/>
      <c r="V465" s="106"/>
      <c r="W465" s="106"/>
      <c r="X465" s="106"/>
      <c r="Y465" s="106"/>
      <c r="Z465" s="106"/>
      <c r="AA465" s="106"/>
      <c r="AB465" s="106"/>
    </row>
    <row r="466" spans="16:28">
      <c r="P466" s="109"/>
      <c r="Q466" s="109"/>
      <c r="R466" s="109"/>
      <c r="S466" s="109"/>
      <c r="T466" s="106"/>
      <c r="U466" s="106"/>
      <c r="V466" s="106"/>
      <c r="W466" s="106"/>
      <c r="X466" s="106"/>
      <c r="Y466" s="106"/>
      <c r="Z466" s="106"/>
      <c r="AA466" s="106"/>
      <c r="AB466" s="106"/>
    </row>
    <row r="467" spans="16:28">
      <c r="P467" s="109"/>
      <c r="Q467" s="109"/>
      <c r="R467" s="109"/>
      <c r="S467" s="109"/>
      <c r="T467" s="106"/>
      <c r="U467" s="106"/>
      <c r="V467" s="106"/>
      <c r="W467" s="106"/>
      <c r="X467" s="106"/>
      <c r="Y467" s="106"/>
      <c r="Z467" s="106"/>
      <c r="AA467" s="106"/>
      <c r="AB467" s="106"/>
    </row>
    <row r="468" spans="16:28">
      <c r="P468" s="109"/>
      <c r="Q468" s="109"/>
      <c r="R468" s="109"/>
      <c r="S468" s="109"/>
      <c r="T468" s="106"/>
      <c r="U468" s="106"/>
      <c r="V468" s="106"/>
      <c r="W468" s="106"/>
      <c r="X468" s="106"/>
      <c r="Y468" s="106"/>
      <c r="Z468" s="106"/>
      <c r="AA468" s="106"/>
      <c r="AB468" s="106"/>
    </row>
    <row r="469" spans="16:28">
      <c r="P469" s="109"/>
      <c r="Q469" s="109"/>
      <c r="R469" s="109"/>
      <c r="S469" s="109"/>
      <c r="T469" s="106"/>
      <c r="U469" s="106"/>
      <c r="V469" s="106"/>
      <c r="W469" s="106"/>
      <c r="X469" s="106"/>
      <c r="Y469" s="106"/>
      <c r="Z469" s="106"/>
      <c r="AA469" s="106"/>
      <c r="AB469" s="106"/>
    </row>
    <row r="470" spans="16:28">
      <c r="P470" s="109"/>
      <c r="Q470" s="109"/>
      <c r="R470" s="109"/>
      <c r="S470" s="109"/>
      <c r="T470" s="106"/>
      <c r="U470" s="106"/>
      <c r="V470" s="106"/>
      <c r="W470" s="106"/>
      <c r="X470" s="106"/>
      <c r="Y470" s="106"/>
      <c r="Z470" s="106"/>
      <c r="AA470" s="106"/>
      <c r="AB470" s="106"/>
    </row>
    <row r="471" spans="16:28">
      <c r="P471" s="109"/>
      <c r="Q471" s="109"/>
      <c r="R471" s="109"/>
      <c r="S471" s="109"/>
      <c r="T471" s="106"/>
      <c r="U471" s="106"/>
      <c r="V471" s="106"/>
      <c r="W471" s="106"/>
      <c r="X471" s="106"/>
      <c r="Y471" s="106"/>
      <c r="Z471" s="106"/>
      <c r="AA471" s="106"/>
      <c r="AB471" s="106"/>
    </row>
    <row r="472" spans="16:28">
      <c r="P472" s="109"/>
      <c r="Q472" s="109"/>
      <c r="R472" s="109"/>
      <c r="S472" s="109"/>
      <c r="T472" s="106"/>
      <c r="U472" s="106"/>
      <c r="V472" s="106"/>
      <c r="W472" s="106"/>
      <c r="X472" s="106"/>
      <c r="Y472" s="106"/>
      <c r="Z472" s="106"/>
      <c r="AA472" s="106"/>
      <c r="AB472" s="106"/>
    </row>
    <row r="473" spans="16:28">
      <c r="P473" s="109"/>
      <c r="Q473" s="109"/>
      <c r="R473" s="109"/>
      <c r="S473" s="109"/>
      <c r="T473" s="106"/>
      <c r="U473" s="106"/>
      <c r="V473" s="106"/>
      <c r="W473" s="106"/>
      <c r="X473" s="106"/>
      <c r="Y473" s="106"/>
      <c r="Z473" s="106"/>
      <c r="AA473" s="106"/>
      <c r="AB473" s="106"/>
    </row>
    <row r="474" spans="16:28">
      <c r="P474" s="109"/>
      <c r="Q474" s="109"/>
      <c r="R474" s="109"/>
      <c r="S474" s="109"/>
      <c r="T474" s="106"/>
      <c r="U474" s="106"/>
      <c r="V474" s="106"/>
      <c r="W474" s="106"/>
      <c r="X474" s="106"/>
      <c r="Y474" s="106"/>
      <c r="Z474" s="106"/>
      <c r="AA474" s="106"/>
      <c r="AB474" s="106"/>
    </row>
    <row r="475" spans="16:28">
      <c r="P475" s="109"/>
      <c r="Q475" s="109"/>
      <c r="R475" s="109"/>
      <c r="S475" s="109"/>
      <c r="T475" s="106"/>
      <c r="U475" s="106"/>
      <c r="V475" s="106"/>
      <c r="W475" s="106"/>
      <c r="X475" s="106"/>
      <c r="Y475" s="106"/>
      <c r="Z475" s="106"/>
      <c r="AA475" s="106"/>
      <c r="AB475" s="106"/>
    </row>
    <row r="476" spans="16:28">
      <c r="P476" s="109"/>
      <c r="Q476" s="109"/>
      <c r="R476" s="109"/>
      <c r="S476" s="109"/>
      <c r="T476" s="106"/>
      <c r="U476" s="106"/>
      <c r="V476" s="106"/>
      <c r="W476" s="106"/>
      <c r="X476" s="106"/>
      <c r="Y476" s="106"/>
      <c r="Z476" s="106"/>
      <c r="AA476" s="106"/>
      <c r="AB476" s="106"/>
    </row>
    <row r="477" spans="16:28">
      <c r="P477" s="109"/>
      <c r="Q477" s="109"/>
      <c r="R477" s="109"/>
      <c r="S477" s="109"/>
      <c r="T477" s="106"/>
      <c r="U477" s="106"/>
      <c r="V477" s="106"/>
      <c r="W477" s="106"/>
      <c r="X477" s="106"/>
      <c r="Y477" s="106"/>
      <c r="Z477" s="106"/>
      <c r="AA477" s="106"/>
      <c r="AB477" s="106"/>
    </row>
    <row r="478" spans="16:28">
      <c r="P478" s="109"/>
      <c r="Q478" s="109"/>
      <c r="R478" s="109"/>
      <c r="S478" s="109"/>
      <c r="T478" s="106"/>
      <c r="U478" s="106"/>
      <c r="V478" s="106"/>
      <c r="W478" s="106"/>
      <c r="X478" s="106"/>
      <c r="Y478" s="106"/>
      <c r="Z478" s="106"/>
      <c r="AA478" s="106"/>
      <c r="AB478" s="106"/>
    </row>
    <row r="479" spans="16:28">
      <c r="P479" s="109"/>
      <c r="Q479" s="109"/>
      <c r="R479" s="109"/>
      <c r="S479" s="109"/>
      <c r="T479" s="106"/>
      <c r="U479" s="106"/>
      <c r="V479" s="106"/>
      <c r="W479" s="106"/>
      <c r="X479" s="106"/>
      <c r="Y479" s="106"/>
      <c r="Z479" s="106"/>
      <c r="AA479" s="106"/>
      <c r="AB479" s="106"/>
    </row>
    <row r="480" spans="16:28">
      <c r="P480" s="109"/>
      <c r="Q480" s="109"/>
      <c r="R480" s="109"/>
      <c r="S480" s="109"/>
      <c r="T480" s="106"/>
      <c r="U480" s="106"/>
      <c r="V480" s="106"/>
      <c r="W480" s="106"/>
      <c r="X480" s="106"/>
      <c r="Y480" s="106"/>
      <c r="Z480" s="106"/>
      <c r="AA480" s="106"/>
      <c r="AB480" s="106"/>
    </row>
    <row r="481" spans="16:28">
      <c r="P481" s="109"/>
      <c r="Q481" s="109"/>
      <c r="R481" s="109"/>
      <c r="S481" s="109"/>
      <c r="T481" s="106"/>
      <c r="U481" s="106"/>
      <c r="V481" s="106"/>
      <c r="W481" s="106"/>
      <c r="X481" s="106"/>
      <c r="Y481" s="106"/>
      <c r="Z481" s="106"/>
      <c r="AA481" s="106"/>
      <c r="AB481" s="106"/>
    </row>
    <row r="482" spans="16:28">
      <c r="P482" s="109"/>
      <c r="Q482" s="109"/>
      <c r="R482" s="109"/>
      <c r="S482" s="109"/>
      <c r="T482" s="106"/>
      <c r="U482" s="106"/>
      <c r="V482" s="106"/>
      <c r="W482" s="106"/>
      <c r="X482" s="106"/>
      <c r="Y482" s="106"/>
      <c r="Z482" s="106"/>
      <c r="AA482" s="106"/>
      <c r="AB482" s="106"/>
    </row>
    <row r="483" spans="16:28">
      <c r="P483" s="109"/>
      <c r="Q483" s="109"/>
      <c r="R483" s="109"/>
      <c r="S483" s="109"/>
      <c r="T483" s="106"/>
      <c r="U483" s="106"/>
      <c r="V483" s="106"/>
      <c r="W483" s="106"/>
      <c r="X483" s="106"/>
      <c r="Y483" s="106"/>
      <c r="Z483" s="106"/>
      <c r="AA483" s="106"/>
      <c r="AB483" s="106"/>
    </row>
    <row r="484" spans="16:28">
      <c r="P484" s="109"/>
      <c r="Q484" s="109"/>
      <c r="R484" s="109"/>
      <c r="S484" s="109"/>
      <c r="T484" s="106"/>
      <c r="U484" s="106"/>
      <c r="V484" s="106"/>
      <c r="W484" s="106"/>
      <c r="X484" s="106"/>
      <c r="Y484" s="106"/>
      <c r="Z484" s="106"/>
      <c r="AA484" s="106"/>
      <c r="AB484" s="106"/>
    </row>
    <row r="485" spans="16:28">
      <c r="P485" s="109"/>
      <c r="Q485" s="109"/>
      <c r="R485" s="109"/>
      <c r="S485" s="109"/>
      <c r="T485" s="106"/>
      <c r="U485" s="106"/>
      <c r="V485" s="106"/>
      <c r="W485" s="106"/>
      <c r="X485" s="106"/>
      <c r="Y485" s="106"/>
      <c r="Z485" s="106"/>
      <c r="AA485" s="106"/>
      <c r="AB485" s="106"/>
    </row>
    <row r="486" spans="16:28">
      <c r="P486" s="109"/>
      <c r="Q486" s="109"/>
      <c r="R486" s="109"/>
      <c r="S486" s="109"/>
      <c r="T486" s="106"/>
      <c r="U486" s="106"/>
      <c r="V486" s="106"/>
      <c r="W486" s="106"/>
      <c r="X486" s="106"/>
      <c r="Y486" s="106"/>
      <c r="Z486" s="106"/>
      <c r="AA486" s="106"/>
      <c r="AB486" s="106"/>
    </row>
    <row r="487" spans="16:28">
      <c r="P487" s="109"/>
      <c r="Q487" s="109"/>
      <c r="R487" s="109"/>
      <c r="S487" s="109"/>
      <c r="T487" s="106"/>
      <c r="U487" s="106"/>
      <c r="V487" s="106"/>
      <c r="W487" s="106"/>
      <c r="X487" s="106"/>
      <c r="Y487" s="106"/>
      <c r="Z487" s="106"/>
      <c r="AA487" s="106"/>
      <c r="AB487" s="106"/>
    </row>
    <row r="488" spans="16:28">
      <c r="P488" s="109"/>
      <c r="Q488" s="109"/>
      <c r="R488" s="109"/>
      <c r="S488" s="109"/>
      <c r="T488" s="106"/>
      <c r="U488" s="106"/>
      <c r="V488" s="106"/>
      <c r="W488" s="106"/>
      <c r="X488" s="106"/>
      <c r="Y488" s="106"/>
      <c r="Z488" s="106"/>
      <c r="AA488" s="106"/>
      <c r="AB488" s="106"/>
    </row>
    <row r="489" spans="16:28">
      <c r="P489" s="109"/>
      <c r="Q489" s="109"/>
      <c r="R489" s="109"/>
      <c r="S489" s="109"/>
      <c r="T489" s="106"/>
      <c r="U489" s="106"/>
      <c r="V489" s="106"/>
      <c r="W489" s="106"/>
      <c r="X489" s="106"/>
      <c r="Y489" s="106"/>
      <c r="Z489" s="106"/>
      <c r="AA489" s="106"/>
      <c r="AB489" s="106"/>
    </row>
    <row r="490" spans="16:28">
      <c r="P490" s="109"/>
      <c r="Q490" s="109"/>
      <c r="R490" s="109"/>
      <c r="S490" s="109"/>
      <c r="T490" s="106"/>
      <c r="U490" s="106"/>
      <c r="V490" s="106"/>
      <c r="W490" s="106"/>
      <c r="X490" s="106"/>
      <c r="Y490" s="106"/>
      <c r="Z490" s="106"/>
      <c r="AA490" s="106"/>
      <c r="AB490" s="106"/>
    </row>
    <row r="491" spans="16:28">
      <c r="P491" s="109"/>
      <c r="Q491" s="109"/>
      <c r="R491" s="109"/>
      <c r="S491" s="109"/>
      <c r="T491" s="106"/>
      <c r="U491" s="106"/>
      <c r="V491" s="106"/>
      <c r="W491" s="106"/>
      <c r="X491" s="106"/>
      <c r="Y491" s="106"/>
      <c r="Z491" s="106"/>
      <c r="AA491" s="106"/>
      <c r="AB491" s="106"/>
    </row>
    <row r="492" spans="16:28">
      <c r="P492" s="109"/>
      <c r="Q492" s="109"/>
      <c r="R492" s="109"/>
      <c r="S492" s="109"/>
      <c r="T492" s="106"/>
      <c r="U492" s="106"/>
      <c r="V492" s="106"/>
      <c r="W492" s="106"/>
      <c r="X492" s="106"/>
      <c r="Y492" s="106"/>
      <c r="Z492" s="106"/>
      <c r="AA492" s="106"/>
      <c r="AB492" s="106"/>
    </row>
    <row r="493" spans="16:28">
      <c r="P493" s="109"/>
      <c r="Q493" s="109"/>
      <c r="R493" s="109"/>
      <c r="S493" s="109"/>
      <c r="T493" s="106"/>
      <c r="U493" s="106"/>
      <c r="V493" s="106"/>
      <c r="W493" s="106"/>
      <c r="X493" s="106"/>
      <c r="Y493" s="106"/>
      <c r="Z493" s="106"/>
      <c r="AA493" s="106"/>
      <c r="AB493" s="106"/>
    </row>
    <row r="494" spans="16:28">
      <c r="P494" s="109"/>
      <c r="Q494" s="109"/>
      <c r="R494" s="109"/>
      <c r="S494" s="109"/>
      <c r="T494" s="106"/>
      <c r="U494" s="106"/>
      <c r="V494" s="106"/>
      <c r="W494" s="106"/>
      <c r="X494" s="106"/>
      <c r="Y494" s="106"/>
      <c r="Z494" s="106"/>
      <c r="AA494" s="106"/>
      <c r="AB494" s="106"/>
    </row>
    <row r="495" spans="16:28">
      <c r="P495" s="109"/>
      <c r="Q495" s="109"/>
      <c r="R495" s="109"/>
      <c r="S495" s="109"/>
      <c r="T495" s="106"/>
      <c r="U495" s="106"/>
      <c r="V495" s="106"/>
      <c r="W495" s="106"/>
      <c r="X495" s="106"/>
      <c r="Y495" s="106"/>
      <c r="Z495" s="106"/>
      <c r="AA495" s="106"/>
      <c r="AB495" s="106"/>
    </row>
    <row r="496" spans="16:28">
      <c r="P496" s="109"/>
      <c r="Q496" s="109"/>
      <c r="R496" s="109"/>
      <c r="S496" s="109"/>
      <c r="T496" s="106"/>
      <c r="U496" s="106"/>
      <c r="V496" s="106"/>
      <c r="W496" s="106"/>
      <c r="X496" s="106"/>
      <c r="Y496" s="106"/>
      <c r="Z496" s="106"/>
      <c r="AA496" s="106"/>
      <c r="AB496" s="106"/>
    </row>
    <row r="497" spans="16:28">
      <c r="P497" s="109"/>
      <c r="Q497" s="109"/>
      <c r="R497" s="109"/>
      <c r="S497" s="109"/>
      <c r="T497" s="106"/>
      <c r="U497" s="106"/>
      <c r="V497" s="106"/>
      <c r="W497" s="106"/>
      <c r="X497" s="106"/>
      <c r="Y497" s="106"/>
      <c r="Z497" s="106"/>
      <c r="AA497" s="106"/>
      <c r="AB497" s="106"/>
    </row>
    <row r="498" spans="16:28">
      <c r="P498" s="109"/>
      <c r="Q498" s="109"/>
      <c r="R498" s="109"/>
      <c r="S498" s="109"/>
      <c r="T498" s="106"/>
      <c r="U498" s="106"/>
      <c r="V498" s="106"/>
      <c r="W498" s="106"/>
      <c r="X498" s="106"/>
      <c r="Y498" s="106"/>
      <c r="Z498" s="106"/>
      <c r="AA498" s="106"/>
      <c r="AB498" s="106"/>
    </row>
    <row r="499" spans="16:28">
      <c r="P499" s="109"/>
      <c r="Q499" s="109"/>
      <c r="R499" s="109"/>
      <c r="S499" s="109"/>
      <c r="T499" s="106"/>
      <c r="U499" s="106"/>
      <c r="V499" s="106"/>
      <c r="W499" s="106"/>
      <c r="X499" s="106"/>
      <c r="Y499" s="106"/>
      <c r="Z499" s="106"/>
      <c r="AA499" s="106"/>
      <c r="AB499" s="106"/>
    </row>
    <row r="500" spans="16:28">
      <c r="P500" s="109"/>
      <c r="Q500" s="109"/>
      <c r="R500" s="109"/>
      <c r="S500" s="109"/>
      <c r="T500" s="106"/>
      <c r="U500" s="106"/>
      <c r="V500" s="106"/>
      <c r="W500" s="106"/>
      <c r="X500" s="106"/>
      <c r="Y500" s="106"/>
      <c r="Z500" s="106"/>
      <c r="AA500" s="106"/>
      <c r="AB500" s="106"/>
    </row>
    <row r="501" spans="16:28">
      <c r="P501" s="109"/>
      <c r="Q501" s="109"/>
      <c r="R501" s="109"/>
      <c r="S501" s="109"/>
      <c r="T501" s="106"/>
      <c r="U501" s="106"/>
      <c r="V501" s="106"/>
      <c r="W501" s="106"/>
      <c r="X501" s="106"/>
      <c r="Y501" s="106"/>
      <c r="Z501" s="106"/>
      <c r="AA501" s="106"/>
      <c r="AB501" s="106"/>
    </row>
    <row r="502" spans="16:28">
      <c r="P502" s="109"/>
      <c r="Q502" s="109"/>
      <c r="R502" s="109"/>
      <c r="S502" s="109"/>
      <c r="T502" s="106"/>
      <c r="U502" s="106"/>
      <c r="V502" s="106"/>
      <c r="W502" s="106"/>
      <c r="X502" s="106"/>
      <c r="Y502" s="106"/>
      <c r="Z502" s="106"/>
      <c r="AA502" s="106"/>
      <c r="AB502" s="106"/>
    </row>
    <row r="503" spans="16:28">
      <c r="P503" s="109"/>
      <c r="Q503" s="109"/>
      <c r="R503" s="109"/>
      <c r="S503" s="109"/>
      <c r="T503" s="106"/>
      <c r="U503" s="106"/>
      <c r="V503" s="106"/>
      <c r="W503" s="106"/>
      <c r="X503" s="106"/>
      <c r="Y503" s="106"/>
      <c r="Z503" s="106"/>
      <c r="AA503" s="106"/>
      <c r="AB503" s="106"/>
    </row>
    <row r="504" spans="16:28">
      <c r="P504" s="109"/>
      <c r="Q504" s="109"/>
      <c r="R504" s="109"/>
      <c r="S504" s="109"/>
      <c r="T504" s="106"/>
      <c r="U504" s="106"/>
      <c r="V504" s="106"/>
      <c r="W504" s="106"/>
      <c r="X504" s="106"/>
      <c r="Y504" s="106"/>
      <c r="Z504" s="106"/>
      <c r="AA504" s="106"/>
      <c r="AB504" s="106"/>
    </row>
    <row r="505" spans="16:28">
      <c r="P505" s="109"/>
      <c r="Q505" s="109"/>
      <c r="R505" s="109"/>
      <c r="S505" s="109"/>
      <c r="T505" s="106"/>
      <c r="U505" s="106"/>
      <c r="V505" s="106"/>
      <c r="W505" s="106"/>
      <c r="X505" s="106"/>
      <c r="Y505" s="106"/>
      <c r="Z505" s="106"/>
      <c r="AA505" s="106"/>
      <c r="AB505" s="106"/>
    </row>
    <row r="506" spans="16:28">
      <c r="P506" s="109"/>
      <c r="Q506" s="109"/>
      <c r="R506" s="109"/>
      <c r="S506" s="109"/>
      <c r="T506" s="106"/>
      <c r="U506" s="106"/>
      <c r="V506" s="106"/>
      <c r="W506" s="106"/>
      <c r="X506" s="106"/>
      <c r="Y506" s="106"/>
      <c r="Z506" s="106"/>
      <c r="AA506" s="106"/>
      <c r="AB506" s="106"/>
    </row>
    <row r="507" spans="16:28">
      <c r="P507" s="109"/>
      <c r="Q507" s="109"/>
      <c r="R507" s="109"/>
      <c r="S507" s="109"/>
      <c r="T507" s="106"/>
      <c r="U507" s="106"/>
      <c r="V507" s="106"/>
      <c r="W507" s="106"/>
      <c r="X507" s="106"/>
      <c r="Y507" s="106"/>
      <c r="Z507" s="106"/>
      <c r="AA507" s="106"/>
      <c r="AB507" s="106"/>
    </row>
    <row r="508" spans="16:28">
      <c r="P508" s="109"/>
      <c r="Q508" s="109"/>
      <c r="R508" s="109"/>
      <c r="S508" s="109"/>
      <c r="T508" s="106"/>
      <c r="U508" s="106"/>
      <c r="V508" s="106"/>
      <c r="W508" s="106"/>
      <c r="X508" s="106"/>
      <c r="Y508" s="106"/>
      <c r="Z508" s="106"/>
      <c r="AA508" s="106"/>
      <c r="AB508" s="106"/>
    </row>
    <row r="509" spans="16:28">
      <c r="P509" s="109"/>
      <c r="Q509" s="109"/>
      <c r="R509" s="109"/>
      <c r="S509" s="109"/>
      <c r="T509" s="106"/>
      <c r="U509" s="106"/>
      <c r="V509" s="106"/>
      <c r="W509" s="106"/>
      <c r="X509" s="106"/>
      <c r="Y509" s="106"/>
      <c r="Z509" s="106"/>
      <c r="AA509" s="106"/>
      <c r="AB509" s="106"/>
    </row>
    <row r="510" spans="16:28">
      <c r="P510" s="109"/>
      <c r="Q510" s="109"/>
      <c r="R510" s="109"/>
      <c r="S510" s="109"/>
      <c r="T510" s="106"/>
      <c r="U510" s="106"/>
      <c r="V510" s="106"/>
      <c r="W510" s="106"/>
      <c r="X510" s="106"/>
      <c r="Y510" s="106"/>
      <c r="Z510" s="106"/>
      <c r="AA510" s="106"/>
      <c r="AB510" s="106"/>
    </row>
    <row r="511" spans="16:28">
      <c r="P511" s="109"/>
      <c r="Q511" s="109"/>
      <c r="R511" s="109"/>
      <c r="S511" s="109"/>
      <c r="T511" s="106"/>
      <c r="U511" s="106"/>
      <c r="V511" s="106"/>
      <c r="W511" s="106"/>
      <c r="X511" s="106"/>
      <c r="Y511" s="106"/>
      <c r="Z511" s="106"/>
      <c r="AA511" s="106"/>
      <c r="AB511" s="106"/>
    </row>
    <row r="512" spans="16:28">
      <c r="P512" s="109"/>
      <c r="Q512" s="109"/>
      <c r="R512" s="109"/>
      <c r="S512" s="109"/>
      <c r="T512" s="106"/>
      <c r="U512" s="106"/>
      <c r="V512" s="106"/>
      <c r="W512" s="106"/>
      <c r="X512" s="106"/>
      <c r="Y512" s="106"/>
      <c r="Z512" s="106"/>
      <c r="AA512" s="106"/>
      <c r="AB512" s="106"/>
    </row>
    <row r="513" spans="16:28">
      <c r="P513" s="109"/>
      <c r="Q513" s="109"/>
      <c r="R513" s="109"/>
      <c r="S513" s="109"/>
      <c r="T513" s="106"/>
      <c r="U513" s="106"/>
      <c r="V513" s="106"/>
      <c r="W513" s="106"/>
      <c r="X513" s="106"/>
      <c r="Y513" s="106"/>
      <c r="Z513" s="106"/>
      <c r="AA513" s="106"/>
      <c r="AB513" s="106"/>
    </row>
    <row r="514" spans="16:28">
      <c r="P514" s="109"/>
      <c r="Q514" s="109"/>
      <c r="R514" s="109"/>
      <c r="S514" s="109"/>
      <c r="T514" s="106"/>
      <c r="U514" s="106"/>
      <c r="V514" s="106"/>
      <c r="W514" s="106"/>
      <c r="X514" s="106"/>
      <c r="Y514" s="106"/>
      <c r="Z514" s="106"/>
      <c r="AA514" s="106"/>
      <c r="AB514" s="106"/>
    </row>
    <row r="515" spans="16:28">
      <c r="P515" s="109"/>
      <c r="Q515" s="109"/>
      <c r="R515" s="109"/>
      <c r="S515" s="109"/>
      <c r="T515" s="106"/>
      <c r="U515" s="106"/>
      <c r="V515" s="106"/>
      <c r="W515" s="106"/>
      <c r="X515" s="106"/>
      <c r="Y515" s="106"/>
      <c r="Z515" s="106"/>
      <c r="AA515" s="106"/>
      <c r="AB515" s="106"/>
    </row>
    <row r="516" spans="16:28">
      <c r="P516" s="109"/>
      <c r="Q516" s="109"/>
      <c r="R516" s="109"/>
      <c r="S516" s="109"/>
      <c r="T516" s="106"/>
      <c r="U516" s="106"/>
      <c r="V516" s="106"/>
      <c r="W516" s="106"/>
      <c r="X516" s="106"/>
      <c r="Y516" s="106"/>
      <c r="Z516" s="106"/>
      <c r="AA516" s="106"/>
      <c r="AB516" s="106"/>
    </row>
    <row r="517" spans="16:28">
      <c r="P517" s="109"/>
      <c r="Q517" s="109"/>
      <c r="R517" s="109"/>
      <c r="S517" s="109"/>
      <c r="T517" s="106"/>
      <c r="U517" s="106"/>
      <c r="V517" s="106"/>
      <c r="W517" s="106"/>
      <c r="X517" s="106"/>
      <c r="Y517" s="106"/>
      <c r="Z517" s="106"/>
      <c r="AA517" s="106"/>
      <c r="AB517" s="106"/>
    </row>
    <row r="518" spans="16:28">
      <c r="P518" s="109"/>
      <c r="Q518" s="109"/>
      <c r="R518" s="109"/>
      <c r="S518" s="109"/>
      <c r="T518" s="106"/>
      <c r="U518" s="106"/>
      <c r="V518" s="106"/>
      <c r="W518" s="106"/>
      <c r="X518" s="106"/>
      <c r="Y518" s="106"/>
      <c r="Z518" s="106"/>
      <c r="AA518" s="106"/>
      <c r="AB518" s="106"/>
    </row>
    <row r="519" spans="16:28">
      <c r="P519" s="109"/>
      <c r="Q519" s="109"/>
      <c r="R519" s="109"/>
      <c r="S519" s="109"/>
      <c r="T519" s="106"/>
      <c r="U519" s="106"/>
      <c r="V519" s="106"/>
      <c r="W519" s="106"/>
      <c r="X519" s="106"/>
      <c r="Y519" s="106"/>
      <c r="Z519" s="106"/>
      <c r="AA519" s="106"/>
      <c r="AB519" s="106"/>
    </row>
    <row r="520" spans="16:28">
      <c r="P520" s="109"/>
      <c r="Q520" s="109"/>
      <c r="R520" s="109"/>
      <c r="S520" s="109"/>
      <c r="T520" s="106"/>
      <c r="U520" s="106"/>
      <c r="V520" s="106"/>
      <c r="W520" s="106"/>
      <c r="X520" s="106"/>
      <c r="Y520" s="106"/>
      <c r="Z520" s="106"/>
      <c r="AA520" s="106"/>
      <c r="AB520" s="106"/>
    </row>
    <row r="521" spans="16:28">
      <c r="P521" s="109"/>
      <c r="Q521" s="109"/>
      <c r="R521" s="109"/>
      <c r="S521" s="109"/>
      <c r="T521" s="106"/>
      <c r="U521" s="106"/>
      <c r="V521" s="106"/>
      <c r="W521" s="106"/>
      <c r="X521" s="106"/>
      <c r="Y521" s="106"/>
      <c r="Z521" s="106"/>
      <c r="AA521" s="106"/>
      <c r="AB521" s="106"/>
    </row>
    <row r="522" spans="16:28">
      <c r="P522" s="109"/>
      <c r="Q522" s="109"/>
      <c r="R522" s="109"/>
      <c r="S522" s="109"/>
      <c r="T522" s="106"/>
      <c r="U522" s="106"/>
      <c r="V522" s="106"/>
      <c r="W522" s="106"/>
      <c r="X522" s="106"/>
      <c r="Y522" s="106"/>
      <c r="Z522" s="106"/>
      <c r="AA522" s="106"/>
      <c r="AB522" s="106"/>
    </row>
    <row r="523" spans="16:28">
      <c r="P523" s="109"/>
      <c r="Q523" s="109"/>
      <c r="R523" s="109"/>
      <c r="S523" s="109"/>
      <c r="T523" s="106"/>
      <c r="U523" s="106"/>
      <c r="V523" s="106"/>
      <c r="W523" s="106"/>
      <c r="X523" s="106"/>
      <c r="Y523" s="106"/>
      <c r="Z523" s="106"/>
      <c r="AA523" s="106"/>
      <c r="AB523" s="106"/>
    </row>
    <row r="524" spans="16:28">
      <c r="P524" s="109"/>
      <c r="Q524" s="109"/>
      <c r="R524" s="109"/>
      <c r="S524" s="109"/>
      <c r="T524" s="106"/>
      <c r="U524" s="106"/>
      <c r="V524" s="106"/>
      <c r="W524" s="106"/>
      <c r="X524" s="106"/>
      <c r="Y524" s="106"/>
      <c r="Z524" s="106"/>
      <c r="AA524" s="106"/>
      <c r="AB524" s="106"/>
    </row>
    <row r="525" spans="16:28">
      <c r="P525" s="109"/>
      <c r="Q525" s="109"/>
      <c r="R525" s="109"/>
      <c r="S525" s="109"/>
      <c r="T525" s="106"/>
      <c r="U525" s="106"/>
      <c r="V525" s="106"/>
      <c r="W525" s="106"/>
      <c r="X525" s="106"/>
      <c r="Y525" s="106"/>
      <c r="Z525" s="106"/>
      <c r="AA525" s="106"/>
      <c r="AB525" s="106"/>
    </row>
    <row r="526" spans="16:28">
      <c r="P526" s="109"/>
      <c r="Q526" s="109"/>
      <c r="R526" s="109"/>
      <c r="S526" s="109"/>
      <c r="T526" s="106"/>
      <c r="U526" s="106"/>
      <c r="V526" s="106"/>
      <c r="W526" s="106"/>
      <c r="X526" s="106"/>
      <c r="Y526" s="106"/>
      <c r="Z526" s="106"/>
      <c r="AA526" s="106"/>
      <c r="AB526" s="106"/>
    </row>
    <row r="527" spans="16:28">
      <c r="P527" s="109"/>
      <c r="Q527" s="109"/>
      <c r="R527" s="109"/>
      <c r="S527" s="109"/>
      <c r="T527" s="106"/>
      <c r="U527" s="106"/>
      <c r="V527" s="106"/>
      <c r="W527" s="106"/>
      <c r="X527" s="106"/>
      <c r="Y527" s="106"/>
      <c r="Z527" s="106"/>
      <c r="AA527" s="106"/>
      <c r="AB527" s="106"/>
    </row>
    <row r="528" spans="16:28">
      <c r="P528" s="109"/>
      <c r="Q528" s="109"/>
      <c r="R528" s="109"/>
      <c r="S528" s="109"/>
      <c r="T528" s="106"/>
      <c r="U528" s="106"/>
      <c r="V528" s="106"/>
      <c r="W528" s="106"/>
      <c r="X528" s="106"/>
      <c r="Y528" s="106"/>
      <c r="Z528" s="106"/>
      <c r="AA528" s="106"/>
      <c r="AB528" s="106"/>
    </row>
    <row r="529" spans="16:28">
      <c r="P529" s="109"/>
      <c r="Q529" s="109"/>
      <c r="R529" s="109"/>
      <c r="S529" s="109"/>
      <c r="T529" s="106"/>
      <c r="U529" s="106"/>
      <c r="V529" s="106"/>
      <c r="W529" s="106"/>
      <c r="X529" s="106"/>
      <c r="Y529" s="106"/>
      <c r="Z529" s="106"/>
      <c r="AA529" s="106"/>
      <c r="AB529" s="106"/>
    </row>
    <row r="530" spans="16:28">
      <c r="P530" s="109"/>
      <c r="Q530" s="109"/>
      <c r="R530" s="109"/>
      <c r="S530" s="109"/>
      <c r="T530" s="106"/>
      <c r="U530" s="106"/>
      <c r="V530" s="106"/>
      <c r="W530" s="106"/>
      <c r="X530" s="106"/>
      <c r="Y530" s="106"/>
      <c r="Z530" s="106"/>
      <c r="AA530" s="106"/>
      <c r="AB530" s="106"/>
    </row>
    <row r="531" spans="16:28">
      <c r="P531" s="109"/>
      <c r="Q531" s="109"/>
      <c r="R531" s="109"/>
      <c r="S531" s="109"/>
      <c r="T531" s="106"/>
      <c r="U531" s="106"/>
      <c r="V531" s="106"/>
      <c r="W531" s="106"/>
      <c r="X531" s="106"/>
      <c r="Y531" s="106"/>
      <c r="Z531" s="106"/>
      <c r="AA531" s="106"/>
      <c r="AB531" s="106"/>
    </row>
    <row r="532" spans="16:28">
      <c r="P532" s="109"/>
      <c r="Q532" s="109"/>
      <c r="R532" s="109"/>
      <c r="S532" s="109"/>
      <c r="T532" s="106"/>
      <c r="U532" s="106"/>
      <c r="V532" s="106"/>
      <c r="W532" s="106"/>
      <c r="X532" s="106"/>
      <c r="Y532" s="106"/>
      <c r="Z532" s="106"/>
      <c r="AA532" s="106"/>
      <c r="AB532" s="106"/>
    </row>
    <row r="533" spans="16:28">
      <c r="P533" s="109"/>
      <c r="Q533" s="109"/>
      <c r="R533" s="109"/>
      <c r="S533" s="109"/>
      <c r="T533" s="106"/>
      <c r="U533" s="106"/>
      <c r="V533" s="106"/>
      <c r="W533" s="106"/>
      <c r="X533" s="106"/>
      <c r="Y533" s="106"/>
      <c r="Z533" s="106"/>
      <c r="AA533" s="106"/>
      <c r="AB533" s="106"/>
    </row>
    <row r="534" spans="16:28">
      <c r="P534" s="109"/>
      <c r="Q534" s="109"/>
      <c r="R534" s="109"/>
      <c r="S534" s="109"/>
      <c r="T534" s="106"/>
      <c r="U534" s="106"/>
      <c r="V534" s="106"/>
      <c r="W534" s="106"/>
      <c r="X534" s="106"/>
      <c r="Y534" s="106"/>
      <c r="Z534" s="106"/>
      <c r="AA534" s="106"/>
      <c r="AB534" s="106"/>
    </row>
    <row r="535" spans="16:28">
      <c r="P535" s="109"/>
      <c r="Q535" s="109"/>
      <c r="R535" s="109"/>
      <c r="S535" s="109"/>
      <c r="T535" s="106"/>
      <c r="U535" s="106"/>
      <c r="V535" s="106"/>
      <c r="W535" s="106"/>
      <c r="X535" s="106"/>
      <c r="Y535" s="106"/>
      <c r="Z535" s="106"/>
      <c r="AA535" s="106"/>
      <c r="AB535" s="106"/>
    </row>
    <row r="536" spans="16:28">
      <c r="P536" s="109"/>
      <c r="Q536" s="109"/>
      <c r="R536" s="109"/>
      <c r="S536" s="109"/>
      <c r="T536" s="106"/>
      <c r="U536" s="106"/>
      <c r="V536" s="106"/>
      <c r="W536" s="106"/>
      <c r="X536" s="106"/>
      <c r="Y536" s="106"/>
      <c r="Z536" s="106"/>
      <c r="AA536" s="106"/>
      <c r="AB536" s="106"/>
    </row>
    <row r="537" spans="16:28">
      <c r="P537" s="109"/>
      <c r="Q537" s="109"/>
      <c r="R537" s="109"/>
      <c r="S537" s="109"/>
      <c r="T537" s="106"/>
      <c r="U537" s="106"/>
      <c r="V537" s="106"/>
      <c r="W537" s="106"/>
      <c r="X537" s="106"/>
      <c r="Y537" s="106"/>
      <c r="Z537" s="106"/>
      <c r="AA537" s="106"/>
      <c r="AB537" s="106"/>
    </row>
    <row r="538" spans="16:28">
      <c r="P538" s="109"/>
      <c r="Q538" s="109"/>
      <c r="R538" s="109"/>
      <c r="S538" s="109"/>
      <c r="T538" s="106"/>
      <c r="U538" s="106"/>
      <c r="V538" s="106"/>
      <c r="W538" s="106"/>
      <c r="X538" s="106"/>
      <c r="Y538" s="106"/>
      <c r="Z538" s="106"/>
      <c r="AA538" s="106"/>
      <c r="AB538" s="106"/>
    </row>
    <row r="539" spans="16:28">
      <c r="P539" s="109"/>
      <c r="Q539" s="109"/>
      <c r="R539" s="109"/>
      <c r="S539" s="109"/>
      <c r="T539" s="106"/>
      <c r="U539" s="106"/>
      <c r="V539" s="106"/>
      <c r="W539" s="106"/>
      <c r="X539" s="106"/>
      <c r="Y539" s="106"/>
      <c r="Z539" s="106"/>
      <c r="AA539" s="106"/>
      <c r="AB539" s="106"/>
    </row>
    <row r="540" spans="16:28">
      <c r="P540" s="109"/>
      <c r="Q540" s="109"/>
      <c r="R540" s="109"/>
      <c r="S540" s="109"/>
      <c r="T540" s="106"/>
      <c r="U540" s="106"/>
      <c r="V540" s="106"/>
      <c r="W540" s="106"/>
      <c r="X540" s="106"/>
      <c r="Y540" s="106"/>
      <c r="Z540" s="106"/>
      <c r="AA540" s="106"/>
      <c r="AB540" s="106"/>
    </row>
    <row r="541" spans="16:28">
      <c r="P541" s="109"/>
      <c r="Q541" s="109"/>
      <c r="R541" s="109"/>
      <c r="S541" s="109"/>
      <c r="T541" s="106"/>
      <c r="U541" s="106"/>
      <c r="V541" s="106"/>
      <c r="W541" s="106"/>
      <c r="X541" s="106"/>
      <c r="Y541" s="106"/>
      <c r="Z541" s="106"/>
      <c r="AA541" s="106"/>
      <c r="AB541" s="106"/>
    </row>
    <row r="542" spans="16:28">
      <c r="P542" s="109"/>
      <c r="Q542" s="109"/>
      <c r="R542" s="109"/>
      <c r="S542" s="109"/>
      <c r="T542" s="106"/>
      <c r="U542" s="106"/>
      <c r="V542" s="106"/>
      <c r="W542" s="106"/>
      <c r="X542" s="106"/>
      <c r="Y542" s="106"/>
      <c r="Z542" s="106"/>
      <c r="AA542" s="106"/>
      <c r="AB542" s="106"/>
    </row>
    <row r="543" spans="16:28">
      <c r="P543" s="109"/>
      <c r="Q543" s="109"/>
      <c r="R543" s="109"/>
      <c r="S543" s="109"/>
      <c r="T543" s="106"/>
      <c r="U543" s="106"/>
      <c r="V543" s="106"/>
      <c r="W543" s="106"/>
      <c r="X543" s="106"/>
      <c r="Y543" s="106"/>
      <c r="Z543" s="106"/>
      <c r="AA543" s="106"/>
      <c r="AB543" s="106"/>
    </row>
    <row r="544" spans="16:28">
      <c r="P544" s="109"/>
      <c r="Q544" s="109"/>
      <c r="R544" s="109"/>
      <c r="S544" s="109"/>
      <c r="T544" s="106"/>
      <c r="U544" s="106"/>
      <c r="V544" s="106"/>
      <c r="W544" s="106"/>
      <c r="X544" s="106"/>
      <c r="Y544" s="106"/>
      <c r="Z544" s="106"/>
      <c r="AA544" s="106"/>
      <c r="AB544" s="106"/>
    </row>
    <row r="545" spans="16:28">
      <c r="P545" s="109"/>
      <c r="Q545" s="109"/>
      <c r="R545" s="109"/>
      <c r="S545" s="109"/>
      <c r="T545" s="106"/>
      <c r="U545" s="106"/>
      <c r="V545" s="106"/>
      <c r="W545" s="106"/>
      <c r="X545" s="106"/>
      <c r="Y545" s="106"/>
      <c r="Z545" s="106"/>
      <c r="AA545" s="106"/>
      <c r="AB545" s="106"/>
    </row>
    <row r="546" spans="16:28">
      <c r="P546" s="109"/>
      <c r="Q546" s="109"/>
      <c r="R546" s="109"/>
      <c r="S546" s="109"/>
      <c r="T546" s="106"/>
      <c r="U546" s="106"/>
      <c r="V546" s="106"/>
      <c r="W546" s="106"/>
      <c r="X546" s="106"/>
      <c r="Y546" s="106"/>
      <c r="Z546" s="106"/>
      <c r="AA546" s="106"/>
      <c r="AB546" s="106"/>
    </row>
    <row r="547" spans="16:28">
      <c r="P547" s="109"/>
      <c r="Q547" s="109"/>
      <c r="R547" s="109"/>
      <c r="S547" s="109"/>
      <c r="T547" s="106"/>
      <c r="U547" s="106"/>
      <c r="V547" s="106"/>
      <c r="W547" s="106"/>
      <c r="X547" s="106"/>
      <c r="Y547" s="106"/>
      <c r="Z547" s="106"/>
      <c r="AA547" s="106"/>
      <c r="AB547" s="106"/>
    </row>
    <row r="548" spans="16:28">
      <c r="P548" s="109"/>
      <c r="Q548" s="109"/>
      <c r="R548" s="109"/>
      <c r="S548" s="109"/>
      <c r="T548" s="106"/>
      <c r="U548" s="106"/>
      <c r="V548" s="106"/>
      <c r="W548" s="106"/>
      <c r="X548" s="106"/>
      <c r="Y548" s="106"/>
      <c r="Z548" s="106"/>
      <c r="AA548" s="106"/>
      <c r="AB548" s="106"/>
    </row>
    <row r="549" spans="16:28">
      <c r="P549" s="109"/>
      <c r="Q549" s="109"/>
      <c r="R549" s="109"/>
      <c r="S549" s="109"/>
      <c r="T549" s="106"/>
      <c r="U549" s="106"/>
      <c r="V549" s="106"/>
      <c r="W549" s="106"/>
      <c r="X549" s="106"/>
      <c r="Y549" s="106"/>
      <c r="Z549" s="106"/>
      <c r="AA549" s="106"/>
      <c r="AB549" s="106"/>
    </row>
    <row r="550" spans="16:28">
      <c r="P550" s="109"/>
      <c r="Q550" s="109"/>
      <c r="R550" s="109"/>
      <c r="S550" s="109"/>
      <c r="T550" s="106"/>
      <c r="U550" s="106"/>
      <c r="V550" s="106"/>
      <c r="W550" s="106"/>
      <c r="X550" s="106"/>
      <c r="Y550" s="106"/>
      <c r="Z550" s="106"/>
      <c r="AA550" s="106"/>
      <c r="AB550" s="106"/>
    </row>
    <row r="551" spans="16:28">
      <c r="P551" s="109"/>
      <c r="Q551" s="109"/>
      <c r="R551" s="109"/>
      <c r="S551" s="109"/>
      <c r="T551" s="106"/>
      <c r="U551" s="106"/>
      <c r="V551" s="106"/>
      <c r="W551" s="106"/>
      <c r="X551" s="106"/>
      <c r="Y551" s="106"/>
      <c r="Z551" s="106"/>
      <c r="AA551" s="106"/>
      <c r="AB551" s="106"/>
    </row>
    <row r="552" spans="16:28">
      <c r="P552" s="109"/>
      <c r="Q552" s="109"/>
      <c r="R552" s="109"/>
      <c r="S552" s="109"/>
      <c r="T552" s="106"/>
      <c r="U552" s="106"/>
      <c r="V552" s="106"/>
      <c r="W552" s="106"/>
      <c r="X552" s="106"/>
      <c r="Y552" s="106"/>
      <c r="Z552" s="106"/>
      <c r="AA552" s="106"/>
      <c r="AB552" s="106"/>
    </row>
    <row r="553" spans="16:28">
      <c r="P553" s="109"/>
      <c r="Q553" s="109"/>
      <c r="R553" s="109"/>
      <c r="S553" s="109"/>
      <c r="T553" s="106"/>
      <c r="U553" s="106"/>
      <c r="V553" s="106"/>
      <c r="W553" s="106"/>
      <c r="X553" s="106"/>
      <c r="Y553" s="106"/>
      <c r="Z553" s="106"/>
      <c r="AA553" s="106"/>
      <c r="AB553" s="106"/>
    </row>
    <row r="554" spans="16:28">
      <c r="P554" s="109"/>
      <c r="Q554" s="109"/>
      <c r="R554" s="109"/>
      <c r="S554" s="109"/>
      <c r="T554" s="106"/>
      <c r="U554" s="106"/>
      <c r="V554" s="106"/>
      <c r="W554" s="106"/>
      <c r="X554" s="106"/>
      <c r="Y554" s="106"/>
      <c r="Z554" s="106"/>
      <c r="AA554" s="106"/>
      <c r="AB554" s="106"/>
    </row>
    <row r="555" spans="16:28">
      <c r="P555" s="109"/>
      <c r="Q555" s="109"/>
      <c r="R555" s="109"/>
      <c r="S555" s="109"/>
      <c r="T555" s="106"/>
      <c r="U555" s="106"/>
      <c r="V555" s="106"/>
      <c r="W555" s="106"/>
      <c r="X555" s="106"/>
      <c r="Y555" s="106"/>
      <c r="Z555" s="106"/>
      <c r="AA555" s="106"/>
      <c r="AB555" s="106"/>
    </row>
    <row r="556" spans="16:28">
      <c r="P556" s="109"/>
      <c r="Q556" s="109"/>
      <c r="R556" s="109"/>
      <c r="S556" s="109"/>
      <c r="T556" s="106"/>
      <c r="U556" s="106"/>
      <c r="V556" s="106"/>
      <c r="W556" s="106"/>
      <c r="X556" s="106"/>
      <c r="Y556" s="106"/>
      <c r="Z556" s="106"/>
      <c r="AA556" s="106"/>
      <c r="AB556" s="106"/>
    </row>
    <row r="557" spans="16:28">
      <c r="P557" s="109"/>
      <c r="Q557" s="109"/>
      <c r="R557" s="109"/>
      <c r="S557" s="109"/>
      <c r="T557" s="106"/>
      <c r="U557" s="106"/>
      <c r="V557" s="106"/>
      <c r="W557" s="106"/>
      <c r="X557" s="106"/>
      <c r="Y557" s="106"/>
      <c r="Z557" s="106"/>
      <c r="AA557" s="106"/>
      <c r="AB557" s="106"/>
    </row>
    <row r="558" spans="16:28">
      <c r="P558" s="109"/>
      <c r="Q558" s="109"/>
      <c r="R558" s="109"/>
      <c r="S558" s="109"/>
      <c r="T558" s="106"/>
      <c r="U558" s="106"/>
      <c r="V558" s="106"/>
      <c r="W558" s="106"/>
      <c r="X558" s="106"/>
      <c r="Y558" s="106"/>
      <c r="Z558" s="106"/>
      <c r="AA558" s="106"/>
      <c r="AB558" s="106"/>
    </row>
    <row r="559" spans="16:28">
      <c r="P559" s="109"/>
      <c r="Q559" s="109"/>
      <c r="R559" s="109"/>
      <c r="S559" s="109"/>
      <c r="T559" s="106"/>
      <c r="U559" s="106"/>
      <c r="V559" s="106"/>
      <c r="W559" s="106"/>
      <c r="X559" s="106"/>
      <c r="Y559" s="106"/>
      <c r="Z559" s="106"/>
      <c r="AA559" s="106"/>
      <c r="AB559" s="106"/>
    </row>
    <row r="560" spans="16:28">
      <c r="P560" s="109"/>
      <c r="Q560" s="109"/>
      <c r="R560" s="109"/>
      <c r="S560" s="109"/>
      <c r="T560" s="106"/>
      <c r="U560" s="106"/>
      <c r="V560" s="106"/>
      <c r="W560" s="106"/>
      <c r="X560" s="106"/>
      <c r="Y560" s="106"/>
      <c r="Z560" s="106"/>
      <c r="AA560" s="106"/>
      <c r="AB560" s="106"/>
    </row>
    <row r="561" spans="16:28">
      <c r="P561" s="109"/>
      <c r="Q561" s="109"/>
      <c r="R561" s="109"/>
      <c r="S561" s="109"/>
      <c r="T561" s="106"/>
      <c r="U561" s="106"/>
      <c r="V561" s="106"/>
      <c r="W561" s="106"/>
      <c r="X561" s="106"/>
      <c r="Y561" s="106"/>
      <c r="Z561" s="106"/>
      <c r="AA561" s="106"/>
      <c r="AB561" s="106"/>
    </row>
    <row r="562" spans="16:28">
      <c r="P562" s="109"/>
      <c r="Q562" s="109"/>
      <c r="R562" s="109"/>
      <c r="S562" s="109"/>
      <c r="T562" s="106"/>
      <c r="U562" s="106"/>
      <c r="V562" s="106"/>
      <c r="W562" s="106"/>
      <c r="X562" s="106"/>
      <c r="Y562" s="106"/>
      <c r="Z562" s="106"/>
      <c r="AA562" s="106"/>
      <c r="AB562" s="106"/>
    </row>
    <row r="563" spans="16:28">
      <c r="P563" s="109"/>
      <c r="Q563" s="109"/>
      <c r="R563" s="109"/>
      <c r="S563" s="109"/>
      <c r="T563" s="106"/>
      <c r="U563" s="106"/>
      <c r="V563" s="106"/>
      <c r="W563" s="106"/>
      <c r="X563" s="106"/>
      <c r="Y563" s="106"/>
      <c r="Z563" s="106"/>
      <c r="AA563" s="106"/>
      <c r="AB563" s="106"/>
    </row>
    <row r="564" spans="16:28">
      <c r="P564" s="109"/>
      <c r="Q564" s="109"/>
      <c r="R564" s="109"/>
      <c r="S564" s="109"/>
      <c r="T564" s="106"/>
      <c r="U564" s="106"/>
      <c r="V564" s="106"/>
      <c r="W564" s="106"/>
      <c r="X564" s="106"/>
      <c r="Y564" s="106"/>
      <c r="Z564" s="106"/>
      <c r="AA564" s="106"/>
      <c r="AB564" s="106"/>
    </row>
    <row r="565" spans="16:28">
      <c r="P565" s="109"/>
      <c r="Q565" s="109"/>
      <c r="R565" s="109"/>
      <c r="S565" s="109"/>
      <c r="T565" s="106"/>
      <c r="U565" s="106"/>
      <c r="V565" s="106"/>
      <c r="W565" s="106"/>
      <c r="X565" s="106"/>
      <c r="Y565" s="106"/>
      <c r="Z565" s="106"/>
      <c r="AA565" s="106"/>
      <c r="AB565" s="106"/>
    </row>
    <row r="566" spans="16:28">
      <c r="P566" s="109"/>
      <c r="Q566" s="109"/>
      <c r="R566" s="109"/>
      <c r="S566" s="109"/>
      <c r="T566" s="106"/>
      <c r="U566" s="106"/>
      <c r="V566" s="106"/>
      <c r="W566" s="106"/>
      <c r="X566" s="106"/>
      <c r="Y566" s="106"/>
      <c r="Z566" s="106"/>
      <c r="AA566" s="106"/>
      <c r="AB566" s="106"/>
    </row>
    <row r="567" spans="16:28">
      <c r="P567" s="109"/>
      <c r="Q567" s="109"/>
      <c r="R567" s="109"/>
      <c r="S567" s="109"/>
      <c r="T567" s="106"/>
      <c r="U567" s="106"/>
      <c r="V567" s="106"/>
      <c r="W567" s="106"/>
      <c r="X567" s="106"/>
      <c r="Y567" s="106"/>
      <c r="Z567" s="106"/>
      <c r="AA567" s="106"/>
      <c r="AB567" s="106"/>
    </row>
    <row r="568" spans="16:28">
      <c r="P568" s="109"/>
      <c r="Q568" s="109"/>
      <c r="R568" s="109"/>
      <c r="S568" s="109"/>
      <c r="T568" s="106"/>
      <c r="U568" s="106"/>
      <c r="V568" s="106"/>
      <c r="W568" s="106"/>
      <c r="X568" s="106"/>
      <c r="Y568" s="106"/>
      <c r="Z568" s="106"/>
      <c r="AA568" s="106"/>
      <c r="AB568" s="106"/>
    </row>
    <row r="569" spans="16:28">
      <c r="P569" s="109"/>
      <c r="Q569" s="109"/>
      <c r="R569" s="109"/>
      <c r="S569" s="109"/>
      <c r="T569" s="106"/>
      <c r="U569" s="106"/>
      <c r="V569" s="106"/>
      <c r="W569" s="106"/>
      <c r="X569" s="106"/>
      <c r="Y569" s="106"/>
      <c r="Z569" s="106"/>
      <c r="AA569" s="106"/>
      <c r="AB569" s="106"/>
    </row>
    <row r="570" spans="16:28">
      <c r="P570" s="109"/>
      <c r="Q570" s="109"/>
      <c r="R570" s="109"/>
      <c r="S570" s="109"/>
      <c r="T570" s="106"/>
      <c r="U570" s="106"/>
      <c r="V570" s="106"/>
      <c r="W570" s="106"/>
      <c r="X570" s="106"/>
      <c r="Y570" s="106"/>
      <c r="Z570" s="106"/>
      <c r="AA570" s="106"/>
      <c r="AB570" s="106"/>
    </row>
    <row r="571" spans="16:28">
      <c r="P571" s="109"/>
      <c r="Q571" s="109"/>
      <c r="R571" s="109"/>
      <c r="S571" s="109"/>
      <c r="T571" s="106"/>
      <c r="U571" s="106"/>
      <c r="V571" s="106"/>
      <c r="W571" s="106"/>
      <c r="X571" s="106"/>
      <c r="Y571" s="106"/>
      <c r="Z571" s="106"/>
      <c r="AA571" s="106"/>
      <c r="AB571" s="106"/>
    </row>
    <row r="572" spans="16:28">
      <c r="P572" s="109"/>
      <c r="Q572" s="109"/>
      <c r="R572" s="109"/>
      <c r="S572" s="109"/>
      <c r="T572" s="106"/>
      <c r="U572" s="106"/>
      <c r="V572" s="106"/>
      <c r="W572" s="106"/>
      <c r="X572" s="106"/>
      <c r="Y572" s="106"/>
      <c r="Z572" s="106"/>
      <c r="AA572" s="106"/>
      <c r="AB572" s="106"/>
    </row>
    <row r="573" spans="16:28">
      <c r="P573" s="109"/>
      <c r="Q573" s="109"/>
      <c r="R573" s="109"/>
      <c r="S573" s="109"/>
      <c r="T573" s="106"/>
      <c r="U573" s="106"/>
      <c r="V573" s="106"/>
      <c r="W573" s="106"/>
      <c r="X573" s="106"/>
      <c r="Y573" s="106"/>
      <c r="Z573" s="106"/>
      <c r="AA573" s="106"/>
      <c r="AB573" s="106"/>
    </row>
    <row r="574" spans="16:28">
      <c r="P574" s="109"/>
      <c r="Q574" s="109"/>
      <c r="R574" s="109"/>
      <c r="S574" s="109"/>
      <c r="T574" s="106"/>
      <c r="U574" s="106"/>
      <c r="V574" s="106"/>
      <c r="W574" s="106"/>
      <c r="X574" s="106"/>
      <c r="Y574" s="106"/>
      <c r="Z574" s="106"/>
      <c r="AA574" s="106"/>
      <c r="AB574" s="106"/>
    </row>
    <row r="575" spans="16:28">
      <c r="P575" s="109"/>
      <c r="Q575" s="109"/>
      <c r="R575" s="109"/>
      <c r="S575" s="109"/>
      <c r="T575" s="106"/>
      <c r="U575" s="106"/>
      <c r="V575" s="106"/>
      <c r="W575" s="106"/>
      <c r="X575" s="106"/>
      <c r="Y575" s="106"/>
      <c r="Z575" s="106"/>
      <c r="AA575" s="106"/>
      <c r="AB575" s="106"/>
    </row>
    <row r="576" spans="16:28">
      <c r="P576" s="109"/>
      <c r="Q576" s="109"/>
      <c r="R576" s="109"/>
      <c r="S576" s="109"/>
      <c r="T576" s="106"/>
      <c r="U576" s="106"/>
      <c r="V576" s="106"/>
      <c r="W576" s="106"/>
      <c r="X576" s="106"/>
      <c r="Y576" s="106"/>
      <c r="Z576" s="106"/>
      <c r="AA576" s="106"/>
      <c r="AB576" s="106"/>
    </row>
    <row r="577" spans="16:28">
      <c r="P577" s="109"/>
      <c r="Q577" s="109"/>
      <c r="R577" s="109"/>
      <c r="S577" s="109"/>
      <c r="T577" s="106"/>
      <c r="U577" s="106"/>
      <c r="V577" s="106"/>
      <c r="W577" s="106"/>
      <c r="X577" s="106"/>
      <c r="Y577" s="106"/>
      <c r="Z577" s="106"/>
      <c r="AA577" s="106"/>
      <c r="AB577" s="106"/>
    </row>
    <row r="578" spans="16:28">
      <c r="P578" s="109"/>
      <c r="Q578" s="109"/>
      <c r="R578" s="109"/>
      <c r="S578" s="109"/>
      <c r="T578" s="106"/>
      <c r="U578" s="106"/>
      <c r="V578" s="106"/>
      <c r="W578" s="106"/>
      <c r="X578" s="106"/>
      <c r="Y578" s="106"/>
      <c r="Z578" s="106"/>
      <c r="AA578" s="106"/>
      <c r="AB578" s="106"/>
    </row>
    <row r="579" spans="16:28">
      <c r="P579" s="109"/>
      <c r="Q579" s="109"/>
      <c r="R579" s="109"/>
      <c r="S579" s="109"/>
      <c r="T579" s="106"/>
      <c r="U579" s="106"/>
      <c r="V579" s="106"/>
      <c r="W579" s="106"/>
      <c r="X579" s="106"/>
      <c r="Y579" s="106"/>
      <c r="Z579" s="106"/>
      <c r="AA579" s="106"/>
      <c r="AB579" s="106"/>
    </row>
    <row r="580" spans="16:28">
      <c r="P580" s="109"/>
      <c r="Q580" s="109"/>
      <c r="R580" s="109"/>
      <c r="S580" s="109"/>
      <c r="T580" s="106"/>
      <c r="U580" s="106"/>
      <c r="V580" s="106"/>
      <c r="W580" s="106"/>
      <c r="X580" s="106"/>
      <c r="Y580" s="106"/>
      <c r="Z580" s="106"/>
      <c r="AA580" s="106"/>
      <c r="AB580" s="106"/>
    </row>
    <row r="581" spans="16:28">
      <c r="P581" s="109"/>
      <c r="Q581" s="109"/>
      <c r="R581" s="109"/>
      <c r="S581" s="109"/>
      <c r="T581" s="106"/>
      <c r="U581" s="106"/>
      <c r="V581" s="106"/>
      <c r="W581" s="106"/>
      <c r="X581" s="106"/>
      <c r="Y581" s="106"/>
      <c r="Z581" s="106"/>
      <c r="AA581" s="106"/>
      <c r="AB581" s="106"/>
    </row>
    <row r="582" spans="16:28">
      <c r="P582" s="109"/>
      <c r="Q582" s="109"/>
      <c r="R582" s="109"/>
      <c r="S582" s="109"/>
      <c r="T582" s="106"/>
      <c r="U582" s="106"/>
      <c r="V582" s="106"/>
      <c r="W582" s="106"/>
      <c r="X582" s="106"/>
      <c r="Y582" s="106"/>
      <c r="Z582" s="106"/>
      <c r="AA582" s="106"/>
      <c r="AB582" s="106"/>
    </row>
    <row r="583" spans="16:28">
      <c r="P583" s="109"/>
      <c r="Q583" s="109"/>
      <c r="R583" s="109"/>
      <c r="S583" s="109"/>
      <c r="T583" s="106"/>
      <c r="U583" s="106"/>
      <c r="V583" s="106"/>
      <c r="W583" s="106"/>
      <c r="X583" s="106"/>
      <c r="Y583" s="106"/>
      <c r="Z583" s="106"/>
      <c r="AA583" s="106"/>
      <c r="AB583" s="106"/>
    </row>
    <row r="584" spans="16:28">
      <c r="P584" s="109"/>
      <c r="Q584" s="109"/>
      <c r="R584" s="109"/>
      <c r="S584" s="109"/>
      <c r="T584" s="106"/>
      <c r="U584" s="106"/>
      <c r="V584" s="106"/>
      <c r="W584" s="106"/>
      <c r="X584" s="106"/>
      <c r="Y584" s="106"/>
      <c r="Z584" s="106"/>
      <c r="AA584" s="106"/>
      <c r="AB584" s="106"/>
    </row>
    <row r="585" spans="16:28">
      <c r="P585" s="109"/>
      <c r="Q585" s="109"/>
      <c r="R585" s="109"/>
      <c r="S585" s="109"/>
      <c r="T585" s="106"/>
      <c r="U585" s="106"/>
      <c r="V585" s="106"/>
      <c r="W585" s="106"/>
      <c r="X585" s="106"/>
      <c r="Y585" s="106"/>
      <c r="Z585" s="106"/>
      <c r="AA585" s="106"/>
      <c r="AB585" s="106"/>
    </row>
    <row r="586" spans="16:28">
      <c r="P586" s="109"/>
      <c r="Q586" s="109"/>
      <c r="R586" s="109"/>
      <c r="S586" s="109"/>
      <c r="T586" s="106"/>
      <c r="U586" s="106"/>
      <c r="V586" s="106"/>
      <c r="W586" s="106"/>
      <c r="X586" s="106"/>
      <c r="Y586" s="106"/>
      <c r="Z586" s="106"/>
      <c r="AA586" s="106"/>
      <c r="AB586" s="106"/>
    </row>
    <row r="587" spans="16:28">
      <c r="P587" s="109"/>
      <c r="Q587" s="109"/>
      <c r="R587" s="109"/>
      <c r="S587" s="109"/>
      <c r="T587" s="106"/>
      <c r="U587" s="106"/>
      <c r="V587" s="106"/>
      <c r="W587" s="106"/>
      <c r="X587" s="106"/>
      <c r="Y587" s="106"/>
      <c r="Z587" s="106"/>
      <c r="AA587" s="106"/>
      <c r="AB587" s="106"/>
    </row>
    <row r="588" spans="16:28">
      <c r="P588" s="109"/>
      <c r="Q588" s="109"/>
      <c r="R588" s="109"/>
      <c r="S588" s="109"/>
      <c r="T588" s="106"/>
      <c r="U588" s="106"/>
      <c r="V588" s="106"/>
      <c r="W588" s="106"/>
      <c r="X588" s="106"/>
      <c r="Y588" s="106"/>
      <c r="Z588" s="106"/>
      <c r="AA588" s="106"/>
      <c r="AB588" s="106"/>
    </row>
    <row r="589" spans="16:28">
      <c r="P589" s="109"/>
      <c r="Q589" s="109"/>
      <c r="R589" s="109"/>
      <c r="S589" s="109"/>
      <c r="T589" s="106"/>
      <c r="U589" s="106"/>
      <c r="V589" s="106"/>
      <c r="W589" s="106"/>
      <c r="X589" s="106"/>
      <c r="Y589" s="106"/>
      <c r="Z589" s="106"/>
      <c r="AA589" s="106"/>
      <c r="AB589" s="106"/>
    </row>
    <row r="590" spans="16:28">
      <c r="P590" s="109"/>
      <c r="Q590" s="109"/>
      <c r="R590" s="109"/>
      <c r="S590" s="109"/>
      <c r="T590" s="106"/>
      <c r="U590" s="106"/>
      <c r="V590" s="106"/>
      <c r="W590" s="106"/>
      <c r="X590" s="106"/>
      <c r="Y590" s="106"/>
      <c r="Z590" s="106"/>
      <c r="AA590" s="106"/>
      <c r="AB590" s="106"/>
    </row>
    <row r="591" spans="16:28">
      <c r="P591" s="109"/>
      <c r="Q591" s="109"/>
      <c r="R591" s="109"/>
      <c r="S591" s="109"/>
      <c r="T591" s="106"/>
      <c r="U591" s="106"/>
      <c r="V591" s="106"/>
      <c r="W591" s="106"/>
      <c r="X591" s="106"/>
      <c r="Y591" s="106"/>
      <c r="Z591" s="106"/>
      <c r="AA591" s="106"/>
      <c r="AB591" s="106"/>
    </row>
    <row r="592" spans="16:28">
      <c r="P592" s="109"/>
      <c r="Q592" s="109"/>
      <c r="R592" s="109"/>
      <c r="S592" s="109"/>
      <c r="T592" s="106"/>
      <c r="U592" s="106"/>
      <c r="V592" s="106"/>
      <c r="W592" s="106"/>
      <c r="X592" s="106"/>
      <c r="Y592" s="106"/>
      <c r="Z592" s="106"/>
      <c r="AA592" s="106"/>
      <c r="AB592" s="106"/>
    </row>
    <row r="593" spans="16:28">
      <c r="P593" s="109"/>
      <c r="Q593" s="109"/>
      <c r="R593" s="109"/>
      <c r="S593" s="109"/>
      <c r="T593" s="106"/>
      <c r="U593" s="106"/>
      <c r="V593" s="106"/>
      <c r="W593" s="106"/>
      <c r="X593" s="106"/>
      <c r="Y593" s="106"/>
      <c r="Z593" s="106"/>
      <c r="AA593" s="106"/>
      <c r="AB593" s="106"/>
    </row>
    <row r="594" spans="16:28">
      <c r="P594" s="109"/>
      <c r="Q594" s="109"/>
      <c r="R594" s="109"/>
      <c r="S594" s="109"/>
      <c r="T594" s="106"/>
      <c r="U594" s="106"/>
      <c r="V594" s="106"/>
      <c r="W594" s="106"/>
      <c r="X594" s="106"/>
      <c r="Y594" s="106"/>
      <c r="Z594" s="106"/>
      <c r="AA594" s="106"/>
      <c r="AB594" s="106"/>
    </row>
    <row r="595" spans="16:28">
      <c r="P595" s="109"/>
      <c r="Q595" s="109"/>
      <c r="R595" s="109"/>
      <c r="S595" s="109"/>
      <c r="T595" s="106"/>
      <c r="U595" s="106"/>
      <c r="V595" s="106"/>
      <c r="W595" s="106"/>
      <c r="X595" s="106"/>
      <c r="Y595" s="106"/>
      <c r="Z595" s="106"/>
      <c r="AA595" s="106"/>
      <c r="AB595" s="106"/>
    </row>
    <row r="596" spans="16:28">
      <c r="P596" s="109"/>
      <c r="Q596" s="109"/>
      <c r="R596" s="109"/>
      <c r="S596" s="109"/>
      <c r="T596" s="106"/>
      <c r="U596" s="106"/>
      <c r="V596" s="106"/>
      <c r="W596" s="106"/>
      <c r="X596" s="106"/>
      <c r="Y596" s="106"/>
      <c r="Z596" s="106"/>
      <c r="AA596" s="106"/>
      <c r="AB596" s="106"/>
    </row>
    <row r="597" spans="16:28">
      <c r="P597" s="109"/>
      <c r="Q597" s="109"/>
      <c r="R597" s="109"/>
      <c r="S597" s="109"/>
      <c r="T597" s="106"/>
      <c r="U597" s="106"/>
      <c r="V597" s="106"/>
      <c r="W597" s="106"/>
      <c r="X597" s="106"/>
      <c r="Y597" s="106"/>
      <c r="Z597" s="106"/>
      <c r="AA597" s="106"/>
      <c r="AB597" s="106"/>
    </row>
    <row r="598" spans="16:28">
      <c r="P598" s="109"/>
      <c r="Q598" s="109"/>
      <c r="R598" s="109"/>
      <c r="S598" s="109"/>
      <c r="T598" s="106"/>
      <c r="U598" s="106"/>
      <c r="V598" s="106"/>
      <c r="W598" s="106"/>
      <c r="X598" s="106"/>
      <c r="Y598" s="106"/>
      <c r="Z598" s="106"/>
      <c r="AA598" s="106"/>
      <c r="AB598" s="106"/>
    </row>
    <row r="599" spans="16:28">
      <c r="P599" s="109"/>
      <c r="Q599" s="109"/>
      <c r="R599" s="109"/>
      <c r="S599" s="109"/>
      <c r="T599" s="106"/>
      <c r="U599" s="106"/>
      <c r="V599" s="106"/>
      <c r="W599" s="106"/>
      <c r="X599" s="106"/>
      <c r="Y599" s="106"/>
      <c r="Z599" s="106"/>
      <c r="AA599" s="106"/>
      <c r="AB599" s="106"/>
    </row>
    <row r="600" spans="16:28">
      <c r="P600" s="109"/>
      <c r="Q600" s="109"/>
      <c r="R600" s="109"/>
      <c r="S600" s="109"/>
      <c r="T600" s="106"/>
      <c r="U600" s="106"/>
      <c r="V600" s="106"/>
      <c r="W600" s="106"/>
      <c r="X600" s="106"/>
      <c r="Y600" s="106"/>
      <c r="Z600" s="106"/>
      <c r="AA600" s="106"/>
      <c r="AB600" s="106"/>
    </row>
    <row r="601" spans="16:28">
      <c r="P601" s="109"/>
      <c r="Q601" s="109"/>
      <c r="R601" s="109"/>
      <c r="S601" s="109"/>
      <c r="T601" s="106"/>
      <c r="U601" s="106"/>
      <c r="V601" s="106"/>
      <c r="W601" s="106"/>
      <c r="X601" s="106"/>
      <c r="Y601" s="106"/>
      <c r="Z601" s="106"/>
      <c r="AA601" s="106"/>
      <c r="AB601" s="106"/>
    </row>
    <row r="602" spans="16:28">
      <c r="P602" s="109"/>
      <c r="Q602" s="109"/>
      <c r="R602" s="109"/>
      <c r="S602" s="109"/>
      <c r="T602" s="106"/>
      <c r="U602" s="106"/>
      <c r="V602" s="106"/>
      <c r="W602" s="106"/>
      <c r="X602" s="106"/>
      <c r="Y602" s="106"/>
      <c r="Z602" s="106"/>
      <c r="AA602" s="106"/>
      <c r="AB602" s="106"/>
    </row>
    <row r="603" spans="16:28">
      <c r="P603" s="109"/>
      <c r="Q603" s="109"/>
      <c r="R603" s="109"/>
      <c r="S603" s="109"/>
      <c r="T603" s="106"/>
      <c r="U603" s="106"/>
      <c r="V603" s="106"/>
      <c r="W603" s="106"/>
      <c r="X603" s="106"/>
      <c r="Y603" s="106"/>
      <c r="Z603" s="106"/>
      <c r="AA603" s="106"/>
      <c r="AB603" s="106"/>
    </row>
    <row r="604" spans="16:28">
      <c r="P604" s="109"/>
      <c r="Q604" s="109"/>
      <c r="R604" s="109"/>
      <c r="S604" s="109"/>
      <c r="T604" s="106"/>
      <c r="U604" s="106"/>
      <c r="V604" s="106"/>
      <c r="W604" s="106"/>
      <c r="X604" s="106"/>
      <c r="Y604" s="106"/>
      <c r="Z604" s="106"/>
      <c r="AA604" s="106"/>
      <c r="AB604" s="106"/>
    </row>
    <row r="605" spans="16:28">
      <c r="P605" s="109"/>
      <c r="Q605" s="109"/>
      <c r="R605" s="109"/>
      <c r="S605" s="109"/>
      <c r="T605" s="106"/>
      <c r="U605" s="106"/>
      <c r="V605" s="106"/>
      <c r="W605" s="106"/>
      <c r="X605" s="106"/>
      <c r="Y605" s="106"/>
      <c r="Z605" s="106"/>
      <c r="AA605" s="106"/>
      <c r="AB605" s="106"/>
    </row>
    <row r="606" spans="16:28">
      <c r="P606" s="109"/>
      <c r="Q606" s="109"/>
      <c r="R606" s="109"/>
      <c r="S606" s="109"/>
      <c r="T606" s="106"/>
      <c r="U606" s="106"/>
      <c r="V606" s="106"/>
      <c r="W606" s="106"/>
      <c r="X606" s="106"/>
      <c r="Y606" s="106"/>
      <c r="Z606" s="106"/>
      <c r="AA606" s="106"/>
      <c r="AB606" s="106"/>
    </row>
    <row r="607" spans="16:28">
      <c r="P607" s="109"/>
      <c r="Q607" s="109"/>
      <c r="R607" s="109"/>
      <c r="S607" s="109"/>
      <c r="T607" s="106"/>
      <c r="U607" s="106"/>
      <c r="V607" s="106"/>
      <c r="W607" s="106"/>
      <c r="X607" s="106"/>
      <c r="Y607" s="106"/>
      <c r="Z607" s="106"/>
      <c r="AA607" s="106"/>
      <c r="AB607" s="106"/>
    </row>
    <row r="608" spans="16:28">
      <c r="P608" s="109"/>
      <c r="Q608" s="109"/>
      <c r="R608" s="109"/>
      <c r="S608" s="109"/>
      <c r="T608" s="106"/>
      <c r="U608" s="106"/>
      <c r="V608" s="106"/>
      <c r="W608" s="106"/>
      <c r="X608" s="106"/>
      <c r="Y608" s="106"/>
      <c r="Z608" s="106"/>
      <c r="AA608" s="106"/>
      <c r="AB608" s="106"/>
    </row>
    <row r="609" spans="16:28">
      <c r="P609" s="109"/>
      <c r="Q609" s="109"/>
      <c r="R609" s="109"/>
      <c r="S609" s="109"/>
      <c r="T609" s="106"/>
      <c r="U609" s="106"/>
      <c r="V609" s="106"/>
      <c r="W609" s="106"/>
      <c r="X609" s="106"/>
      <c r="Y609" s="106"/>
      <c r="Z609" s="106"/>
      <c r="AA609" s="106"/>
      <c r="AB609" s="106"/>
    </row>
    <row r="610" spans="16:28">
      <c r="P610" s="109"/>
      <c r="Q610" s="109"/>
      <c r="R610" s="109"/>
      <c r="S610" s="109"/>
      <c r="T610" s="106"/>
      <c r="U610" s="106"/>
      <c r="V610" s="106"/>
      <c r="W610" s="106"/>
      <c r="X610" s="106"/>
      <c r="Y610" s="106"/>
      <c r="Z610" s="106"/>
      <c r="AA610" s="106"/>
      <c r="AB610" s="106"/>
    </row>
    <row r="611" spans="16:28">
      <c r="P611" s="109"/>
      <c r="Q611" s="109"/>
      <c r="R611" s="109"/>
      <c r="S611" s="109"/>
      <c r="T611" s="106"/>
      <c r="U611" s="106"/>
      <c r="V611" s="106"/>
      <c r="W611" s="106"/>
      <c r="X611" s="106"/>
      <c r="Y611" s="106"/>
      <c r="Z611" s="106"/>
      <c r="AA611" s="106"/>
      <c r="AB611" s="106"/>
    </row>
    <row r="612" spans="16:28">
      <c r="P612" s="109"/>
      <c r="Q612" s="109"/>
      <c r="R612" s="109"/>
      <c r="S612" s="109"/>
      <c r="T612" s="106"/>
      <c r="U612" s="106"/>
      <c r="V612" s="106"/>
      <c r="W612" s="106"/>
      <c r="X612" s="106"/>
      <c r="Y612" s="106"/>
      <c r="Z612" s="106"/>
      <c r="AA612" s="106"/>
      <c r="AB612" s="106"/>
    </row>
    <row r="613" spans="16:28">
      <c r="P613" s="109"/>
      <c r="Q613" s="109"/>
      <c r="R613" s="109"/>
      <c r="S613" s="109"/>
      <c r="T613" s="106"/>
      <c r="U613" s="106"/>
      <c r="V613" s="106"/>
      <c r="W613" s="106"/>
      <c r="X613" s="106"/>
      <c r="Y613" s="106"/>
      <c r="Z613" s="106"/>
      <c r="AA613" s="106"/>
      <c r="AB613" s="106"/>
    </row>
    <row r="614" spans="16:28">
      <c r="P614" s="109"/>
      <c r="Q614" s="109"/>
      <c r="R614" s="109"/>
      <c r="S614" s="109"/>
      <c r="T614" s="106"/>
      <c r="U614" s="106"/>
      <c r="V614" s="106"/>
      <c r="W614" s="106"/>
      <c r="X614" s="106"/>
      <c r="Y614" s="106"/>
      <c r="Z614" s="106"/>
      <c r="AA614" s="106"/>
      <c r="AB614" s="106"/>
    </row>
    <row r="615" spans="16:28">
      <c r="P615" s="109"/>
      <c r="Q615" s="109"/>
      <c r="R615" s="109"/>
      <c r="S615" s="109"/>
      <c r="T615" s="106"/>
      <c r="U615" s="106"/>
      <c r="V615" s="106"/>
      <c r="W615" s="106"/>
      <c r="X615" s="106"/>
      <c r="Y615" s="106"/>
      <c r="Z615" s="106"/>
      <c r="AA615" s="106"/>
      <c r="AB615" s="106"/>
    </row>
    <row r="616" spans="16:28">
      <c r="P616" s="109"/>
      <c r="Q616" s="109"/>
      <c r="R616" s="109"/>
      <c r="S616" s="109"/>
      <c r="T616" s="106"/>
      <c r="U616" s="106"/>
      <c r="V616" s="106"/>
      <c r="W616" s="106"/>
      <c r="X616" s="106"/>
      <c r="Y616" s="106"/>
      <c r="Z616" s="106"/>
      <c r="AA616" s="106"/>
      <c r="AB616" s="106"/>
    </row>
    <row r="617" spans="16:28">
      <c r="P617" s="109"/>
      <c r="Q617" s="109"/>
      <c r="R617" s="109"/>
      <c r="S617" s="109"/>
      <c r="T617" s="106"/>
      <c r="U617" s="106"/>
      <c r="V617" s="106"/>
      <c r="W617" s="106"/>
      <c r="X617" s="106"/>
      <c r="Y617" s="106"/>
      <c r="Z617" s="106"/>
      <c r="AA617" s="106"/>
      <c r="AB617" s="106"/>
    </row>
    <row r="618" spans="16:28">
      <c r="P618" s="109"/>
      <c r="Q618" s="109"/>
      <c r="R618" s="109"/>
      <c r="S618" s="109"/>
      <c r="T618" s="106"/>
      <c r="U618" s="106"/>
      <c r="V618" s="106"/>
      <c r="W618" s="106"/>
      <c r="X618" s="106"/>
      <c r="Y618" s="106"/>
      <c r="Z618" s="106"/>
      <c r="AA618" s="106"/>
      <c r="AB618" s="106"/>
    </row>
    <row r="619" spans="16:28">
      <c r="P619" s="109"/>
      <c r="Q619" s="109"/>
      <c r="R619" s="109"/>
      <c r="S619" s="109"/>
      <c r="T619" s="106"/>
      <c r="U619" s="106"/>
      <c r="V619" s="106"/>
      <c r="W619" s="106"/>
      <c r="X619" s="106"/>
      <c r="Y619" s="106"/>
      <c r="Z619" s="106"/>
      <c r="AA619" s="106"/>
      <c r="AB619" s="106"/>
    </row>
    <row r="620" spans="16:28">
      <c r="P620" s="109"/>
      <c r="Q620" s="109"/>
      <c r="R620" s="109"/>
      <c r="S620" s="109"/>
      <c r="T620" s="106"/>
      <c r="U620" s="106"/>
      <c r="V620" s="106"/>
      <c r="W620" s="106"/>
      <c r="X620" s="106"/>
      <c r="Y620" s="106"/>
      <c r="Z620" s="106"/>
      <c r="AA620" s="106"/>
      <c r="AB620" s="106"/>
    </row>
    <row r="621" spans="16:28">
      <c r="P621" s="109"/>
      <c r="Q621" s="109"/>
      <c r="R621" s="109"/>
      <c r="S621" s="109"/>
      <c r="T621" s="106"/>
      <c r="U621" s="106"/>
      <c r="V621" s="106"/>
      <c r="W621" s="106"/>
      <c r="X621" s="106"/>
      <c r="Y621" s="106"/>
      <c r="Z621" s="106"/>
      <c r="AA621" s="106"/>
      <c r="AB621" s="106"/>
    </row>
    <row r="622" spans="16:28">
      <c r="P622" s="109"/>
      <c r="Q622" s="109"/>
      <c r="R622" s="109"/>
      <c r="S622" s="109"/>
      <c r="T622" s="106"/>
      <c r="U622" s="106"/>
      <c r="V622" s="106"/>
      <c r="W622" s="106"/>
      <c r="X622" s="106"/>
      <c r="Y622" s="106"/>
      <c r="Z622" s="106"/>
      <c r="AA622" s="106"/>
      <c r="AB622" s="106"/>
    </row>
    <row r="623" spans="16:28">
      <c r="P623" s="109"/>
      <c r="Q623" s="109"/>
      <c r="R623" s="109"/>
      <c r="S623" s="109"/>
      <c r="T623" s="106"/>
      <c r="U623" s="106"/>
      <c r="V623" s="106"/>
      <c r="W623" s="106"/>
      <c r="X623" s="106"/>
      <c r="Y623" s="106"/>
      <c r="Z623" s="106"/>
      <c r="AA623" s="106"/>
      <c r="AB623" s="106"/>
    </row>
    <row r="624" spans="16:28">
      <c r="P624" s="109"/>
      <c r="Q624" s="109"/>
      <c r="R624" s="109"/>
      <c r="S624" s="109"/>
      <c r="T624" s="106"/>
      <c r="U624" s="106"/>
      <c r="V624" s="106"/>
      <c r="W624" s="106"/>
      <c r="X624" s="106"/>
      <c r="Y624" s="106"/>
      <c r="Z624" s="106"/>
      <c r="AA624" s="106"/>
      <c r="AB624" s="106"/>
    </row>
    <row r="625" spans="16:28">
      <c r="P625" s="109"/>
      <c r="Q625" s="109"/>
      <c r="R625" s="109"/>
      <c r="S625" s="109"/>
      <c r="T625" s="106"/>
      <c r="U625" s="106"/>
      <c r="V625" s="106"/>
      <c r="W625" s="106"/>
      <c r="X625" s="106"/>
      <c r="Y625" s="106"/>
      <c r="Z625" s="106"/>
      <c r="AA625" s="106"/>
      <c r="AB625" s="106"/>
    </row>
    <row r="626" spans="16:28">
      <c r="P626" s="109"/>
      <c r="Q626" s="109"/>
      <c r="R626" s="109"/>
      <c r="S626" s="109"/>
      <c r="T626" s="106"/>
      <c r="U626" s="106"/>
      <c r="V626" s="106"/>
      <c r="W626" s="106"/>
      <c r="X626" s="106"/>
      <c r="Y626" s="106"/>
      <c r="Z626" s="106"/>
      <c r="AA626" s="106"/>
      <c r="AB626" s="106"/>
    </row>
    <row r="627" spans="16:28">
      <c r="P627" s="109"/>
      <c r="Q627" s="109"/>
      <c r="R627" s="109"/>
      <c r="S627" s="109"/>
      <c r="T627" s="106"/>
      <c r="U627" s="106"/>
      <c r="V627" s="106"/>
      <c r="W627" s="106"/>
      <c r="X627" s="106"/>
      <c r="Y627" s="106"/>
      <c r="Z627" s="106"/>
      <c r="AA627" s="106"/>
      <c r="AB627" s="106"/>
    </row>
    <row r="628" spans="16:28">
      <c r="P628" s="109"/>
      <c r="Q628" s="109"/>
      <c r="R628" s="109"/>
      <c r="S628" s="109"/>
      <c r="T628" s="106"/>
      <c r="U628" s="106"/>
      <c r="V628" s="106"/>
      <c r="W628" s="106"/>
      <c r="X628" s="106"/>
      <c r="Y628" s="106"/>
      <c r="Z628" s="106"/>
      <c r="AA628" s="106"/>
      <c r="AB628" s="106"/>
    </row>
    <row r="629" spans="16:28">
      <c r="P629" s="109"/>
      <c r="Q629" s="109"/>
      <c r="R629" s="109"/>
      <c r="S629" s="109"/>
      <c r="T629" s="106"/>
      <c r="U629" s="106"/>
      <c r="V629" s="106"/>
      <c r="W629" s="106"/>
      <c r="X629" s="106"/>
      <c r="Y629" s="106"/>
      <c r="Z629" s="106"/>
      <c r="AA629" s="106"/>
      <c r="AB629" s="106"/>
    </row>
    <row r="630" spans="16:28">
      <c r="P630" s="109"/>
      <c r="Q630" s="109"/>
      <c r="R630" s="109"/>
      <c r="S630" s="109"/>
      <c r="T630" s="106"/>
      <c r="U630" s="106"/>
      <c r="V630" s="106"/>
      <c r="W630" s="106"/>
      <c r="X630" s="106"/>
      <c r="Y630" s="106"/>
      <c r="Z630" s="106"/>
      <c r="AA630" s="106"/>
      <c r="AB630" s="106"/>
    </row>
    <row r="631" spans="16:28">
      <c r="P631" s="109"/>
      <c r="Q631" s="109"/>
      <c r="R631" s="109"/>
      <c r="S631" s="109"/>
      <c r="T631" s="106"/>
      <c r="U631" s="106"/>
      <c r="V631" s="106"/>
      <c r="W631" s="106"/>
      <c r="X631" s="106"/>
      <c r="Y631" s="106"/>
      <c r="Z631" s="106"/>
      <c r="AA631" s="106"/>
      <c r="AB631" s="106"/>
    </row>
    <row r="632" spans="16:28">
      <c r="P632" s="109"/>
      <c r="Q632" s="109"/>
      <c r="R632" s="109"/>
      <c r="S632" s="109"/>
      <c r="T632" s="106"/>
      <c r="U632" s="106"/>
      <c r="V632" s="106"/>
      <c r="W632" s="106"/>
      <c r="X632" s="106"/>
      <c r="Y632" s="106"/>
      <c r="Z632" s="106"/>
      <c r="AA632" s="106"/>
      <c r="AB632" s="106"/>
    </row>
    <row r="633" spans="16:28">
      <c r="P633" s="109"/>
      <c r="Q633" s="109"/>
      <c r="R633" s="109"/>
      <c r="S633" s="109"/>
      <c r="T633" s="106"/>
      <c r="U633" s="106"/>
      <c r="V633" s="106"/>
      <c r="W633" s="106"/>
      <c r="X633" s="106"/>
      <c r="Y633" s="106"/>
      <c r="Z633" s="106"/>
      <c r="AA633" s="106"/>
      <c r="AB633" s="106"/>
    </row>
    <row r="634" spans="16:28">
      <c r="P634" s="109"/>
      <c r="Q634" s="109"/>
      <c r="R634" s="109"/>
      <c r="S634" s="109"/>
      <c r="T634" s="106"/>
      <c r="U634" s="106"/>
      <c r="V634" s="106"/>
      <c r="W634" s="106"/>
      <c r="X634" s="106"/>
      <c r="Y634" s="106"/>
      <c r="Z634" s="106"/>
      <c r="AA634" s="106"/>
      <c r="AB634" s="106"/>
    </row>
    <row r="635" spans="16:28">
      <c r="P635" s="109"/>
      <c r="Q635" s="109"/>
      <c r="R635" s="109"/>
      <c r="S635" s="109"/>
      <c r="T635" s="106"/>
      <c r="U635" s="106"/>
      <c r="V635" s="106"/>
      <c r="W635" s="106"/>
      <c r="X635" s="106"/>
      <c r="Y635" s="106"/>
      <c r="Z635" s="106"/>
      <c r="AA635" s="106"/>
      <c r="AB635" s="106"/>
    </row>
    <row r="636" spans="16:28">
      <c r="P636" s="109"/>
      <c r="Q636" s="109"/>
      <c r="R636" s="109"/>
      <c r="S636" s="109"/>
      <c r="T636" s="106"/>
      <c r="U636" s="106"/>
      <c r="V636" s="106"/>
      <c r="W636" s="106"/>
      <c r="X636" s="106"/>
      <c r="Y636" s="106"/>
      <c r="Z636" s="106"/>
      <c r="AA636" s="106"/>
      <c r="AB636" s="106"/>
    </row>
    <row r="637" spans="16:28">
      <c r="P637" s="109"/>
      <c r="Q637" s="109"/>
      <c r="R637" s="109"/>
      <c r="S637" s="109"/>
      <c r="T637" s="106"/>
      <c r="U637" s="106"/>
      <c r="V637" s="106"/>
      <c r="W637" s="106"/>
      <c r="X637" s="106"/>
      <c r="Y637" s="106"/>
      <c r="Z637" s="106"/>
      <c r="AA637" s="106"/>
      <c r="AB637" s="106"/>
    </row>
    <row r="638" spans="16:28">
      <c r="P638" s="109"/>
      <c r="Q638" s="109"/>
      <c r="R638" s="109"/>
      <c r="S638" s="109"/>
      <c r="T638" s="106"/>
      <c r="U638" s="106"/>
      <c r="V638" s="106"/>
      <c r="W638" s="106"/>
      <c r="X638" s="106"/>
      <c r="Y638" s="106"/>
      <c r="Z638" s="106"/>
      <c r="AA638" s="106"/>
      <c r="AB638" s="106"/>
    </row>
    <row r="639" spans="16:28">
      <c r="P639" s="109"/>
      <c r="Q639" s="109"/>
      <c r="R639" s="109"/>
      <c r="S639" s="109"/>
      <c r="T639" s="106"/>
      <c r="U639" s="106"/>
      <c r="V639" s="106"/>
      <c r="W639" s="106"/>
      <c r="X639" s="106"/>
      <c r="Y639" s="106"/>
      <c r="Z639" s="106"/>
      <c r="AA639" s="106"/>
      <c r="AB639" s="106"/>
    </row>
    <row r="640" spans="16:28">
      <c r="P640" s="109"/>
      <c r="Q640" s="109"/>
      <c r="R640" s="109"/>
      <c r="S640" s="109"/>
      <c r="T640" s="106"/>
      <c r="U640" s="106"/>
      <c r="V640" s="106"/>
      <c r="W640" s="106"/>
      <c r="X640" s="106"/>
      <c r="Y640" s="106"/>
      <c r="Z640" s="106"/>
      <c r="AA640" s="106"/>
      <c r="AB640" s="106"/>
    </row>
    <row r="641" spans="16:28">
      <c r="P641" s="109"/>
      <c r="Q641" s="109"/>
      <c r="R641" s="109"/>
      <c r="S641" s="109"/>
      <c r="T641" s="106"/>
      <c r="U641" s="106"/>
      <c r="V641" s="106"/>
      <c r="W641" s="106"/>
      <c r="X641" s="106"/>
      <c r="Y641" s="106"/>
      <c r="Z641" s="106"/>
      <c r="AA641" s="106"/>
      <c r="AB641" s="106"/>
    </row>
    <row r="642" spans="16:28">
      <c r="P642" s="109"/>
      <c r="Q642" s="109"/>
      <c r="R642" s="109"/>
      <c r="S642" s="109"/>
      <c r="T642" s="106"/>
      <c r="U642" s="106"/>
      <c r="V642" s="106"/>
      <c r="W642" s="106"/>
      <c r="X642" s="106"/>
      <c r="Y642" s="106"/>
      <c r="Z642" s="106"/>
      <c r="AA642" s="106"/>
      <c r="AB642" s="106"/>
    </row>
    <row r="643" spans="16:28">
      <c r="P643" s="109"/>
      <c r="Q643" s="109"/>
      <c r="R643" s="109"/>
      <c r="S643" s="109"/>
      <c r="T643" s="106"/>
      <c r="U643" s="106"/>
      <c r="V643" s="106"/>
      <c r="W643" s="106"/>
      <c r="X643" s="106"/>
      <c r="Y643" s="106"/>
      <c r="Z643" s="106"/>
      <c r="AA643" s="106"/>
      <c r="AB643" s="106"/>
    </row>
    <row r="644" spans="16:28">
      <c r="P644" s="109"/>
      <c r="Q644" s="109"/>
      <c r="R644" s="109"/>
      <c r="S644" s="109"/>
      <c r="T644" s="106"/>
      <c r="U644" s="106"/>
      <c r="V644" s="106"/>
      <c r="W644" s="106"/>
      <c r="X644" s="106"/>
      <c r="Y644" s="106"/>
      <c r="Z644" s="106"/>
      <c r="AA644" s="106"/>
      <c r="AB644" s="106"/>
    </row>
    <row r="645" spans="16:28">
      <c r="P645" s="109"/>
      <c r="Q645" s="109"/>
      <c r="R645" s="109"/>
      <c r="S645" s="109"/>
      <c r="T645" s="106"/>
      <c r="U645" s="106"/>
      <c r="V645" s="106"/>
      <c r="W645" s="106"/>
      <c r="X645" s="106"/>
      <c r="Y645" s="106"/>
      <c r="Z645" s="106"/>
      <c r="AA645" s="106"/>
      <c r="AB645" s="106"/>
    </row>
    <row r="646" spans="16:28">
      <c r="P646" s="109"/>
      <c r="Q646" s="109"/>
      <c r="R646" s="109"/>
      <c r="S646" s="109"/>
      <c r="T646" s="106"/>
      <c r="U646" s="106"/>
      <c r="V646" s="106"/>
      <c r="W646" s="106"/>
      <c r="X646" s="106"/>
      <c r="Y646" s="106"/>
      <c r="Z646" s="106"/>
      <c r="AA646" s="106"/>
      <c r="AB646" s="106"/>
    </row>
    <row r="647" spans="16:28">
      <c r="P647" s="109"/>
      <c r="Q647" s="109"/>
      <c r="R647" s="109"/>
      <c r="S647" s="109"/>
      <c r="T647" s="106"/>
      <c r="U647" s="106"/>
      <c r="V647" s="106"/>
      <c r="W647" s="106"/>
      <c r="X647" s="106"/>
      <c r="Y647" s="106"/>
      <c r="Z647" s="106"/>
      <c r="AA647" s="106"/>
      <c r="AB647" s="106"/>
    </row>
    <row r="648" spans="16:28">
      <c r="P648" s="109"/>
      <c r="Q648" s="109"/>
      <c r="R648" s="109"/>
      <c r="S648" s="109"/>
      <c r="T648" s="106"/>
      <c r="U648" s="106"/>
      <c r="V648" s="106"/>
      <c r="W648" s="106"/>
      <c r="X648" s="106"/>
      <c r="Y648" s="106"/>
      <c r="Z648" s="106"/>
      <c r="AA648" s="106"/>
      <c r="AB648" s="106"/>
    </row>
    <row r="649" spans="16:28">
      <c r="P649" s="109"/>
      <c r="Q649" s="109"/>
      <c r="R649" s="109"/>
      <c r="S649" s="109"/>
      <c r="T649" s="106"/>
      <c r="U649" s="106"/>
      <c r="V649" s="106"/>
      <c r="W649" s="106"/>
      <c r="X649" s="106"/>
      <c r="Y649" s="106"/>
      <c r="Z649" s="106"/>
      <c r="AA649" s="106"/>
      <c r="AB649" s="106"/>
    </row>
    <row r="650" spans="16:28">
      <c r="P650" s="109"/>
      <c r="Q650" s="109"/>
      <c r="R650" s="109"/>
      <c r="S650" s="109"/>
      <c r="T650" s="106"/>
      <c r="U650" s="106"/>
      <c r="V650" s="106"/>
      <c r="W650" s="106"/>
      <c r="X650" s="106"/>
      <c r="Y650" s="106"/>
      <c r="Z650" s="106"/>
      <c r="AA650" s="106"/>
      <c r="AB650" s="106"/>
    </row>
    <row r="651" spans="16:28">
      <c r="P651" s="109"/>
      <c r="Q651" s="109"/>
      <c r="R651" s="109"/>
      <c r="S651" s="109"/>
      <c r="T651" s="106"/>
      <c r="U651" s="106"/>
      <c r="V651" s="106"/>
      <c r="W651" s="106"/>
      <c r="X651" s="106"/>
      <c r="Y651" s="106"/>
      <c r="Z651" s="106"/>
      <c r="AA651" s="106"/>
      <c r="AB651" s="106"/>
    </row>
    <row r="652" spans="16:28">
      <c r="P652" s="109"/>
      <c r="Q652" s="109"/>
      <c r="R652" s="109"/>
      <c r="S652" s="109"/>
      <c r="T652" s="106"/>
      <c r="U652" s="106"/>
      <c r="V652" s="106"/>
      <c r="W652" s="106"/>
      <c r="X652" s="106"/>
      <c r="Y652" s="106"/>
      <c r="Z652" s="106"/>
      <c r="AA652" s="106"/>
      <c r="AB652" s="106"/>
    </row>
    <row r="653" spans="16:28">
      <c r="P653" s="109"/>
      <c r="Q653" s="109"/>
      <c r="R653" s="109"/>
      <c r="S653" s="109"/>
      <c r="T653" s="106"/>
      <c r="U653" s="106"/>
      <c r="V653" s="106"/>
      <c r="W653" s="106"/>
      <c r="X653" s="106"/>
      <c r="Y653" s="106"/>
      <c r="Z653" s="106"/>
      <c r="AA653" s="106"/>
      <c r="AB653" s="106"/>
    </row>
    <row r="654" spans="16:28">
      <c r="P654" s="109"/>
      <c r="Q654" s="109"/>
      <c r="R654" s="109"/>
      <c r="S654" s="109"/>
      <c r="T654" s="106"/>
      <c r="U654" s="106"/>
      <c r="V654" s="106"/>
      <c r="W654" s="106"/>
      <c r="X654" s="106"/>
      <c r="Y654" s="106"/>
      <c r="Z654" s="106"/>
      <c r="AA654" s="106"/>
      <c r="AB654" s="106"/>
    </row>
    <row r="655" spans="16:28">
      <c r="P655" s="109"/>
      <c r="Q655" s="109"/>
      <c r="R655" s="109"/>
      <c r="S655" s="109"/>
      <c r="T655" s="106"/>
      <c r="U655" s="106"/>
      <c r="V655" s="106"/>
      <c r="W655" s="106"/>
      <c r="X655" s="106"/>
      <c r="Y655" s="106"/>
      <c r="Z655" s="106"/>
      <c r="AA655" s="106"/>
      <c r="AB655" s="106"/>
    </row>
    <row r="656" spans="16:28">
      <c r="P656" s="109"/>
      <c r="Q656" s="109"/>
      <c r="R656" s="109"/>
      <c r="S656" s="109"/>
      <c r="T656" s="106"/>
      <c r="U656" s="106"/>
      <c r="V656" s="106"/>
      <c r="W656" s="106"/>
      <c r="X656" s="106"/>
      <c r="Y656" s="106"/>
      <c r="Z656" s="106"/>
      <c r="AA656" s="106"/>
      <c r="AB656" s="106"/>
    </row>
    <row r="657" spans="16:28">
      <c r="P657" s="109"/>
      <c r="Q657" s="109"/>
      <c r="R657" s="109"/>
      <c r="S657" s="109"/>
      <c r="T657" s="106"/>
      <c r="U657" s="106"/>
      <c r="V657" s="106"/>
      <c r="W657" s="106"/>
      <c r="X657" s="106"/>
      <c r="Y657" s="106"/>
      <c r="Z657" s="106"/>
      <c r="AA657" s="106"/>
      <c r="AB657" s="106"/>
    </row>
    <row r="658" spans="16:28">
      <c r="P658" s="109"/>
      <c r="Q658" s="109"/>
      <c r="R658" s="109"/>
      <c r="S658" s="109"/>
      <c r="T658" s="106"/>
      <c r="U658" s="106"/>
      <c r="V658" s="106"/>
      <c r="W658" s="106"/>
      <c r="X658" s="106"/>
      <c r="Y658" s="106"/>
      <c r="Z658" s="106"/>
      <c r="AA658" s="106"/>
      <c r="AB658" s="106"/>
    </row>
    <row r="659" spans="16:28">
      <c r="P659" s="109"/>
      <c r="Q659" s="109"/>
      <c r="R659" s="109"/>
      <c r="S659" s="109"/>
      <c r="T659" s="106"/>
      <c r="U659" s="106"/>
      <c r="V659" s="106"/>
      <c r="W659" s="106"/>
      <c r="X659" s="106"/>
      <c r="Y659" s="106"/>
      <c r="Z659" s="106"/>
      <c r="AA659" s="106"/>
      <c r="AB659" s="106"/>
    </row>
    <row r="660" spans="16:28">
      <c r="P660" s="109"/>
      <c r="Q660" s="109"/>
      <c r="R660" s="109"/>
      <c r="S660" s="109"/>
      <c r="T660" s="106"/>
      <c r="U660" s="106"/>
      <c r="V660" s="106"/>
      <c r="W660" s="106"/>
      <c r="X660" s="106"/>
      <c r="Y660" s="106"/>
      <c r="Z660" s="106"/>
      <c r="AA660" s="106"/>
      <c r="AB660" s="106"/>
    </row>
    <row r="661" spans="16:28">
      <c r="P661" s="109"/>
      <c r="Q661" s="109"/>
      <c r="R661" s="109"/>
      <c r="S661" s="109"/>
      <c r="T661" s="106"/>
      <c r="U661" s="106"/>
      <c r="V661" s="106"/>
      <c r="W661" s="106"/>
      <c r="X661" s="106"/>
      <c r="Y661" s="106"/>
      <c r="Z661" s="106"/>
      <c r="AA661" s="106"/>
      <c r="AB661" s="106"/>
    </row>
    <row r="662" spans="16:28">
      <c r="P662" s="109"/>
      <c r="Q662" s="109"/>
      <c r="R662" s="109"/>
      <c r="S662" s="109"/>
      <c r="T662" s="106"/>
      <c r="U662" s="106"/>
      <c r="V662" s="106"/>
      <c r="W662" s="106"/>
      <c r="X662" s="106"/>
      <c r="Y662" s="106"/>
      <c r="Z662" s="106"/>
      <c r="AA662" s="106"/>
      <c r="AB662" s="106"/>
    </row>
    <row r="663" spans="16:28">
      <c r="P663" s="109"/>
      <c r="Q663" s="109"/>
      <c r="R663" s="109"/>
      <c r="S663" s="109"/>
      <c r="T663" s="106"/>
      <c r="U663" s="106"/>
      <c r="V663" s="106"/>
      <c r="W663" s="106"/>
      <c r="X663" s="106"/>
      <c r="Y663" s="106"/>
      <c r="Z663" s="106"/>
      <c r="AA663" s="106"/>
      <c r="AB663" s="106"/>
    </row>
    <row r="664" spans="16:28">
      <c r="P664" s="109"/>
      <c r="Q664" s="109"/>
      <c r="R664" s="109"/>
      <c r="S664" s="109"/>
      <c r="T664" s="106"/>
      <c r="U664" s="106"/>
      <c r="V664" s="106"/>
      <c r="W664" s="106"/>
      <c r="X664" s="106"/>
      <c r="Y664" s="106"/>
      <c r="Z664" s="106"/>
      <c r="AA664" s="106"/>
      <c r="AB664" s="106"/>
    </row>
    <row r="665" spans="16:28">
      <c r="P665" s="109"/>
      <c r="Q665" s="109"/>
      <c r="R665" s="109"/>
      <c r="S665" s="109"/>
      <c r="T665" s="106"/>
      <c r="U665" s="106"/>
      <c r="V665" s="106"/>
      <c r="W665" s="106"/>
      <c r="X665" s="106"/>
      <c r="Y665" s="106"/>
      <c r="Z665" s="106"/>
      <c r="AA665" s="106"/>
      <c r="AB665" s="106"/>
    </row>
    <row r="666" spans="16:28">
      <c r="P666" s="109"/>
      <c r="Q666" s="109"/>
      <c r="R666" s="109"/>
      <c r="S666" s="109"/>
      <c r="T666" s="106"/>
      <c r="U666" s="106"/>
      <c r="V666" s="106"/>
      <c r="W666" s="106"/>
      <c r="X666" s="106"/>
      <c r="Y666" s="106"/>
      <c r="Z666" s="106"/>
      <c r="AA666" s="106"/>
      <c r="AB666" s="106"/>
    </row>
    <row r="667" spans="16:28">
      <c r="P667" s="109"/>
      <c r="Q667" s="109"/>
      <c r="R667" s="109"/>
      <c r="S667" s="109"/>
      <c r="T667" s="106"/>
      <c r="U667" s="106"/>
      <c r="V667" s="106"/>
      <c r="W667" s="106"/>
      <c r="X667" s="106"/>
      <c r="Y667" s="106"/>
      <c r="Z667" s="106"/>
      <c r="AA667" s="106"/>
      <c r="AB667" s="106"/>
    </row>
    <row r="668" spans="16:28">
      <c r="P668" s="109"/>
      <c r="Q668" s="109"/>
      <c r="R668" s="109"/>
      <c r="S668" s="109"/>
      <c r="T668" s="106"/>
      <c r="U668" s="106"/>
      <c r="V668" s="106"/>
      <c r="W668" s="106"/>
      <c r="X668" s="106"/>
      <c r="Y668" s="106"/>
      <c r="Z668" s="106"/>
      <c r="AA668" s="106"/>
      <c r="AB668" s="106"/>
    </row>
    <row r="669" spans="16:28">
      <c r="P669" s="109"/>
      <c r="Q669" s="109"/>
      <c r="R669" s="109"/>
      <c r="S669" s="109"/>
      <c r="T669" s="106"/>
      <c r="U669" s="106"/>
      <c r="V669" s="106"/>
      <c r="W669" s="106"/>
      <c r="X669" s="106"/>
      <c r="Y669" s="106"/>
      <c r="Z669" s="106"/>
      <c r="AA669" s="106"/>
      <c r="AB669" s="106"/>
    </row>
    <row r="670" spans="16:28">
      <c r="P670" s="109"/>
      <c r="Q670" s="109"/>
      <c r="R670" s="109"/>
      <c r="S670" s="109"/>
      <c r="T670" s="106"/>
      <c r="U670" s="106"/>
      <c r="V670" s="106"/>
      <c r="W670" s="106"/>
      <c r="X670" s="106"/>
      <c r="Y670" s="106"/>
      <c r="Z670" s="106"/>
      <c r="AA670" s="106"/>
      <c r="AB670" s="106"/>
    </row>
    <row r="671" spans="16:28">
      <c r="P671" s="109"/>
      <c r="Q671" s="109"/>
      <c r="R671" s="109"/>
      <c r="S671" s="109"/>
      <c r="T671" s="106"/>
      <c r="U671" s="106"/>
      <c r="V671" s="106"/>
      <c r="W671" s="106"/>
      <c r="X671" s="106"/>
      <c r="Y671" s="106"/>
      <c r="Z671" s="106"/>
      <c r="AA671" s="106"/>
      <c r="AB671" s="106"/>
    </row>
    <row r="672" spans="16:28">
      <c r="P672" s="109"/>
      <c r="Q672" s="109"/>
      <c r="R672" s="109"/>
      <c r="S672" s="109"/>
      <c r="T672" s="106"/>
      <c r="U672" s="106"/>
      <c r="V672" s="106"/>
      <c r="W672" s="106"/>
      <c r="X672" s="106"/>
      <c r="Y672" s="106"/>
      <c r="Z672" s="106"/>
      <c r="AA672" s="106"/>
      <c r="AB672" s="106"/>
    </row>
    <row r="673" spans="16:28">
      <c r="P673" s="109"/>
      <c r="Q673" s="109"/>
      <c r="R673" s="109"/>
      <c r="S673" s="109"/>
      <c r="T673" s="106"/>
      <c r="U673" s="106"/>
      <c r="V673" s="106"/>
      <c r="W673" s="106"/>
      <c r="X673" s="106"/>
      <c r="Y673" s="106"/>
      <c r="Z673" s="106"/>
      <c r="AA673" s="106"/>
      <c r="AB673" s="106"/>
    </row>
    <row r="674" spans="16:28">
      <c r="P674" s="109"/>
      <c r="Q674" s="109"/>
      <c r="R674" s="109"/>
      <c r="S674" s="109"/>
      <c r="T674" s="106"/>
      <c r="U674" s="106"/>
      <c r="V674" s="106"/>
      <c r="W674" s="106"/>
      <c r="X674" s="106"/>
      <c r="Y674" s="106"/>
      <c r="Z674" s="106"/>
      <c r="AA674" s="106"/>
      <c r="AB674" s="106"/>
    </row>
    <row r="675" spans="16:28">
      <c r="P675" s="109"/>
      <c r="Q675" s="109"/>
      <c r="R675" s="109"/>
      <c r="S675" s="109"/>
      <c r="T675" s="106"/>
      <c r="U675" s="106"/>
      <c r="V675" s="106"/>
      <c r="W675" s="106"/>
      <c r="X675" s="106"/>
      <c r="Y675" s="106"/>
      <c r="Z675" s="106"/>
      <c r="AA675" s="106"/>
      <c r="AB675" s="106"/>
    </row>
    <row r="676" spans="16:28">
      <c r="P676" s="109"/>
      <c r="Q676" s="109"/>
      <c r="R676" s="109"/>
      <c r="S676" s="109"/>
      <c r="T676" s="106"/>
      <c r="U676" s="106"/>
      <c r="V676" s="106"/>
      <c r="W676" s="106"/>
      <c r="X676" s="106"/>
      <c r="Y676" s="106"/>
      <c r="Z676" s="106"/>
      <c r="AA676" s="106"/>
      <c r="AB676" s="106"/>
    </row>
    <row r="677" spans="16:28">
      <c r="P677" s="109"/>
      <c r="Q677" s="109"/>
      <c r="R677" s="109"/>
      <c r="S677" s="109"/>
      <c r="T677" s="106"/>
      <c r="U677" s="106"/>
      <c r="V677" s="106"/>
      <c r="W677" s="106"/>
      <c r="X677" s="106"/>
      <c r="Y677" s="106"/>
      <c r="Z677" s="106"/>
      <c r="AA677" s="106"/>
      <c r="AB677" s="106"/>
    </row>
    <row r="678" spans="16:28">
      <c r="P678" s="109"/>
      <c r="Q678" s="109"/>
      <c r="R678" s="109"/>
      <c r="S678" s="109"/>
      <c r="T678" s="106"/>
      <c r="U678" s="106"/>
      <c r="V678" s="106"/>
      <c r="W678" s="106"/>
      <c r="X678" s="106"/>
      <c r="Y678" s="106"/>
      <c r="Z678" s="106"/>
      <c r="AA678" s="106"/>
      <c r="AB678" s="106"/>
    </row>
    <row r="679" spans="16:28">
      <c r="P679" s="109"/>
      <c r="Q679" s="109"/>
      <c r="R679" s="109"/>
      <c r="S679" s="109"/>
      <c r="T679" s="106"/>
      <c r="U679" s="106"/>
      <c r="V679" s="106"/>
      <c r="W679" s="106"/>
      <c r="X679" s="106"/>
      <c r="Y679" s="106"/>
      <c r="Z679" s="106"/>
      <c r="AA679" s="106"/>
      <c r="AB679" s="106"/>
    </row>
    <row r="680" spans="16:28">
      <c r="P680" s="109"/>
      <c r="Q680" s="109"/>
      <c r="R680" s="109"/>
      <c r="S680" s="109"/>
      <c r="T680" s="106"/>
      <c r="U680" s="106"/>
      <c r="V680" s="106"/>
      <c r="W680" s="106"/>
      <c r="X680" s="106"/>
      <c r="Y680" s="106"/>
      <c r="Z680" s="106"/>
      <c r="AA680" s="106"/>
      <c r="AB680" s="106"/>
    </row>
    <row r="681" spans="16:28">
      <c r="P681" s="109"/>
      <c r="Q681" s="109"/>
      <c r="R681" s="109"/>
      <c r="S681" s="109"/>
      <c r="T681" s="106"/>
      <c r="U681" s="106"/>
      <c r="V681" s="106"/>
      <c r="W681" s="106"/>
      <c r="X681" s="106"/>
      <c r="Y681" s="106"/>
      <c r="Z681" s="106"/>
      <c r="AA681" s="106"/>
      <c r="AB681" s="106"/>
    </row>
    <row r="682" spans="16:28">
      <c r="P682" s="109"/>
      <c r="Q682" s="109"/>
      <c r="R682" s="109"/>
      <c r="S682" s="109"/>
      <c r="T682" s="106"/>
      <c r="U682" s="106"/>
      <c r="V682" s="106"/>
      <c r="W682" s="106"/>
      <c r="X682" s="106"/>
      <c r="Y682" s="106"/>
      <c r="Z682" s="106"/>
      <c r="AA682" s="106"/>
      <c r="AB682" s="106"/>
    </row>
    <row r="683" spans="16:28">
      <c r="P683" s="109"/>
      <c r="Q683" s="109"/>
      <c r="R683" s="109"/>
      <c r="S683" s="109"/>
      <c r="T683" s="106"/>
      <c r="U683" s="106"/>
      <c r="V683" s="106"/>
      <c r="W683" s="106"/>
      <c r="X683" s="106"/>
      <c r="Y683" s="106"/>
      <c r="Z683" s="106"/>
      <c r="AA683" s="106"/>
      <c r="AB683" s="106"/>
    </row>
    <row r="684" spans="16:28">
      <c r="P684" s="109"/>
      <c r="Q684" s="109"/>
      <c r="R684" s="109"/>
      <c r="S684" s="109"/>
      <c r="T684" s="106"/>
      <c r="U684" s="106"/>
      <c r="V684" s="106"/>
      <c r="W684" s="106"/>
      <c r="X684" s="106"/>
      <c r="Y684" s="106"/>
      <c r="Z684" s="106"/>
      <c r="AA684" s="106"/>
      <c r="AB684" s="106"/>
    </row>
    <row r="685" spans="16:28">
      <c r="P685" s="109"/>
      <c r="Q685" s="109"/>
      <c r="R685" s="109"/>
      <c r="S685" s="109"/>
      <c r="T685" s="106"/>
      <c r="U685" s="106"/>
      <c r="V685" s="106"/>
      <c r="W685" s="106"/>
      <c r="X685" s="106"/>
      <c r="Y685" s="106"/>
      <c r="Z685" s="106"/>
      <c r="AA685" s="106"/>
      <c r="AB685" s="106"/>
    </row>
    <row r="686" spans="16:28">
      <c r="P686" s="109"/>
      <c r="Q686" s="109"/>
      <c r="R686" s="109"/>
      <c r="S686" s="109"/>
      <c r="T686" s="106"/>
      <c r="U686" s="106"/>
      <c r="V686" s="106"/>
      <c r="W686" s="106"/>
      <c r="X686" s="106"/>
      <c r="Y686" s="106"/>
      <c r="Z686" s="106"/>
      <c r="AA686" s="106"/>
      <c r="AB686" s="106"/>
    </row>
    <row r="687" spans="16:28">
      <c r="P687" s="109"/>
      <c r="Q687" s="109"/>
      <c r="R687" s="109"/>
      <c r="S687" s="109"/>
      <c r="T687" s="106"/>
      <c r="U687" s="106"/>
      <c r="V687" s="106"/>
      <c r="W687" s="106"/>
      <c r="X687" s="106"/>
      <c r="Y687" s="106"/>
      <c r="Z687" s="106"/>
      <c r="AA687" s="106"/>
      <c r="AB687" s="106"/>
    </row>
    <row r="688" spans="16:28">
      <c r="P688" s="109"/>
      <c r="Q688" s="109"/>
      <c r="R688" s="109"/>
      <c r="S688" s="109"/>
      <c r="T688" s="106"/>
      <c r="U688" s="106"/>
      <c r="V688" s="106"/>
      <c r="W688" s="106"/>
      <c r="X688" s="106"/>
      <c r="Y688" s="106"/>
      <c r="Z688" s="106"/>
      <c r="AA688" s="106"/>
      <c r="AB688" s="106"/>
    </row>
    <row r="689" spans="16:28">
      <c r="P689" s="109"/>
      <c r="Q689" s="109"/>
      <c r="R689" s="109"/>
      <c r="S689" s="109"/>
      <c r="T689" s="106"/>
      <c r="U689" s="106"/>
      <c r="V689" s="106"/>
      <c r="W689" s="106"/>
      <c r="X689" s="106"/>
      <c r="Y689" s="106"/>
      <c r="Z689" s="106"/>
      <c r="AA689" s="106"/>
      <c r="AB689" s="106"/>
    </row>
    <row r="690" spans="16:28">
      <c r="P690" s="109"/>
      <c r="Q690" s="109"/>
      <c r="R690" s="109"/>
      <c r="S690" s="109"/>
      <c r="T690" s="106"/>
      <c r="U690" s="106"/>
      <c r="V690" s="106"/>
      <c r="W690" s="106"/>
      <c r="X690" s="106"/>
      <c r="Y690" s="106"/>
      <c r="Z690" s="106"/>
      <c r="AA690" s="106"/>
      <c r="AB690" s="106"/>
    </row>
    <row r="691" spans="16:28">
      <c r="P691" s="109"/>
      <c r="Q691" s="109"/>
      <c r="R691" s="109"/>
      <c r="S691" s="109"/>
      <c r="T691" s="106"/>
      <c r="U691" s="106"/>
      <c r="V691" s="106"/>
      <c r="W691" s="106"/>
      <c r="X691" s="106"/>
      <c r="Y691" s="106"/>
      <c r="Z691" s="106"/>
      <c r="AA691" s="106"/>
      <c r="AB691" s="106"/>
    </row>
    <row r="692" spans="16:28">
      <c r="P692" s="109"/>
      <c r="Q692" s="109"/>
      <c r="R692" s="109"/>
      <c r="S692" s="109"/>
      <c r="T692" s="106"/>
      <c r="U692" s="106"/>
      <c r="V692" s="106"/>
      <c r="W692" s="106"/>
      <c r="X692" s="106"/>
      <c r="Y692" s="106"/>
      <c r="Z692" s="106"/>
      <c r="AA692" s="106"/>
      <c r="AB692" s="106"/>
    </row>
    <row r="693" spans="16:28">
      <c r="P693" s="109"/>
      <c r="Q693" s="109"/>
      <c r="R693" s="109"/>
      <c r="S693" s="109"/>
      <c r="T693" s="106"/>
      <c r="U693" s="106"/>
      <c r="V693" s="106"/>
      <c r="W693" s="106"/>
      <c r="X693" s="106"/>
      <c r="Y693" s="106"/>
      <c r="Z693" s="106"/>
      <c r="AA693" s="106"/>
      <c r="AB693" s="106"/>
    </row>
    <row r="694" spans="16:28">
      <c r="P694" s="109"/>
      <c r="Q694" s="109"/>
      <c r="R694" s="109"/>
      <c r="S694" s="109"/>
      <c r="T694" s="106"/>
      <c r="U694" s="106"/>
      <c r="V694" s="106"/>
      <c r="W694" s="106"/>
      <c r="X694" s="106"/>
      <c r="Y694" s="106"/>
      <c r="Z694" s="106"/>
      <c r="AA694" s="106"/>
      <c r="AB694" s="106"/>
    </row>
    <row r="695" spans="16:28">
      <c r="P695" s="109"/>
      <c r="Q695" s="109"/>
      <c r="R695" s="109"/>
      <c r="S695" s="109"/>
      <c r="T695" s="106"/>
      <c r="U695" s="106"/>
      <c r="V695" s="106"/>
      <c r="W695" s="106"/>
      <c r="X695" s="106"/>
      <c r="Y695" s="106"/>
      <c r="Z695" s="106"/>
      <c r="AA695" s="106"/>
      <c r="AB695" s="106"/>
    </row>
    <row r="696" spans="16:28">
      <c r="P696" s="109"/>
      <c r="Q696" s="109"/>
      <c r="R696" s="109"/>
      <c r="S696" s="109"/>
      <c r="T696" s="106"/>
      <c r="U696" s="106"/>
      <c r="V696" s="106"/>
      <c r="W696" s="106"/>
      <c r="X696" s="106"/>
      <c r="Y696" s="106"/>
      <c r="Z696" s="106"/>
      <c r="AA696" s="106"/>
      <c r="AB696" s="106"/>
    </row>
    <row r="697" spans="16:28">
      <c r="P697" s="109"/>
      <c r="Q697" s="109"/>
      <c r="R697" s="109"/>
      <c r="S697" s="109"/>
      <c r="T697" s="106"/>
      <c r="U697" s="106"/>
      <c r="V697" s="106"/>
      <c r="W697" s="106"/>
      <c r="X697" s="106"/>
      <c r="Y697" s="106"/>
      <c r="Z697" s="106"/>
      <c r="AA697" s="106"/>
      <c r="AB697" s="106"/>
    </row>
    <row r="698" spans="16:28">
      <c r="P698" s="109"/>
      <c r="Q698" s="109"/>
      <c r="R698" s="109"/>
      <c r="S698" s="109"/>
      <c r="T698" s="106"/>
      <c r="U698" s="106"/>
      <c r="V698" s="106"/>
      <c r="W698" s="106"/>
      <c r="X698" s="106"/>
      <c r="Y698" s="106"/>
      <c r="Z698" s="106"/>
      <c r="AA698" s="106"/>
      <c r="AB698" s="106"/>
    </row>
    <row r="699" spans="16:28">
      <c r="P699" s="109"/>
      <c r="Q699" s="109"/>
      <c r="R699" s="109"/>
      <c r="S699" s="109"/>
      <c r="T699" s="106"/>
      <c r="U699" s="106"/>
      <c r="V699" s="106"/>
      <c r="W699" s="106"/>
      <c r="X699" s="106"/>
      <c r="Y699" s="106"/>
      <c r="Z699" s="106"/>
      <c r="AA699" s="106"/>
      <c r="AB699" s="106"/>
    </row>
    <row r="700" spans="16:28">
      <c r="P700" s="109"/>
      <c r="Q700" s="109"/>
      <c r="R700" s="109"/>
      <c r="S700" s="109"/>
      <c r="T700" s="106"/>
      <c r="U700" s="106"/>
      <c r="V700" s="106"/>
      <c r="W700" s="106"/>
      <c r="X700" s="106"/>
      <c r="Y700" s="106"/>
      <c r="Z700" s="106"/>
      <c r="AA700" s="106"/>
      <c r="AB700" s="106"/>
    </row>
    <row r="701" spans="16:28">
      <c r="P701" s="109"/>
      <c r="Q701" s="109"/>
      <c r="R701" s="109"/>
      <c r="S701" s="109"/>
      <c r="T701" s="106"/>
      <c r="U701" s="106"/>
      <c r="V701" s="106"/>
      <c r="W701" s="106"/>
      <c r="X701" s="106"/>
      <c r="Y701" s="106"/>
      <c r="Z701" s="106"/>
      <c r="AA701" s="106"/>
      <c r="AB701" s="106"/>
    </row>
    <row r="702" spans="16:28">
      <c r="P702" s="109"/>
      <c r="Q702" s="109"/>
      <c r="R702" s="109"/>
      <c r="S702" s="109"/>
      <c r="T702" s="106"/>
      <c r="U702" s="106"/>
      <c r="V702" s="106"/>
      <c r="W702" s="106"/>
      <c r="X702" s="106"/>
      <c r="Y702" s="106"/>
      <c r="Z702" s="106"/>
      <c r="AA702" s="106"/>
      <c r="AB702" s="106"/>
    </row>
    <row r="703" spans="16:28">
      <c r="P703" s="109"/>
      <c r="Q703" s="109"/>
      <c r="R703" s="109"/>
      <c r="S703" s="109"/>
      <c r="T703" s="106"/>
      <c r="U703" s="106"/>
      <c r="V703" s="106"/>
      <c r="W703" s="106"/>
      <c r="X703" s="106"/>
      <c r="Y703" s="106"/>
      <c r="Z703" s="106"/>
      <c r="AA703" s="106"/>
      <c r="AB703" s="106"/>
    </row>
    <row r="704" spans="16:28">
      <c r="P704" s="109"/>
      <c r="Q704" s="109"/>
      <c r="R704" s="109"/>
      <c r="S704" s="109"/>
      <c r="T704" s="106"/>
      <c r="U704" s="106"/>
      <c r="V704" s="106"/>
      <c r="W704" s="106"/>
      <c r="X704" s="106"/>
      <c r="Y704" s="106"/>
      <c r="Z704" s="106"/>
      <c r="AA704" s="106"/>
      <c r="AB704" s="106"/>
    </row>
    <row r="705" spans="16:28">
      <c r="P705" s="109"/>
      <c r="Q705" s="109"/>
      <c r="R705" s="109"/>
      <c r="S705" s="109"/>
      <c r="T705" s="106"/>
      <c r="U705" s="106"/>
      <c r="V705" s="106"/>
      <c r="W705" s="106"/>
      <c r="X705" s="106"/>
      <c r="Y705" s="106"/>
      <c r="Z705" s="106"/>
      <c r="AA705" s="106"/>
      <c r="AB705" s="106"/>
    </row>
    <row r="706" spans="16:28">
      <c r="P706" s="109"/>
      <c r="Q706" s="109"/>
      <c r="R706" s="109"/>
      <c r="S706" s="109"/>
      <c r="T706" s="106"/>
      <c r="U706" s="106"/>
      <c r="V706" s="106"/>
      <c r="W706" s="106"/>
      <c r="X706" s="106"/>
      <c r="Y706" s="106"/>
      <c r="Z706" s="106"/>
      <c r="AA706" s="106"/>
      <c r="AB706" s="106"/>
    </row>
    <row r="707" spans="16:28">
      <c r="P707" s="109"/>
      <c r="Q707" s="109"/>
      <c r="R707" s="109"/>
      <c r="S707" s="109"/>
      <c r="T707" s="106"/>
      <c r="U707" s="106"/>
      <c r="V707" s="106"/>
      <c r="W707" s="106"/>
      <c r="X707" s="106"/>
      <c r="Y707" s="106"/>
      <c r="Z707" s="106"/>
      <c r="AA707" s="106"/>
      <c r="AB707" s="106"/>
    </row>
    <row r="708" spans="16:28">
      <c r="P708" s="109"/>
      <c r="Q708" s="109"/>
      <c r="R708" s="109"/>
      <c r="S708" s="109"/>
      <c r="T708" s="106"/>
      <c r="U708" s="106"/>
      <c r="V708" s="106"/>
      <c r="W708" s="106"/>
      <c r="X708" s="106"/>
      <c r="Y708" s="106"/>
      <c r="Z708" s="106"/>
      <c r="AA708" s="106"/>
      <c r="AB708" s="106"/>
    </row>
    <row r="709" spans="16:28">
      <c r="P709" s="109"/>
      <c r="Q709" s="109"/>
      <c r="R709" s="109"/>
      <c r="S709" s="109"/>
      <c r="T709" s="106"/>
      <c r="U709" s="106"/>
      <c r="V709" s="106"/>
      <c r="W709" s="106"/>
      <c r="X709" s="106"/>
      <c r="Y709" s="106"/>
      <c r="Z709" s="106"/>
      <c r="AA709" s="106"/>
      <c r="AB709" s="106"/>
    </row>
    <row r="710" spans="16:28">
      <c r="P710" s="109"/>
      <c r="Q710" s="109"/>
      <c r="R710" s="109"/>
      <c r="S710" s="109"/>
      <c r="T710" s="106"/>
      <c r="U710" s="106"/>
      <c r="V710" s="106"/>
      <c r="W710" s="106"/>
      <c r="X710" s="106"/>
      <c r="Y710" s="106"/>
      <c r="Z710" s="106"/>
      <c r="AA710" s="106"/>
      <c r="AB710" s="106"/>
    </row>
    <row r="711" spans="16:28">
      <c r="P711" s="109"/>
      <c r="Q711" s="109"/>
      <c r="R711" s="109"/>
      <c r="S711" s="109"/>
      <c r="T711" s="106"/>
      <c r="U711" s="106"/>
      <c r="V711" s="106"/>
      <c r="W711" s="106"/>
      <c r="X711" s="106"/>
      <c r="Y711" s="106"/>
      <c r="Z711" s="106"/>
      <c r="AA711" s="106"/>
      <c r="AB711" s="106"/>
    </row>
    <row r="712" spans="16:28">
      <c r="P712" s="109"/>
      <c r="Q712" s="109"/>
      <c r="R712" s="109"/>
      <c r="S712" s="109"/>
      <c r="T712" s="106"/>
      <c r="U712" s="106"/>
      <c r="V712" s="106"/>
      <c r="W712" s="106"/>
      <c r="X712" s="106"/>
      <c r="Y712" s="106"/>
      <c r="Z712" s="106"/>
      <c r="AA712" s="106"/>
      <c r="AB712" s="106"/>
    </row>
    <row r="713" spans="16:28">
      <c r="P713" s="109"/>
      <c r="Q713" s="109"/>
      <c r="R713" s="109"/>
      <c r="S713" s="109"/>
      <c r="T713" s="106"/>
      <c r="U713" s="106"/>
      <c r="V713" s="106"/>
      <c r="W713" s="106"/>
      <c r="X713" s="106"/>
      <c r="Y713" s="106"/>
      <c r="Z713" s="106"/>
      <c r="AA713" s="106"/>
      <c r="AB713" s="106"/>
    </row>
    <row r="714" spans="16:28">
      <c r="P714" s="109"/>
      <c r="Q714" s="109"/>
      <c r="R714" s="109"/>
      <c r="S714" s="109"/>
      <c r="T714" s="106"/>
      <c r="U714" s="106"/>
      <c r="V714" s="106"/>
      <c r="W714" s="106"/>
      <c r="X714" s="106"/>
      <c r="Y714" s="106"/>
      <c r="Z714" s="106"/>
      <c r="AA714" s="106"/>
      <c r="AB714" s="106"/>
    </row>
    <row r="715" spans="16:28">
      <c r="P715" s="109"/>
      <c r="Q715" s="109"/>
      <c r="R715" s="109"/>
      <c r="S715" s="109"/>
      <c r="T715" s="106"/>
      <c r="U715" s="106"/>
      <c r="V715" s="106"/>
      <c r="W715" s="106"/>
      <c r="X715" s="106"/>
      <c r="Y715" s="106"/>
      <c r="Z715" s="106"/>
      <c r="AA715" s="106"/>
      <c r="AB715" s="106"/>
    </row>
    <row r="716" spans="16:28">
      <c r="P716" s="109"/>
      <c r="Q716" s="109"/>
      <c r="R716" s="109"/>
      <c r="S716" s="109"/>
      <c r="T716" s="106"/>
      <c r="U716" s="106"/>
      <c r="V716" s="106"/>
      <c r="W716" s="106"/>
      <c r="X716" s="106"/>
      <c r="Y716" s="106"/>
      <c r="Z716" s="106"/>
      <c r="AA716" s="106"/>
      <c r="AB716" s="106"/>
    </row>
    <row r="717" spans="16:28">
      <c r="P717" s="109"/>
      <c r="Q717" s="109"/>
      <c r="R717" s="109"/>
      <c r="S717" s="109"/>
      <c r="T717" s="106"/>
      <c r="U717" s="106"/>
      <c r="V717" s="106"/>
      <c r="W717" s="106"/>
      <c r="X717" s="106"/>
      <c r="Y717" s="106"/>
      <c r="Z717" s="106"/>
      <c r="AA717" s="106"/>
      <c r="AB717" s="106"/>
    </row>
    <row r="718" spans="16:28">
      <c r="P718" s="109"/>
      <c r="Q718" s="109"/>
      <c r="R718" s="109"/>
      <c r="S718" s="109"/>
      <c r="T718" s="106"/>
      <c r="U718" s="106"/>
      <c r="V718" s="106"/>
      <c r="W718" s="106"/>
      <c r="X718" s="106"/>
      <c r="Y718" s="106"/>
      <c r="Z718" s="106"/>
      <c r="AA718" s="106"/>
      <c r="AB718" s="106"/>
    </row>
    <row r="719" spans="16:28">
      <c r="P719" s="109"/>
      <c r="Q719" s="109"/>
      <c r="R719" s="109"/>
      <c r="S719" s="109"/>
      <c r="T719" s="106"/>
      <c r="U719" s="106"/>
      <c r="V719" s="106"/>
      <c r="W719" s="106"/>
      <c r="X719" s="106"/>
      <c r="Y719" s="106"/>
      <c r="Z719" s="106"/>
      <c r="AA719" s="106"/>
      <c r="AB719" s="106"/>
    </row>
    <row r="720" spans="16:28">
      <c r="P720" s="109"/>
      <c r="Q720" s="109"/>
      <c r="R720" s="109"/>
      <c r="S720" s="109"/>
      <c r="T720" s="106"/>
      <c r="U720" s="106"/>
      <c r="V720" s="106"/>
      <c r="W720" s="106"/>
      <c r="X720" s="106"/>
      <c r="Y720" s="106"/>
      <c r="Z720" s="106"/>
      <c r="AA720" s="106"/>
      <c r="AB720" s="106"/>
    </row>
    <row r="721" spans="16:28">
      <c r="P721" s="109"/>
      <c r="Q721" s="109"/>
      <c r="R721" s="109"/>
      <c r="S721" s="109"/>
      <c r="T721" s="106"/>
      <c r="U721" s="106"/>
      <c r="V721" s="106"/>
      <c r="W721" s="106"/>
      <c r="X721" s="106"/>
      <c r="Y721" s="106"/>
      <c r="Z721" s="106"/>
      <c r="AA721" s="106"/>
      <c r="AB721" s="106"/>
    </row>
    <row r="722" spans="16:28">
      <c r="P722" s="109"/>
      <c r="Q722" s="109"/>
      <c r="R722" s="109"/>
      <c r="S722" s="109"/>
      <c r="T722" s="106"/>
      <c r="U722" s="106"/>
      <c r="V722" s="106"/>
      <c r="W722" s="106"/>
      <c r="X722" s="106"/>
      <c r="Y722" s="106"/>
      <c r="Z722" s="106"/>
      <c r="AA722" s="106"/>
      <c r="AB722" s="106"/>
    </row>
    <row r="723" spans="16:28">
      <c r="P723" s="109"/>
      <c r="Q723" s="109"/>
      <c r="R723" s="109"/>
      <c r="S723" s="109"/>
      <c r="T723" s="106"/>
      <c r="U723" s="106"/>
      <c r="V723" s="106"/>
      <c r="W723" s="106"/>
      <c r="X723" s="106"/>
      <c r="Y723" s="106"/>
      <c r="Z723" s="106"/>
      <c r="AA723" s="106"/>
      <c r="AB723" s="106"/>
    </row>
    <row r="724" spans="16:28">
      <c r="P724" s="109"/>
      <c r="Q724" s="109"/>
      <c r="R724" s="109"/>
      <c r="S724" s="109"/>
      <c r="T724" s="106"/>
      <c r="U724" s="106"/>
      <c r="V724" s="106"/>
      <c r="W724" s="106"/>
      <c r="X724" s="106"/>
      <c r="Y724" s="106"/>
      <c r="Z724" s="106"/>
      <c r="AA724" s="106"/>
      <c r="AB724" s="106"/>
    </row>
    <row r="725" spans="16:28">
      <c r="P725" s="109"/>
      <c r="Q725" s="109"/>
      <c r="R725" s="109"/>
      <c r="S725" s="109"/>
      <c r="T725" s="106"/>
      <c r="U725" s="106"/>
      <c r="V725" s="106"/>
      <c r="W725" s="106"/>
      <c r="X725" s="106"/>
      <c r="Y725" s="106"/>
      <c r="Z725" s="106"/>
      <c r="AA725" s="106"/>
      <c r="AB725" s="106"/>
    </row>
    <row r="726" spans="16:28">
      <c r="P726" s="109"/>
      <c r="Q726" s="109"/>
      <c r="R726" s="109"/>
      <c r="S726" s="109"/>
      <c r="T726" s="106"/>
      <c r="U726" s="106"/>
      <c r="V726" s="106"/>
      <c r="W726" s="106"/>
      <c r="X726" s="106"/>
      <c r="Y726" s="106"/>
      <c r="Z726" s="106"/>
      <c r="AA726" s="106"/>
      <c r="AB726" s="106"/>
    </row>
    <row r="727" spans="16:28">
      <c r="P727" s="109"/>
      <c r="Q727" s="109"/>
      <c r="R727" s="109"/>
      <c r="S727" s="109"/>
      <c r="T727" s="106"/>
      <c r="U727" s="106"/>
      <c r="V727" s="106"/>
      <c r="W727" s="106"/>
      <c r="X727" s="106"/>
      <c r="Y727" s="106"/>
      <c r="Z727" s="106"/>
      <c r="AA727" s="106"/>
      <c r="AB727" s="106"/>
    </row>
    <row r="728" spans="16:28">
      <c r="P728" s="109"/>
      <c r="Q728" s="109"/>
      <c r="R728" s="109"/>
      <c r="S728" s="109"/>
      <c r="T728" s="106"/>
      <c r="U728" s="106"/>
      <c r="V728" s="106"/>
      <c r="W728" s="106"/>
      <c r="X728" s="106"/>
      <c r="Y728" s="106"/>
      <c r="Z728" s="106"/>
      <c r="AA728" s="106"/>
      <c r="AB728" s="106"/>
    </row>
    <row r="729" spans="16:28">
      <c r="P729" s="109"/>
      <c r="Q729" s="109"/>
      <c r="R729" s="109"/>
      <c r="S729" s="109"/>
      <c r="T729" s="106"/>
      <c r="U729" s="106"/>
      <c r="V729" s="106"/>
      <c r="W729" s="106"/>
      <c r="X729" s="106"/>
      <c r="Y729" s="106"/>
      <c r="Z729" s="106"/>
      <c r="AA729" s="106"/>
      <c r="AB729" s="106"/>
    </row>
    <row r="730" spans="16:28">
      <c r="P730" s="109"/>
      <c r="Q730" s="109"/>
      <c r="R730" s="109"/>
      <c r="S730" s="109"/>
      <c r="T730" s="106"/>
      <c r="U730" s="106"/>
      <c r="V730" s="106"/>
      <c r="W730" s="106"/>
      <c r="X730" s="106"/>
      <c r="Y730" s="106"/>
      <c r="Z730" s="106"/>
      <c r="AA730" s="106"/>
      <c r="AB730" s="106"/>
    </row>
    <row r="731" spans="16:28">
      <c r="P731" s="109"/>
      <c r="Q731" s="109"/>
      <c r="R731" s="109"/>
      <c r="S731" s="109"/>
      <c r="T731" s="106"/>
      <c r="U731" s="106"/>
      <c r="V731" s="106"/>
      <c r="W731" s="106"/>
      <c r="X731" s="106"/>
      <c r="Y731" s="106"/>
      <c r="Z731" s="106"/>
      <c r="AA731" s="106"/>
      <c r="AB731" s="106"/>
    </row>
    <row r="732" spans="16:28">
      <c r="P732" s="109"/>
      <c r="Q732" s="109"/>
      <c r="R732" s="109"/>
      <c r="S732" s="109"/>
      <c r="T732" s="106"/>
      <c r="U732" s="106"/>
      <c r="V732" s="106"/>
      <c r="W732" s="106"/>
      <c r="X732" s="106"/>
      <c r="Y732" s="106"/>
      <c r="Z732" s="106"/>
      <c r="AA732" s="106"/>
      <c r="AB732" s="106"/>
    </row>
    <row r="733" spans="16:28">
      <c r="P733" s="109"/>
      <c r="Q733" s="109"/>
      <c r="R733" s="109"/>
      <c r="S733" s="109"/>
      <c r="T733" s="106"/>
      <c r="U733" s="106"/>
      <c r="V733" s="106"/>
      <c r="W733" s="106"/>
      <c r="X733" s="106"/>
      <c r="Y733" s="106"/>
      <c r="Z733" s="106"/>
      <c r="AA733" s="106"/>
      <c r="AB733" s="106"/>
    </row>
    <row r="734" spans="16:28">
      <c r="P734" s="109"/>
      <c r="Q734" s="109"/>
      <c r="R734" s="109"/>
      <c r="S734" s="109"/>
      <c r="T734" s="106"/>
      <c r="U734" s="106"/>
      <c r="V734" s="106"/>
      <c r="W734" s="106"/>
      <c r="X734" s="106"/>
      <c r="Y734" s="106"/>
      <c r="Z734" s="106"/>
      <c r="AA734" s="106"/>
      <c r="AB734" s="106"/>
    </row>
    <row r="735" spans="16:28">
      <c r="P735" s="109"/>
      <c r="Q735" s="109"/>
      <c r="R735" s="109"/>
      <c r="S735" s="109"/>
      <c r="T735" s="106"/>
      <c r="U735" s="106"/>
      <c r="V735" s="106"/>
      <c r="W735" s="106"/>
      <c r="X735" s="106"/>
      <c r="Y735" s="106"/>
      <c r="Z735" s="106"/>
      <c r="AA735" s="106"/>
      <c r="AB735" s="106"/>
    </row>
    <row r="736" spans="16:28">
      <c r="P736" s="109"/>
      <c r="Q736" s="109"/>
      <c r="R736" s="109"/>
      <c r="S736" s="109"/>
      <c r="T736" s="106"/>
      <c r="U736" s="106"/>
      <c r="V736" s="106"/>
      <c r="W736" s="106"/>
      <c r="X736" s="106"/>
      <c r="Y736" s="106"/>
      <c r="Z736" s="106"/>
      <c r="AA736" s="106"/>
      <c r="AB736" s="106"/>
    </row>
    <row r="737" spans="16:28">
      <c r="P737" s="109"/>
      <c r="Q737" s="109"/>
      <c r="R737" s="109"/>
      <c r="S737" s="109"/>
      <c r="T737" s="106"/>
      <c r="U737" s="106"/>
      <c r="V737" s="106"/>
      <c r="W737" s="106"/>
      <c r="X737" s="106"/>
      <c r="Y737" s="106"/>
      <c r="Z737" s="106"/>
      <c r="AA737" s="106"/>
      <c r="AB737" s="106"/>
    </row>
    <row r="738" spans="16:28">
      <c r="P738" s="109"/>
      <c r="Q738" s="109"/>
      <c r="R738" s="109"/>
      <c r="S738" s="109"/>
      <c r="T738" s="106"/>
      <c r="U738" s="106"/>
      <c r="V738" s="106"/>
      <c r="W738" s="106"/>
      <c r="X738" s="106"/>
      <c r="Y738" s="106"/>
      <c r="Z738" s="106"/>
      <c r="AA738" s="106"/>
      <c r="AB738" s="106"/>
    </row>
    <row r="739" spans="16:28">
      <c r="P739" s="109"/>
      <c r="Q739" s="109"/>
      <c r="R739" s="109"/>
      <c r="S739" s="109"/>
      <c r="T739" s="106"/>
      <c r="U739" s="106"/>
      <c r="V739" s="106"/>
      <c r="W739" s="106"/>
      <c r="X739" s="106"/>
      <c r="Y739" s="106"/>
      <c r="Z739" s="106"/>
      <c r="AA739" s="106"/>
      <c r="AB739" s="106"/>
    </row>
    <row r="740" spans="16:28">
      <c r="P740" s="109"/>
      <c r="Q740" s="109"/>
      <c r="R740" s="109"/>
      <c r="S740" s="109"/>
      <c r="T740" s="106"/>
      <c r="U740" s="106"/>
      <c r="V740" s="106"/>
      <c r="W740" s="106"/>
      <c r="X740" s="106"/>
      <c r="Y740" s="106"/>
      <c r="Z740" s="106"/>
      <c r="AA740" s="106"/>
      <c r="AB740" s="106"/>
    </row>
    <row r="741" spans="16:28">
      <c r="P741" s="109"/>
      <c r="Q741" s="109"/>
      <c r="R741" s="109"/>
      <c r="S741" s="109"/>
      <c r="T741" s="106"/>
      <c r="U741" s="106"/>
      <c r="V741" s="106"/>
      <c r="W741" s="106"/>
      <c r="X741" s="106"/>
      <c r="Y741" s="106"/>
      <c r="Z741" s="106"/>
      <c r="AA741" s="106"/>
      <c r="AB741" s="106"/>
    </row>
    <row r="742" spans="16:28">
      <c r="P742" s="109"/>
      <c r="Q742" s="109"/>
      <c r="R742" s="109"/>
      <c r="S742" s="109"/>
      <c r="T742" s="106"/>
      <c r="U742" s="106"/>
      <c r="V742" s="106"/>
      <c r="W742" s="106"/>
      <c r="X742" s="106"/>
      <c r="Y742" s="106"/>
      <c r="Z742" s="106"/>
      <c r="AA742" s="106"/>
      <c r="AB742" s="106"/>
    </row>
    <row r="743" spans="16:28">
      <c r="P743" s="109"/>
      <c r="Q743" s="109"/>
      <c r="R743" s="109"/>
      <c r="S743" s="109"/>
      <c r="T743" s="106"/>
      <c r="U743" s="106"/>
      <c r="V743" s="106"/>
      <c r="W743" s="106"/>
      <c r="X743" s="106"/>
      <c r="Y743" s="106"/>
      <c r="Z743" s="106"/>
      <c r="AA743" s="106"/>
      <c r="AB743" s="106"/>
    </row>
    <row r="744" spans="16:28">
      <c r="P744" s="109"/>
      <c r="Q744" s="109"/>
      <c r="R744" s="109"/>
      <c r="S744" s="109"/>
      <c r="T744" s="106"/>
      <c r="U744" s="106"/>
      <c r="V744" s="106"/>
      <c r="W744" s="106"/>
      <c r="X744" s="106"/>
      <c r="Y744" s="106"/>
      <c r="Z744" s="106"/>
      <c r="AA744" s="106"/>
      <c r="AB744" s="106"/>
    </row>
    <row r="745" spans="16:28">
      <c r="P745" s="109"/>
      <c r="Q745" s="109"/>
      <c r="R745" s="109"/>
      <c r="S745" s="109"/>
      <c r="T745" s="106"/>
      <c r="U745" s="106"/>
      <c r="V745" s="106"/>
      <c r="W745" s="106"/>
      <c r="X745" s="106"/>
      <c r="Y745" s="106"/>
      <c r="Z745" s="106"/>
      <c r="AA745" s="106"/>
      <c r="AB745" s="106"/>
    </row>
    <row r="746" spans="16:28">
      <c r="P746" s="109"/>
      <c r="Q746" s="109"/>
      <c r="R746" s="109"/>
      <c r="S746" s="109"/>
      <c r="T746" s="106"/>
      <c r="U746" s="106"/>
      <c r="V746" s="106"/>
      <c r="W746" s="106"/>
      <c r="X746" s="106"/>
      <c r="Y746" s="106"/>
      <c r="Z746" s="106"/>
      <c r="AA746" s="106"/>
      <c r="AB746" s="106"/>
    </row>
    <row r="747" spans="16:28">
      <c r="P747" s="109"/>
      <c r="Q747" s="109"/>
      <c r="R747" s="109"/>
      <c r="S747" s="109"/>
      <c r="T747" s="106"/>
      <c r="U747" s="106"/>
      <c r="V747" s="106"/>
      <c r="W747" s="106"/>
      <c r="X747" s="106"/>
      <c r="Y747" s="106"/>
      <c r="Z747" s="106"/>
      <c r="AA747" s="106"/>
      <c r="AB747" s="106"/>
    </row>
    <row r="748" spans="16:28">
      <c r="P748" s="109"/>
      <c r="Q748" s="109"/>
      <c r="R748" s="109"/>
      <c r="S748" s="109"/>
      <c r="T748" s="106"/>
      <c r="U748" s="106"/>
      <c r="V748" s="106"/>
      <c r="W748" s="106"/>
      <c r="X748" s="106"/>
      <c r="Y748" s="106"/>
      <c r="Z748" s="106"/>
      <c r="AA748" s="106"/>
      <c r="AB748" s="106"/>
    </row>
    <row r="749" spans="16:28">
      <c r="P749" s="109"/>
      <c r="Q749" s="109"/>
      <c r="R749" s="109"/>
      <c r="S749" s="109"/>
      <c r="T749" s="106"/>
      <c r="U749" s="106"/>
      <c r="V749" s="106"/>
      <c r="W749" s="106"/>
      <c r="X749" s="106"/>
      <c r="Y749" s="106"/>
      <c r="Z749" s="106"/>
      <c r="AA749" s="106"/>
      <c r="AB749" s="106"/>
    </row>
    <row r="750" spans="16:28">
      <c r="P750" s="109"/>
      <c r="Q750" s="109"/>
      <c r="R750" s="109"/>
      <c r="S750" s="109"/>
      <c r="T750" s="106"/>
      <c r="U750" s="106"/>
      <c r="V750" s="106"/>
      <c r="W750" s="106"/>
      <c r="X750" s="106"/>
      <c r="Y750" s="106"/>
      <c r="Z750" s="106"/>
      <c r="AA750" s="106"/>
      <c r="AB750" s="106"/>
    </row>
    <row r="751" spans="16:28">
      <c r="P751" s="109"/>
      <c r="Q751" s="109"/>
      <c r="R751" s="109"/>
      <c r="S751" s="109"/>
      <c r="T751" s="106"/>
      <c r="U751" s="106"/>
      <c r="V751" s="106"/>
      <c r="W751" s="106"/>
      <c r="X751" s="106"/>
      <c r="Y751" s="106"/>
      <c r="Z751" s="106"/>
      <c r="AA751" s="106"/>
      <c r="AB751" s="106"/>
    </row>
    <row r="752" spans="16:28">
      <c r="P752" s="109"/>
      <c r="Q752" s="109"/>
      <c r="R752" s="109"/>
      <c r="S752" s="109"/>
      <c r="T752" s="106"/>
      <c r="U752" s="106"/>
      <c r="V752" s="106"/>
      <c r="W752" s="106"/>
      <c r="X752" s="106"/>
      <c r="Y752" s="106"/>
      <c r="Z752" s="106"/>
      <c r="AA752" s="106"/>
      <c r="AB752" s="106"/>
    </row>
    <row r="753" spans="16:28">
      <c r="P753" s="109"/>
      <c r="Q753" s="109"/>
      <c r="R753" s="109"/>
      <c r="S753" s="109"/>
      <c r="T753" s="106"/>
      <c r="U753" s="106"/>
      <c r="V753" s="106"/>
      <c r="W753" s="106"/>
      <c r="X753" s="106"/>
      <c r="Y753" s="106"/>
      <c r="Z753" s="106"/>
      <c r="AA753" s="106"/>
      <c r="AB753" s="106"/>
    </row>
    <row r="754" spans="16:28">
      <c r="P754" s="109"/>
      <c r="Q754" s="109"/>
      <c r="R754" s="109"/>
      <c r="S754" s="109"/>
      <c r="T754" s="106"/>
      <c r="U754" s="106"/>
      <c r="V754" s="106"/>
      <c r="W754" s="106"/>
      <c r="X754" s="106"/>
      <c r="Y754" s="106"/>
      <c r="Z754" s="106"/>
      <c r="AA754" s="106"/>
      <c r="AB754" s="106"/>
    </row>
    <row r="755" spans="16:28">
      <c r="P755" s="109"/>
      <c r="Q755" s="109"/>
      <c r="R755" s="109"/>
      <c r="S755" s="109"/>
      <c r="T755" s="106"/>
      <c r="U755" s="106"/>
      <c r="V755" s="106"/>
      <c r="W755" s="106"/>
      <c r="X755" s="106"/>
      <c r="Y755" s="106"/>
      <c r="Z755" s="106"/>
      <c r="AA755" s="106"/>
      <c r="AB755" s="106"/>
    </row>
    <row r="756" spans="16:28">
      <c r="P756" s="109"/>
      <c r="Q756" s="109"/>
      <c r="R756" s="109"/>
      <c r="S756" s="109"/>
      <c r="T756" s="106"/>
      <c r="U756" s="106"/>
      <c r="V756" s="106"/>
      <c r="W756" s="106"/>
      <c r="X756" s="106"/>
      <c r="Y756" s="106"/>
      <c r="Z756" s="106"/>
      <c r="AA756" s="106"/>
      <c r="AB756" s="106"/>
    </row>
    <row r="757" spans="16:28">
      <c r="P757" s="109"/>
      <c r="Q757" s="109"/>
      <c r="R757" s="109"/>
      <c r="S757" s="109"/>
      <c r="T757" s="106"/>
      <c r="U757" s="106"/>
      <c r="V757" s="106"/>
      <c r="W757" s="106"/>
      <c r="X757" s="106"/>
      <c r="Y757" s="106"/>
      <c r="Z757" s="106"/>
      <c r="AA757" s="106"/>
      <c r="AB757" s="106"/>
    </row>
    <row r="758" spans="16:28">
      <c r="P758" s="109"/>
      <c r="Q758" s="109"/>
      <c r="R758" s="109"/>
      <c r="S758" s="109"/>
      <c r="T758" s="106"/>
      <c r="U758" s="106"/>
      <c r="V758" s="106"/>
      <c r="W758" s="106"/>
      <c r="X758" s="106"/>
      <c r="Y758" s="106"/>
      <c r="Z758" s="106"/>
      <c r="AA758" s="106"/>
      <c r="AB758" s="106"/>
    </row>
    <row r="759" spans="16:28">
      <c r="P759" s="109"/>
      <c r="Q759" s="109"/>
      <c r="R759" s="109"/>
      <c r="S759" s="109"/>
      <c r="T759" s="106"/>
      <c r="U759" s="106"/>
      <c r="V759" s="106"/>
      <c r="W759" s="106"/>
      <c r="X759" s="106"/>
      <c r="Y759" s="106"/>
      <c r="Z759" s="106"/>
      <c r="AA759" s="106"/>
      <c r="AB759" s="106"/>
    </row>
    <row r="760" spans="16:28">
      <c r="P760" s="109"/>
      <c r="Q760" s="109"/>
      <c r="R760" s="109"/>
      <c r="S760" s="109"/>
      <c r="T760" s="106"/>
      <c r="U760" s="106"/>
      <c r="V760" s="106"/>
      <c r="W760" s="106"/>
      <c r="X760" s="106"/>
      <c r="Y760" s="106"/>
      <c r="Z760" s="106"/>
      <c r="AA760" s="106"/>
      <c r="AB760" s="106"/>
    </row>
    <row r="761" spans="16:28">
      <c r="P761" s="109"/>
      <c r="Q761" s="109"/>
      <c r="R761" s="109"/>
      <c r="S761" s="109"/>
      <c r="T761" s="106"/>
      <c r="U761" s="106"/>
      <c r="V761" s="106"/>
      <c r="W761" s="106"/>
      <c r="X761" s="106"/>
      <c r="Y761" s="106"/>
      <c r="Z761" s="106"/>
      <c r="AA761" s="106"/>
      <c r="AB761" s="106"/>
    </row>
    <row r="762" spans="16:28">
      <c r="P762" s="109"/>
      <c r="Q762" s="109"/>
      <c r="R762" s="109"/>
      <c r="S762" s="109"/>
      <c r="T762" s="106"/>
      <c r="U762" s="106"/>
      <c r="V762" s="106"/>
      <c r="W762" s="106"/>
      <c r="X762" s="106"/>
      <c r="Y762" s="106"/>
      <c r="Z762" s="106"/>
      <c r="AA762" s="106"/>
      <c r="AB762" s="106"/>
    </row>
    <row r="763" spans="16:28">
      <c r="P763" s="109"/>
      <c r="Q763" s="109"/>
      <c r="R763" s="109"/>
      <c r="S763" s="109"/>
      <c r="T763" s="106"/>
      <c r="U763" s="106"/>
      <c r="V763" s="106"/>
      <c r="W763" s="106"/>
      <c r="X763" s="106"/>
      <c r="Y763" s="106"/>
      <c r="Z763" s="106"/>
      <c r="AA763" s="106"/>
      <c r="AB763" s="106"/>
    </row>
    <row r="764" spans="16:28">
      <c r="P764" s="109"/>
      <c r="Q764" s="109"/>
      <c r="R764" s="109"/>
      <c r="S764" s="109"/>
      <c r="T764" s="106"/>
      <c r="U764" s="106"/>
      <c r="V764" s="106"/>
      <c r="W764" s="106"/>
      <c r="X764" s="106"/>
      <c r="Y764" s="106"/>
      <c r="Z764" s="106"/>
      <c r="AA764" s="106"/>
      <c r="AB764" s="106"/>
    </row>
    <row r="765" spans="16:28">
      <c r="P765" s="109"/>
      <c r="Q765" s="109"/>
      <c r="R765" s="109"/>
      <c r="S765" s="109"/>
      <c r="T765" s="106"/>
      <c r="U765" s="106"/>
      <c r="V765" s="106"/>
      <c r="W765" s="106"/>
      <c r="X765" s="106"/>
      <c r="Y765" s="106"/>
      <c r="Z765" s="106"/>
      <c r="AA765" s="106"/>
      <c r="AB765" s="106"/>
    </row>
    <row r="766" spans="16:28">
      <c r="P766" s="109"/>
      <c r="Q766" s="109"/>
      <c r="R766" s="109"/>
      <c r="S766" s="109"/>
      <c r="T766" s="106"/>
      <c r="U766" s="106"/>
      <c r="V766" s="106"/>
      <c r="W766" s="106"/>
      <c r="X766" s="106"/>
      <c r="Y766" s="106"/>
      <c r="Z766" s="106"/>
      <c r="AA766" s="106"/>
      <c r="AB766" s="106"/>
    </row>
    <row r="767" spans="16:28">
      <c r="P767" s="109"/>
      <c r="Q767" s="109"/>
      <c r="R767" s="109"/>
      <c r="S767" s="109"/>
      <c r="T767" s="106"/>
      <c r="U767" s="106"/>
      <c r="V767" s="106"/>
      <c r="W767" s="106"/>
      <c r="X767" s="106"/>
      <c r="Y767" s="106"/>
      <c r="Z767" s="106"/>
      <c r="AA767" s="106"/>
      <c r="AB767" s="106"/>
    </row>
    <row r="768" spans="16:28">
      <c r="P768" s="109"/>
      <c r="Q768" s="109"/>
      <c r="R768" s="109"/>
      <c r="S768" s="109"/>
      <c r="T768" s="106"/>
      <c r="U768" s="106"/>
      <c r="V768" s="106"/>
      <c r="W768" s="106"/>
      <c r="X768" s="106"/>
      <c r="Y768" s="106"/>
      <c r="Z768" s="106"/>
      <c r="AA768" s="106"/>
      <c r="AB768" s="106"/>
    </row>
    <row r="769" spans="16:28">
      <c r="P769" s="109"/>
      <c r="Q769" s="109"/>
      <c r="R769" s="109"/>
      <c r="S769" s="109"/>
      <c r="T769" s="106"/>
      <c r="U769" s="106"/>
      <c r="V769" s="106"/>
      <c r="W769" s="106"/>
      <c r="X769" s="106"/>
      <c r="Y769" s="106"/>
      <c r="Z769" s="106"/>
      <c r="AA769" s="106"/>
      <c r="AB769" s="106"/>
    </row>
    <row r="770" spans="16:28">
      <c r="P770" s="109"/>
      <c r="Q770" s="109"/>
      <c r="R770" s="109"/>
      <c r="S770" s="109"/>
      <c r="T770" s="106"/>
      <c r="U770" s="106"/>
      <c r="V770" s="106"/>
      <c r="W770" s="106"/>
      <c r="X770" s="106"/>
      <c r="Y770" s="106"/>
      <c r="Z770" s="106"/>
      <c r="AA770" s="106"/>
      <c r="AB770" s="106"/>
    </row>
    <row r="771" spans="16:28">
      <c r="P771" s="109"/>
      <c r="Q771" s="109"/>
      <c r="R771" s="109"/>
      <c r="S771" s="109"/>
      <c r="T771" s="106"/>
      <c r="U771" s="106"/>
      <c r="V771" s="106"/>
      <c r="W771" s="106"/>
      <c r="X771" s="106"/>
      <c r="Y771" s="106"/>
      <c r="Z771" s="106"/>
      <c r="AA771" s="106"/>
      <c r="AB771" s="106"/>
    </row>
    <row r="772" spans="16:28">
      <c r="P772" s="109"/>
      <c r="Q772" s="109"/>
      <c r="R772" s="109"/>
      <c r="S772" s="109"/>
      <c r="T772" s="106"/>
      <c r="U772" s="106"/>
      <c r="V772" s="106"/>
      <c r="W772" s="106"/>
      <c r="X772" s="106"/>
      <c r="Y772" s="106"/>
      <c r="Z772" s="106"/>
      <c r="AA772" s="106"/>
      <c r="AB772" s="106"/>
    </row>
    <row r="773" spans="16:28">
      <c r="P773" s="109"/>
      <c r="Q773" s="109"/>
      <c r="R773" s="109"/>
      <c r="S773" s="109"/>
      <c r="T773" s="106"/>
      <c r="U773" s="106"/>
      <c r="V773" s="106"/>
      <c r="W773" s="106"/>
      <c r="X773" s="106"/>
      <c r="Y773" s="106"/>
      <c r="Z773" s="106"/>
      <c r="AA773" s="106"/>
      <c r="AB773" s="106"/>
    </row>
    <row r="774" spans="16:28">
      <c r="P774" s="109"/>
      <c r="Q774" s="109"/>
      <c r="R774" s="109"/>
      <c r="S774" s="109"/>
      <c r="T774" s="106"/>
      <c r="U774" s="106"/>
      <c r="V774" s="106"/>
      <c r="W774" s="106"/>
      <c r="X774" s="106"/>
      <c r="Y774" s="106"/>
      <c r="Z774" s="106"/>
      <c r="AA774" s="106"/>
      <c r="AB774" s="106"/>
    </row>
    <row r="775" spans="16:28">
      <c r="P775" s="109"/>
      <c r="Q775" s="109"/>
      <c r="R775" s="109"/>
      <c r="S775" s="109"/>
      <c r="T775" s="106"/>
      <c r="U775" s="106"/>
      <c r="V775" s="106"/>
      <c r="W775" s="106"/>
      <c r="X775" s="106"/>
      <c r="Y775" s="106"/>
      <c r="Z775" s="106"/>
      <c r="AA775" s="106"/>
      <c r="AB775" s="106"/>
    </row>
    <row r="776" spans="16:28">
      <c r="P776" s="109"/>
      <c r="Q776" s="109"/>
      <c r="R776" s="109"/>
      <c r="S776" s="109"/>
      <c r="T776" s="106"/>
      <c r="U776" s="106"/>
      <c r="V776" s="106"/>
      <c r="W776" s="106"/>
      <c r="X776" s="106"/>
      <c r="Y776" s="106"/>
      <c r="Z776" s="106"/>
      <c r="AA776" s="106"/>
      <c r="AB776" s="106"/>
    </row>
    <row r="777" spans="16:28">
      <c r="P777" s="109"/>
      <c r="Q777" s="109"/>
      <c r="R777" s="109"/>
      <c r="S777" s="109"/>
      <c r="T777" s="106"/>
      <c r="U777" s="106"/>
      <c r="V777" s="106"/>
      <c r="W777" s="106"/>
      <c r="X777" s="106"/>
      <c r="Y777" s="106"/>
      <c r="Z777" s="106"/>
      <c r="AA777" s="106"/>
      <c r="AB777" s="106"/>
    </row>
    <row r="778" spans="16:28">
      <c r="P778" s="109"/>
      <c r="Q778" s="109"/>
      <c r="R778" s="109"/>
      <c r="S778" s="109"/>
      <c r="T778" s="106"/>
      <c r="U778" s="106"/>
      <c r="V778" s="106"/>
      <c r="W778" s="106"/>
      <c r="X778" s="106"/>
      <c r="Y778" s="106"/>
      <c r="Z778" s="106"/>
      <c r="AA778" s="106"/>
      <c r="AB778" s="106"/>
    </row>
    <row r="779" spans="16:28">
      <c r="P779" s="109"/>
      <c r="Q779" s="109"/>
      <c r="R779" s="109"/>
      <c r="S779" s="109"/>
      <c r="T779" s="106"/>
      <c r="U779" s="106"/>
      <c r="V779" s="106"/>
      <c r="W779" s="106"/>
      <c r="X779" s="106"/>
      <c r="Y779" s="106"/>
      <c r="Z779" s="106"/>
      <c r="AA779" s="106"/>
      <c r="AB779" s="106"/>
    </row>
    <row r="780" spans="16:28">
      <c r="P780" s="109"/>
      <c r="Q780" s="109"/>
      <c r="R780" s="109"/>
      <c r="S780" s="109"/>
      <c r="T780" s="106"/>
      <c r="U780" s="106"/>
      <c r="V780" s="106"/>
      <c r="W780" s="106"/>
      <c r="X780" s="106"/>
      <c r="Y780" s="106"/>
      <c r="Z780" s="106"/>
      <c r="AA780" s="106"/>
      <c r="AB780" s="106"/>
    </row>
    <row r="781" spans="16:28">
      <c r="P781" s="109"/>
      <c r="Q781" s="109"/>
      <c r="R781" s="109"/>
      <c r="S781" s="109"/>
      <c r="T781" s="106"/>
      <c r="U781" s="106"/>
      <c r="V781" s="106"/>
      <c r="W781" s="106"/>
      <c r="X781" s="106"/>
      <c r="Y781" s="106"/>
      <c r="Z781" s="106"/>
      <c r="AA781" s="106"/>
      <c r="AB781" s="106"/>
    </row>
    <row r="782" spans="16:28">
      <c r="P782" s="109"/>
      <c r="Q782" s="109"/>
      <c r="R782" s="109"/>
      <c r="S782" s="109"/>
      <c r="T782" s="106"/>
      <c r="U782" s="106"/>
      <c r="V782" s="106"/>
      <c r="W782" s="106"/>
      <c r="X782" s="106"/>
      <c r="Y782" s="106"/>
      <c r="Z782" s="106"/>
      <c r="AA782" s="106"/>
      <c r="AB782" s="106"/>
    </row>
    <row r="783" spans="16:28">
      <c r="P783" s="109"/>
      <c r="Q783" s="109"/>
      <c r="R783" s="109"/>
      <c r="S783" s="109"/>
      <c r="T783" s="106"/>
      <c r="U783" s="106"/>
      <c r="V783" s="106"/>
      <c r="W783" s="106"/>
      <c r="X783" s="106"/>
      <c r="Y783" s="106"/>
      <c r="Z783" s="106"/>
      <c r="AA783" s="106"/>
      <c r="AB783" s="106"/>
    </row>
    <row r="784" spans="16:28">
      <c r="P784" s="109"/>
      <c r="Q784" s="109"/>
      <c r="R784" s="109"/>
      <c r="S784" s="109"/>
      <c r="T784" s="106"/>
      <c r="U784" s="106"/>
      <c r="V784" s="106"/>
      <c r="W784" s="106"/>
      <c r="X784" s="106"/>
      <c r="Y784" s="106"/>
      <c r="Z784" s="106"/>
      <c r="AA784" s="106"/>
      <c r="AB784" s="106"/>
    </row>
    <row r="785" spans="16:28">
      <c r="P785" s="109"/>
      <c r="Q785" s="109"/>
      <c r="R785" s="109"/>
      <c r="S785" s="109"/>
      <c r="T785" s="106"/>
      <c r="U785" s="106"/>
      <c r="V785" s="106"/>
      <c r="W785" s="106"/>
      <c r="X785" s="106"/>
      <c r="Y785" s="106"/>
      <c r="Z785" s="106"/>
      <c r="AA785" s="106"/>
      <c r="AB785" s="106"/>
    </row>
    <row r="786" spans="16:28">
      <c r="P786" s="109"/>
      <c r="Q786" s="109"/>
      <c r="R786" s="109"/>
      <c r="S786" s="109"/>
      <c r="T786" s="106"/>
      <c r="U786" s="106"/>
      <c r="V786" s="106"/>
      <c r="W786" s="106"/>
      <c r="X786" s="106"/>
      <c r="Y786" s="106"/>
      <c r="Z786" s="106"/>
      <c r="AA786" s="106"/>
      <c r="AB786" s="106"/>
    </row>
    <row r="787" spans="16:28">
      <c r="P787" s="109"/>
      <c r="Q787" s="109"/>
      <c r="R787" s="109"/>
      <c r="S787" s="109"/>
      <c r="T787" s="106"/>
      <c r="U787" s="106"/>
      <c r="V787" s="106"/>
      <c r="W787" s="106"/>
      <c r="X787" s="106"/>
      <c r="Y787" s="106"/>
      <c r="Z787" s="106"/>
      <c r="AA787" s="106"/>
      <c r="AB787" s="106"/>
    </row>
    <row r="788" spans="16:28">
      <c r="P788" s="109"/>
      <c r="Q788" s="109"/>
      <c r="R788" s="109"/>
      <c r="S788" s="109"/>
      <c r="T788" s="106"/>
      <c r="U788" s="106"/>
      <c r="V788" s="106"/>
      <c r="W788" s="106"/>
      <c r="X788" s="106"/>
      <c r="Y788" s="106"/>
      <c r="Z788" s="106"/>
      <c r="AA788" s="106"/>
      <c r="AB788" s="106"/>
    </row>
    <row r="789" spans="16:28">
      <c r="P789" s="109"/>
      <c r="Q789" s="109"/>
      <c r="R789" s="109"/>
      <c r="S789" s="109"/>
      <c r="T789" s="106"/>
      <c r="U789" s="106"/>
      <c r="V789" s="106"/>
      <c r="W789" s="106"/>
      <c r="X789" s="106"/>
      <c r="Y789" s="106"/>
      <c r="Z789" s="106"/>
      <c r="AA789" s="106"/>
      <c r="AB789" s="106"/>
    </row>
    <row r="790" spans="16:28">
      <c r="P790" s="109"/>
      <c r="Q790" s="109"/>
      <c r="R790" s="109"/>
      <c r="S790" s="109"/>
      <c r="T790" s="106"/>
      <c r="U790" s="106"/>
      <c r="V790" s="106"/>
      <c r="W790" s="106"/>
      <c r="X790" s="106"/>
      <c r="Y790" s="106"/>
      <c r="Z790" s="106"/>
      <c r="AA790" s="106"/>
      <c r="AB790" s="106"/>
    </row>
    <row r="791" spans="16:28">
      <c r="P791" s="109"/>
      <c r="Q791" s="109"/>
      <c r="R791" s="109"/>
      <c r="S791" s="109"/>
      <c r="T791" s="106"/>
      <c r="U791" s="106"/>
      <c r="V791" s="106"/>
      <c r="W791" s="106"/>
      <c r="X791" s="106"/>
      <c r="Y791" s="106"/>
      <c r="Z791" s="106"/>
      <c r="AA791" s="106"/>
      <c r="AB791" s="106"/>
    </row>
    <row r="792" spans="16:28">
      <c r="P792" s="109"/>
      <c r="Q792" s="109"/>
      <c r="R792" s="109"/>
      <c r="S792" s="109"/>
      <c r="T792" s="106"/>
      <c r="U792" s="106"/>
      <c r="V792" s="106"/>
      <c r="W792" s="106"/>
      <c r="X792" s="106"/>
      <c r="Y792" s="106"/>
      <c r="Z792" s="106"/>
      <c r="AA792" s="106"/>
      <c r="AB792" s="106"/>
    </row>
    <row r="793" spans="16:28">
      <c r="P793" s="109"/>
      <c r="Q793" s="109"/>
      <c r="R793" s="109"/>
      <c r="S793" s="109"/>
      <c r="T793" s="106"/>
      <c r="U793" s="106"/>
      <c r="V793" s="106"/>
      <c r="W793" s="106"/>
      <c r="X793" s="106"/>
      <c r="Y793" s="106"/>
      <c r="Z793" s="106"/>
      <c r="AA793" s="106"/>
      <c r="AB793" s="106"/>
    </row>
    <row r="794" spans="16:28">
      <c r="P794" s="109"/>
      <c r="Q794" s="109"/>
      <c r="R794" s="109"/>
      <c r="S794" s="109"/>
      <c r="T794" s="106"/>
      <c r="U794" s="106"/>
      <c r="V794" s="106"/>
      <c r="W794" s="106"/>
      <c r="X794" s="106"/>
      <c r="Y794" s="106"/>
      <c r="Z794" s="106"/>
      <c r="AA794" s="106"/>
      <c r="AB794" s="106"/>
    </row>
    <row r="795" spans="16:28">
      <c r="P795" s="109"/>
      <c r="Q795" s="109"/>
      <c r="R795" s="109"/>
      <c r="S795" s="109"/>
      <c r="T795" s="106"/>
      <c r="U795" s="106"/>
      <c r="V795" s="106"/>
      <c r="W795" s="106"/>
      <c r="X795" s="106"/>
      <c r="Y795" s="106"/>
      <c r="Z795" s="106"/>
      <c r="AA795" s="106"/>
      <c r="AB795" s="106"/>
    </row>
    <row r="796" spans="16:28">
      <c r="P796" s="109"/>
      <c r="Q796" s="109"/>
      <c r="R796" s="109"/>
      <c r="S796" s="109"/>
      <c r="T796" s="106"/>
      <c r="U796" s="106"/>
      <c r="V796" s="106"/>
      <c r="W796" s="106"/>
      <c r="X796" s="106"/>
      <c r="Y796" s="106"/>
      <c r="Z796" s="106"/>
      <c r="AA796" s="106"/>
      <c r="AB796" s="106"/>
    </row>
    <row r="797" spans="16:28">
      <c r="P797" s="109"/>
      <c r="Q797" s="109"/>
      <c r="R797" s="109"/>
      <c r="S797" s="109"/>
      <c r="T797" s="106"/>
      <c r="U797" s="106"/>
      <c r="V797" s="106"/>
      <c r="W797" s="106"/>
      <c r="X797" s="106"/>
      <c r="Y797" s="106"/>
      <c r="Z797" s="106"/>
      <c r="AA797" s="106"/>
      <c r="AB797" s="106"/>
    </row>
    <row r="798" spans="16:28">
      <c r="P798" s="109"/>
      <c r="Q798" s="109"/>
      <c r="R798" s="109"/>
      <c r="S798" s="109"/>
      <c r="T798" s="106"/>
      <c r="U798" s="106"/>
      <c r="V798" s="106"/>
      <c r="W798" s="106"/>
      <c r="X798" s="106"/>
      <c r="Y798" s="106"/>
      <c r="Z798" s="106"/>
      <c r="AA798" s="106"/>
      <c r="AB798" s="106"/>
    </row>
    <row r="799" spans="16:28">
      <c r="P799" s="109"/>
      <c r="Q799" s="109"/>
      <c r="R799" s="109"/>
      <c r="S799" s="109"/>
      <c r="T799" s="106"/>
      <c r="U799" s="106"/>
      <c r="V799" s="106"/>
      <c r="W799" s="106"/>
      <c r="X799" s="106"/>
      <c r="Y799" s="106"/>
      <c r="Z799" s="106"/>
      <c r="AA799" s="106"/>
      <c r="AB799" s="106"/>
    </row>
    <row r="800" spans="16:28">
      <c r="P800" s="109"/>
      <c r="Q800" s="109"/>
      <c r="R800" s="109"/>
      <c r="S800" s="109"/>
      <c r="T800" s="106"/>
      <c r="U800" s="106"/>
      <c r="V800" s="106"/>
      <c r="W800" s="106"/>
      <c r="X800" s="106"/>
      <c r="Y800" s="106"/>
      <c r="Z800" s="106"/>
      <c r="AA800" s="106"/>
      <c r="AB800" s="106"/>
    </row>
    <row r="801" spans="16:28">
      <c r="P801" s="109"/>
      <c r="Q801" s="109"/>
      <c r="R801" s="109"/>
      <c r="S801" s="109"/>
      <c r="T801" s="106"/>
      <c r="U801" s="106"/>
      <c r="V801" s="106"/>
      <c r="W801" s="106"/>
      <c r="X801" s="106"/>
      <c r="Y801" s="106"/>
      <c r="Z801" s="106"/>
      <c r="AA801" s="106"/>
      <c r="AB801" s="106"/>
    </row>
    <row r="802" spans="16:28">
      <c r="P802" s="109"/>
      <c r="Q802" s="109"/>
      <c r="R802" s="109"/>
      <c r="S802" s="109"/>
      <c r="T802" s="106"/>
      <c r="U802" s="106"/>
      <c r="V802" s="106"/>
      <c r="W802" s="106"/>
      <c r="X802" s="106"/>
      <c r="Y802" s="106"/>
      <c r="Z802" s="106"/>
      <c r="AA802" s="106"/>
      <c r="AB802" s="106"/>
    </row>
    <row r="803" spans="16:28">
      <c r="P803" s="109"/>
      <c r="Q803" s="109"/>
      <c r="R803" s="109"/>
      <c r="S803" s="109"/>
      <c r="T803" s="106"/>
      <c r="U803" s="106"/>
      <c r="V803" s="106"/>
      <c r="W803" s="106"/>
      <c r="X803" s="106"/>
      <c r="Y803" s="106"/>
      <c r="Z803" s="106"/>
      <c r="AA803" s="106"/>
      <c r="AB803" s="106"/>
    </row>
    <row r="804" spans="16:28">
      <c r="P804" s="109"/>
      <c r="Q804" s="109"/>
      <c r="R804" s="109"/>
      <c r="S804" s="109"/>
      <c r="T804" s="106"/>
      <c r="U804" s="106"/>
      <c r="V804" s="106"/>
      <c r="W804" s="106"/>
      <c r="X804" s="106"/>
      <c r="Y804" s="106"/>
      <c r="Z804" s="106"/>
      <c r="AA804" s="106"/>
      <c r="AB804" s="106"/>
    </row>
    <row r="805" spans="16:28">
      <c r="P805" s="109"/>
      <c r="Q805" s="109"/>
      <c r="R805" s="109"/>
      <c r="S805" s="109"/>
      <c r="T805" s="106"/>
      <c r="U805" s="106"/>
      <c r="V805" s="106"/>
      <c r="W805" s="106"/>
      <c r="X805" s="106"/>
      <c r="Y805" s="106"/>
      <c r="Z805" s="106"/>
      <c r="AA805" s="106"/>
      <c r="AB805" s="106"/>
    </row>
    <row r="806" spans="16:28">
      <c r="P806" s="109"/>
      <c r="Q806" s="109"/>
      <c r="R806" s="109"/>
      <c r="S806" s="109"/>
      <c r="T806" s="106"/>
      <c r="U806" s="106"/>
      <c r="V806" s="106"/>
      <c r="W806" s="106"/>
      <c r="X806" s="106"/>
      <c r="Y806" s="106"/>
      <c r="Z806" s="106"/>
      <c r="AA806" s="106"/>
      <c r="AB806" s="106"/>
    </row>
    <row r="807" spans="16:28">
      <c r="P807" s="109"/>
      <c r="Q807" s="109"/>
      <c r="R807" s="109"/>
      <c r="S807" s="109"/>
      <c r="T807" s="106"/>
      <c r="U807" s="106"/>
      <c r="V807" s="106"/>
      <c r="W807" s="106"/>
      <c r="X807" s="106"/>
      <c r="Y807" s="106"/>
      <c r="Z807" s="106"/>
      <c r="AA807" s="106"/>
      <c r="AB807" s="106"/>
    </row>
    <row r="808" spans="16:28">
      <c r="P808" s="109"/>
      <c r="Q808" s="109"/>
      <c r="R808" s="109"/>
      <c r="S808" s="109"/>
      <c r="T808" s="106"/>
      <c r="U808" s="106"/>
      <c r="V808" s="106"/>
      <c r="W808" s="106"/>
      <c r="X808" s="106"/>
      <c r="Y808" s="106"/>
      <c r="Z808" s="106"/>
      <c r="AA808" s="106"/>
      <c r="AB808" s="106"/>
    </row>
    <row r="809" spans="16:28">
      <c r="P809" s="109"/>
      <c r="Q809" s="109"/>
      <c r="R809" s="109"/>
      <c r="S809" s="109"/>
      <c r="T809" s="106"/>
      <c r="U809" s="106"/>
      <c r="V809" s="106"/>
      <c r="W809" s="106"/>
      <c r="X809" s="106"/>
      <c r="Y809" s="106"/>
      <c r="Z809" s="106"/>
      <c r="AA809" s="106"/>
      <c r="AB809" s="106"/>
    </row>
    <row r="810" spans="16:28">
      <c r="P810" s="109"/>
      <c r="Q810" s="109"/>
      <c r="R810" s="109"/>
      <c r="S810" s="109"/>
      <c r="T810" s="106"/>
      <c r="U810" s="106"/>
      <c r="V810" s="106"/>
      <c r="W810" s="106"/>
      <c r="X810" s="106"/>
      <c r="Y810" s="106"/>
      <c r="Z810" s="106"/>
      <c r="AA810" s="106"/>
      <c r="AB810" s="106"/>
    </row>
    <row r="811" spans="16:28">
      <c r="P811" s="109"/>
      <c r="Q811" s="109"/>
      <c r="R811" s="109"/>
      <c r="S811" s="109"/>
      <c r="T811" s="106"/>
      <c r="U811" s="106"/>
      <c r="V811" s="106"/>
      <c r="W811" s="106"/>
      <c r="X811" s="106"/>
      <c r="Y811" s="106"/>
      <c r="Z811" s="106"/>
      <c r="AA811" s="106"/>
      <c r="AB811" s="106"/>
    </row>
    <row r="812" spans="16:28">
      <c r="P812" s="109"/>
      <c r="Q812" s="109"/>
      <c r="R812" s="109"/>
      <c r="S812" s="109"/>
      <c r="T812" s="106"/>
      <c r="U812" s="106"/>
      <c r="V812" s="106"/>
      <c r="W812" s="106"/>
      <c r="X812" s="106"/>
      <c r="Y812" s="106"/>
      <c r="Z812" s="106"/>
      <c r="AA812" s="106"/>
      <c r="AB812" s="106"/>
    </row>
    <row r="813" spans="16:28">
      <c r="P813" s="109"/>
      <c r="Q813" s="109"/>
      <c r="R813" s="109"/>
      <c r="S813" s="109"/>
      <c r="T813" s="106"/>
      <c r="U813" s="106"/>
      <c r="V813" s="106"/>
      <c r="W813" s="106"/>
      <c r="X813" s="106"/>
      <c r="Y813" s="106"/>
      <c r="Z813" s="106"/>
      <c r="AA813" s="106"/>
      <c r="AB813" s="106"/>
    </row>
    <row r="814" spans="16:28">
      <c r="P814" s="109"/>
      <c r="Q814" s="109"/>
      <c r="R814" s="109"/>
      <c r="S814" s="109"/>
      <c r="T814" s="106"/>
      <c r="U814" s="106"/>
      <c r="V814" s="106"/>
      <c r="W814" s="106"/>
      <c r="X814" s="106"/>
      <c r="Y814" s="106"/>
      <c r="Z814" s="106"/>
      <c r="AA814" s="106"/>
      <c r="AB814" s="106"/>
    </row>
    <row r="815" spans="16:28">
      <c r="P815" s="109"/>
      <c r="Q815" s="109"/>
      <c r="R815" s="109"/>
      <c r="S815" s="109"/>
      <c r="T815" s="106"/>
      <c r="U815" s="106"/>
      <c r="V815" s="106"/>
      <c r="W815" s="106"/>
      <c r="X815" s="106"/>
      <c r="Y815" s="106"/>
      <c r="Z815" s="106"/>
      <c r="AA815" s="106"/>
      <c r="AB815" s="106"/>
    </row>
    <row r="816" spans="16:28">
      <c r="P816" s="109"/>
      <c r="Q816" s="109"/>
      <c r="R816" s="109"/>
      <c r="S816" s="109"/>
      <c r="T816" s="106"/>
      <c r="U816" s="106"/>
      <c r="V816" s="106"/>
      <c r="W816" s="106"/>
      <c r="X816" s="106"/>
      <c r="Y816" s="106"/>
      <c r="Z816" s="106"/>
      <c r="AA816" s="106"/>
      <c r="AB816" s="106"/>
    </row>
    <row r="817" spans="16:28">
      <c r="P817" s="109"/>
      <c r="Q817" s="109"/>
      <c r="R817" s="109"/>
      <c r="S817" s="109"/>
      <c r="T817" s="106"/>
      <c r="U817" s="106"/>
      <c r="V817" s="106"/>
      <c r="W817" s="106"/>
      <c r="X817" s="106"/>
      <c r="Y817" s="106"/>
      <c r="Z817" s="106"/>
      <c r="AA817" s="106"/>
      <c r="AB817" s="106"/>
    </row>
    <row r="818" spans="16:28">
      <c r="P818" s="109"/>
      <c r="Q818" s="109"/>
      <c r="R818" s="109"/>
      <c r="S818" s="109"/>
      <c r="T818" s="106"/>
      <c r="U818" s="106"/>
      <c r="V818" s="106"/>
      <c r="W818" s="106"/>
      <c r="X818" s="106"/>
      <c r="Y818" s="106"/>
      <c r="Z818" s="106"/>
      <c r="AA818" s="106"/>
      <c r="AB818" s="106"/>
    </row>
    <row r="819" spans="16:28">
      <c r="P819" s="109"/>
      <c r="Q819" s="109"/>
      <c r="R819" s="109"/>
      <c r="S819" s="109"/>
      <c r="T819" s="106"/>
      <c r="U819" s="106"/>
      <c r="V819" s="106"/>
      <c r="W819" s="106"/>
      <c r="X819" s="106"/>
      <c r="Y819" s="106"/>
      <c r="Z819" s="106"/>
      <c r="AA819" s="106"/>
      <c r="AB819" s="106"/>
    </row>
    <row r="820" spans="16:28">
      <c r="P820" s="109"/>
      <c r="Q820" s="109"/>
      <c r="R820" s="109"/>
      <c r="S820" s="109"/>
      <c r="T820" s="106"/>
      <c r="U820" s="106"/>
      <c r="V820" s="106"/>
      <c r="W820" s="106"/>
      <c r="X820" s="106"/>
      <c r="Y820" s="106"/>
      <c r="Z820" s="106"/>
      <c r="AA820" s="106"/>
      <c r="AB820" s="106"/>
    </row>
    <row r="821" spans="16:28">
      <c r="P821" s="109"/>
      <c r="Q821" s="109"/>
      <c r="R821" s="109"/>
      <c r="S821" s="109"/>
      <c r="T821" s="106"/>
      <c r="U821" s="106"/>
      <c r="V821" s="106"/>
      <c r="W821" s="106"/>
      <c r="X821" s="106"/>
      <c r="Y821" s="106"/>
      <c r="Z821" s="106"/>
      <c r="AA821" s="106"/>
      <c r="AB821" s="106"/>
    </row>
    <row r="822" spans="16:28">
      <c r="P822" s="109"/>
      <c r="Q822" s="109"/>
      <c r="R822" s="109"/>
      <c r="S822" s="109"/>
      <c r="T822" s="106"/>
      <c r="U822" s="106"/>
      <c r="V822" s="106"/>
      <c r="W822" s="106"/>
      <c r="X822" s="106"/>
      <c r="Y822" s="106"/>
      <c r="Z822" s="106"/>
      <c r="AA822" s="106"/>
      <c r="AB822" s="106"/>
    </row>
    <row r="823" spans="16:28">
      <c r="P823" s="109"/>
      <c r="Q823" s="109"/>
      <c r="R823" s="109"/>
      <c r="S823" s="109"/>
      <c r="T823" s="106"/>
      <c r="U823" s="106"/>
      <c r="V823" s="106"/>
      <c r="W823" s="106"/>
      <c r="X823" s="106"/>
      <c r="Y823" s="106"/>
      <c r="Z823" s="106"/>
      <c r="AA823" s="106"/>
      <c r="AB823" s="106"/>
    </row>
    <row r="824" spans="16:28">
      <c r="P824" s="109"/>
      <c r="Q824" s="109"/>
      <c r="R824" s="109"/>
      <c r="S824" s="109"/>
      <c r="T824" s="106"/>
      <c r="U824" s="106"/>
      <c r="V824" s="106"/>
      <c r="W824" s="106"/>
      <c r="X824" s="106"/>
      <c r="Y824" s="106"/>
      <c r="Z824" s="106"/>
      <c r="AA824" s="106"/>
      <c r="AB824" s="106"/>
    </row>
    <row r="825" spans="16:28">
      <c r="P825" s="109"/>
      <c r="Q825" s="109"/>
      <c r="R825" s="109"/>
      <c r="S825" s="109"/>
      <c r="T825" s="106"/>
      <c r="U825" s="106"/>
      <c r="V825" s="106"/>
      <c r="W825" s="106"/>
      <c r="X825" s="106"/>
      <c r="Y825" s="106"/>
      <c r="Z825" s="106"/>
      <c r="AA825" s="106"/>
      <c r="AB825" s="106"/>
    </row>
    <row r="826" spans="16:28">
      <c r="P826" s="109"/>
      <c r="Q826" s="109"/>
      <c r="R826" s="109"/>
      <c r="S826" s="109"/>
      <c r="T826" s="106"/>
      <c r="U826" s="106"/>
      <c r="V826" s="106"/>
      <c r="W826" s="106"/>
      <c r="X826" s="106"/>
      <c r="Y826" s="106"/>
      <c r="Z826" s="106"/>
      <c r="AA826" s="106"/>
      <c r="AB826" s="106"/>
    </row>
    <row r="827" spans="16:28">
      <c r="P827" s="109"/>
      <c r="Q827" s="109"/>
      <c r="R827" s="109"/>
      <c r="S827" s="109"/>
      <c r="T827" s="106"/>
      <c r="U827" s="106"/>
      <c r="V827" s="106"/>
      <c r="W827" s="106"/>
      <c r="X827" s="106"/>
      <c r="Y827" s="106"/>
      <c r="Z827" s="106"/>
      <c r="AA827" s="106"/>
      <c r="AB827" s="106"/>
    </row>
    <row r="828" spans="16:28">
      <c r="P828" s="109"/>
      <c r="Q828" s="109"/>
      <c r="R828" s="109"/>
      <c r="S828" s="109"/>
      <c r="T828" s="106"/>
      <c r="U828" s="106"/>
      <c r="V828" s="106"/>
      <c r="W828" s="106"/>
      <c r="X828" s="106"/>
      <c r="Y828" s="106"/>
      <c r="Z828" s="106"/>
      <c r="AA828" s="106"/>
      <c r="AB828" s="106"/>
    </row>
    <row r="829" spans="16:28">
      <c r="P829" s="109"/>
      <c r="Q829" s="109"/>
      <c r="R829" s="109"/>
      <c r="S829" s="109"/>
      <c r="T829" s="106"/>
      <c r="U829" s="106"/>
      <c r="V829" s="106"/>
      <c r="W829" s="106"/>
      <c r="X829" s="106"/>
      <c r="Y829" s="106"/>
      <c r="Z829" s="106"/>
      <c r="AA829" s="106"/>
      <c r="AB829" s="106"/>
    </row>
    <row r="830" spans="16:28">
      <c r="P830" s="109"/>
      <c r="Q830" s="109"/>
      <c r="R830" s="109"/>
      <c r="S830" s="109"/>
      <c r="T830" s="106"/>
      <c r="U830" s="106"/>
      <c r="V830" s="106"/>
      <c r="W830" s="106"/>
      <c r="X830" s="106"/>
      <c r="Y830" s="106"/>
      <c r="Z830" s="106"/>
      <c r="AA830" s="106"/>
      <c r="AB830" s="106"/>
    </row>
    <row r="831" spans="16:28">
      <c r="P831" s="109"/>
      <c r="Q831" s="109"/>
      <c r="R831" s="109"/>
      <c r="S831" s="109"/>
      <c r="T831" s="106"/>
      <c r="U831" s="106"/>
      <c r="V831" s="106"/>
      <c r="W831" s="106"/>
      <c r="X831" s="106"/>
      <c r="Y831" s="106"/>
      <c r="Z831" s="106"/>
      <c r="AA831" s="106"/>
      <c r="AB831" s="106"/>
    </row>
    <row r="832" spans="16:28">
      <c r="P832" s="109"/>
      <c r="Q832" s="109"/>
      <c r="R832" s="109"/>
      <c r="S832" s="109"/>
      <c r="T832" s="106"/>
      <c r="U832" s="106"/>
      <c r="V832" s="106"/>
      <c r="W832" s="106"/>
      <c r="X832" s="106"/>
      <c r="Y832" s="106"/>
      <c r="Z832" s="106"/>
      <c r="AA832" s="106"/>
      <c r="AB832" s="106"/>
    </row>
    <row r="833" spans="16:28">
      <c r="P833" s="109"/>
      <c r="Q833" s="109"/>
      <c r="R833" s="109"/>
      <c r="S833" s="109"/>
      <c r="T833" s="106"/>
      <c r="U833" s="106"/>
      <c r="V833" s="106"/>
      <c r="W833" s="106"/>
      <c r="X833" s="106"/>
      <c r="Y833" s="106"/>
      <c r="Z833" s="106"/>
      <c r="AA833" s="106"/>
      <c r="AB833" s="106"/>
    </row>
    <row r="834" spans="16:28">
      <c r="P834" s="109"/>
      <c r="Q834" s="109"/>
      <c r="R834" s="109"/>
      <c r="S834" s="109"/>
      <c r="T834" s="106"/>
      <c r="U834" s="106"/>
      <c r="V834" s="106"/>
      <c r="W834" s="106"/>
      <c r="X834" s="106"/>
      <c r="Y834" s="106"/>
      <c r="Z834" s="106"/>
      <c r="AA834" s="106"/>
      <c r="AB834" s="106"/>
    </row>
    <row r="835" spans="16:28">
      <c r="P835" s="109"/>
      <c r="Q835" s="109"/>
      <c r="R835" s="109"/>
      <c r="S835" s="109"/>
      <c r="T835" s="106"/>
      <c r="U835" s="106"/>
      <c r="V835" s="106"/>
      <c r="W835" s="106"/>
      <c r="X835" s="106"/>
      <c r="Y835" s="106"/>
      <c r="Z835" s="106"/>
      <c r="AA835" s="106"/>
      <c r="AB835" s="106"/>
    </row>
    <row r="836" spans="16:28">
      <c r="P836" s="109"/>
      <c r="Q836" s="109"/>
      <c r="R836" s="109"/>
      <c r="S836" s="109"/>
      <c r="T836" s="106"/>
      <c r="U836" s="106"/>
      <c r="V836" s="106"/>
      <c r="W836" s="106"/>
      <c r="X836" s="106"/>
      <c r="Y836" s="106"/>
      <c r="Z836" s="106"/>
      <c r="AA836" s="106"/>
      <c r="AB836" s="106"/>
    </row>
    <row r="837" spans="16:28">
      <c r="P837" s="109"/>
      <c r="Q837" s="109"/>
      <c r="R837" s="109"/>
      <c r="S837" s="109"/>
      <c r="T837" s="106"/>
      <c r="U837" s="106"/>
      <c r="V837" s="106"/>
      <c r="W837" s="106"/>
      <c r="X837" s="106"/>
      <c r="Y837" s="106"/>
      <c r="Z837" s="106"/>
      <c r="AA837" s="106"/>
      <c r="AB837" s="106"/>
    </row>
    <row r="838" spans="16:28">
      <c r="P838" s="109"/>
      <c r="Q838" s="109"/>
      <c r="R838" s="109"/>
      <c r="S838" s="109"/>
      <c r="T838" s="106"/>
      <c r="U838" s="106"/>
      <c r="V838" s="106"/>
      <c r="W838" s="106"/>
      <c r="X838" s="106"/>
      <c r="Y838" s="106"/>
      <c r="Z838" s="106"/>
      <c r="AA838" s="106"/>
      <c r="AB838" s="106"/>
    </row>
    <row r="839" spans="16:28">
      <c r="P839" s="109"/>
      <c r="Q839" s="109"/>
      <c r="R839" s="109"/>
      <c r="S839" s="109"/>
      <c r="T839" s="106"/>
      <c r="U839" s="106"/>
      <c r="V839" s="106"/>
      <c r="W839" s="106"/>
      <c r="X839" s="106"/>
      <c r="Y839" s="106"/>
      <c r="Z839" s="106"/>
      <c r="AA839" s="106"/>
      <c r="AB839" s="106"/>
    </row>
    <row r="840" spans="16:28">
      <c r="P840" s="109"/>
      <c r="Q840" s="109"/>
      <c r="R840" s="109"/>
      <c r="S840" s="109"/>
      <c r="T840" s="106"/>
      <c r="U840" s="106"/>
      <c r="V840" s="106"/>
      <c r="W840" s="106"/>
      <c r="X840" s="106"/>
      <c r="Y840" s="106"/>
      <c r="Z840" s="106"/>
      <c r="AA840" s="106"/>
      <c r="AB840" s="106"/>
    </row>
    <row r="841" spans="16:28">
      <c r="P841" s="109"/>
      <c r="Q841" s="109"/>
      <c r="R841" s="109"/>
      <c r="S841" s="109"/>
      <c r="T841" s="106"/>
      <c r="U841" s="106"/>
      <c r="V841" s="106"/>
      <c r="W841" s="106"/>
      <c r="X841" s="106"/>
      <c r="Y841" s="106"/>
      <c r="Z841" s="106"/>
      <c r="AA841" s="106"/>
      <c r="AB841" s="106"/>
    </row>
    <row r="842" spans="16:28">
      <c r="P842" s="109"/>
      <c r="Q842" s="109"/>
      <c r="R842" s="109"/>
      <c r="S842" s="109"/>
      <c r="T842" s="106"/>
      <c r="U842" s="106"/>
      <c r="V842" s="106"/>
      <c r="W842" s="106"/>
      <c r="X842" s="106"/>
      <c r="Y842" s="106"/>
      <c r="Z842" s="106"/>
      <c r="AA842" s="106"/>
      <c r="AB842" s="106"/>
    </row>
    <row r="843" spans="16:28">
      <c r="P843" s="109"/>
      <c r="Q843" s="109"/>
      <c r="R843" s="109"/>
      <c r="S843" s="109"/>
      <c r="T843" s="106"/>
      <c r="U843" s="106"/>
      <c r="V843" s="106"/>
      <c r="W843" s="106"/>
      <c r="X843" s="106"/>
      <c r="Y843" s="106"/>
      <c r="Z843" s="106"/>
      <c r="AA843" s="106"/>
      <c r="AB843" s="106"/>
    </row>
    <row r="844" spans="16:28">
      <c r="P844" s="109"/>
      <c r="Q844" s="109"/>
      <c r="R844" s="109"/>
      <c r="S844" s="109"/>
      <c r="T844" s="106"/>
      <c r="U844" s="106"/>
      <c r="V844" s="106"/>
      <c r="W844" s="106"/>
      <c r="X844" s="106"/>
      <c r="Y844" s="106"/>
      <c r="Z844" s="106"/>
      <c r="AA844" s="106"/>
      <c r="AB844" s="106"/>
    </row>
    <row r="845" spans="16:28">
      <c r="P845" s="109"/>
      <c r="Q845" s="109"/>
      <c r="R845" s="109"/>
      <c r="S845" s="109"/>
      <c r="T845" s="106"/>
      <c r="U845" s="106"/>
      <c r="V845" s="106"/>
      <c r="W845" s="106"/>
      <c r="X845" s="106"/>
      <c r="Y845" s="106"/>
      <c r="Z845" s="106"/>
      <c r="AA845" s="106"/>
      <c r="AB845" s="106"/>
    </row>
    <row r="846" spans="16:28">
      <c r="P846" s="109"/>
      <c r="Q846" s="109"/>
      <c r="R846" s="109"/>
      <c r="S846" s="109"/>
      <c r="T846" s="106"/>
      <c r="U846" s="106"/>
      <c r="V846" s="106"/>
      <c r="W846" s="106"/>
      <c r="X846" s="106"/>
      <c r="Y846" s="106"/>
      <c r="Z846" s="106"/>
      <c r="AA846" s="106"/>
      <c r="AB846" s="106"/>
    </row>
    <row r="847" spans="16:28">
      <c r="P847" s="109"/>
      <c r="Q847" s="109"/>
      <c r="R847" s="109"/>
      <c r="S847" s="109"/>
      <c r="T847" s="106"/>
      <c r="U847" s="106"/>
      <c r="V847" s="106"/>
      <c r="W847" s="106"/>
      <c r="X847" s="106"/>
      <c r="Y847" s="106"/>
      <c r="Z847" s="106"/>
      <c r="AA847" s="106"/>
      <c r="AB847" s="106"/>
    </row>
    <row r="848" spans="16:28">
      <c r="P848" s="109"/>
      <c r="Q848" s="109"/>
      <c r="R848" s="109"/>
      <c r="S848" s="109"/>
      <c r="T848" s="106"/>
      <c r="U848" s="106"/>
      <c r="V848" s="106"/>
      <c r="W848" s="106"/>
      <c r="X848" s="106"/>
      <c r="Y848" s="106"/>
      <c r="Z848" s="106"/>
      <c r="AA848" s="106"/>
      <c r="AB848" s="106"/>
    </row>
    <row r="849" spans="16:28">
      <c r="P849" s="109"/>
      <c r="Q849" s="109"/>
      <c r="R849" s="109"/>
      <c r="S849" s="109"/>
      <c r="T849" s="106"/>
      <c r="U849" s="106"/>
      <c r="V849" s="106"/>
      <c r="W849" s="106"/>
      <c r="X849" s="106"/>
      <c r="Y849" s="106"/>
      <c r="Z849" s="106"/>
      <c r="AA849" s="106"/>
      <c r="AB849" s="106"/>
    </row>
    <row r="850" spans="16:28">
      <c r="P850" s="109"/>
      <c r="Q850" s="109"/>
      <c r="R850" s="109"/>
      <c r="S850" s="109"/>
      <c r="T850" s="106"/>
      <c r="U850" s="106"/>
      <c r="V850" s="106"/>
      <c r="W850" s="106"/>
      <c r="X850" s="106"/>
      <c r="Y850" s="106"/>
      <c r="Z850" s="106"/>
      <c r="AA850" s="106"/>
      <c r="AB850" s="106"/>
    </row>
    <row r="851" spans="16:28">
      <c r="P851" s="109"/>
      <c r="Q851" s="109"/>
      <c r="R851" s="109"/>
      <c r="S851" s="109"/>
      <c r="T851" s="106"/>
      <c r="U851" s="106"/>
      <c r="V851" s="106"/>
      <c r="W851" s="106"/>
      <c r="X851" s="106"/>
      <c r="Y851" s="106"/>
      <c r="Z851" s="106"/>
      <c r="AA851" s="106"/>
      <c r="AB851" s="106"/>
    </row>
    <row r="852" spans="16:28">
      <c r="P852" s="109"/>
      <c r="Q852" s="109"/>
      <c r="R852" s="109"/>
      <c r="S852" s="109"/>
      <c r="T852" s="106"/>
      <c r="U852" s="106"/>
      <c r="V852" s="106"/>
      <c r="W852" s="106"/>
      <c r="X852" s="106"/>
      <c r="Y852" s="106"/>
      <c r="Z852" s="106"/>
      <c r="AA852" s="106"/>
      <c r="AB852" s="106"/>
    </row>
    <row r="853" spans="16:28">
      <c r="P853" s="109"/>
      <c r="Q853" s="109"/>
      <c r="R853" s="109"/>
      <c r="S853" s="109"/>
      <c r="T853" s="106"/>
      <c r="U853" s="106"/>
      <c r="V853" s="106"/>
      <c r="W853" s="106"/>
      <c r="X853" s="106"/>
      <c r="Y853" s="106"/>
      <c r="Z853" s="106"/>
      <c r="AA853" s="106"/>
      <c r="AB853" s="106"/>
    </row>
    <row r="854" spans="16:28">
      <c r="P854" s="109"/>
      <c r="Q854" s="109"/>
      <c r="R854" s="109"/>
      <c r="S854" s="109"/>
      <c r="T854" s="106"/>
      <c r="U854" s="106"/>
      <c r="V854" s="106"/>
      <c r="W854" s="106"/>
      <c r="X854" s="106"/>
      <c r="Y854" s="106"/>
      <c r="Z854" s="106"/>
      <c r="AA854" s="106"/>
      <c r="AB854" s="106"/>
    </row>
    <row r="855" spans="16:28">
      <c r="P855" s="109"/>
      <c r="Q855" s="109"/>
      <c r="R855" s="109"/>
      <c r="S855" s="109"/>
      <c r="T855" s="106"/>
      <c r="U855" s="106"/>
      <c r="V855" s="106"/>
      <c r="W855" s="106"/>
      <c r="X855" s="106"/>
      <c r="Y855" s="106"/>
      <c r="Z855" s="106"/>
      <c r="AA855" s="106"/>
      <c r="AB855" s="106"/>
    </row>
    <row r="856" spans="16:28">
      <c r="P856" s="109"/>
      <c r="Q856" s="109"/>
      <c r="R856" s="109"/>
      <c r="S856" s="109"/>
      <c r="T856" s="106"/>
      <c r="U856" s="106"/>
      <c r="V856" s="106"/>
      <c r="W856" s="106"/>
      <c r="X856" s="106"/>
      <c r="Y856" s="106"/>
      <c r="Z856" s="106"/>
      <c r="AA856" s="106"/>
      <c r="AB856" s="106"/>
    </row>
    <row r="857" spans="16:28">
      <c r="P857" s="109"/>
      <c r="Q857" s="109"/>
      <c r="R857" s="109"/>
      <c r="S857" s="109"/>
      <c r="T857" s="106"/>
      <c r="U857" s="106"/>
      <c r="V857" s="106"/>
      <c r="W857" s="106"/>
      <c r="X857" s="106"/>
      <c r="Y857" s="106"/>
      <c r="Z857" s="106"/>
      <c r="AA857" s="106"/>
      <c r="AB857" s="106"/>
    </row>
    <row r="858" spans="16:28">
      <c r="P858" s="109"/>
      <c r="Q858" s="109"/>
      <c r="R858" s="109"/>
      <c r="S858" s="109"/>
      <c r="T858" s="106"/>
      <c r="U858" s="106"/>
      <c r="V858" s="106"/>
      <c r="W858" s="106"/>
      <c r="X858" s="106"/>
      <c r="Y858" s="106"/>
      <c r="Z858" s="106"/>
      <c r="AA858" s="106"/>
      <c r="AB858" s="106"/>
    </row>
    <row r="859" spans="16:28">
      <c r="P859" s="109"/>
      <c r="Q859" s="109"/>
      <c r="R859" s="109"/>
      <c r="S859" s="109"/>
      <c r="T859" s="106"/>
      <c r="U859" s="106"/>
      <c r="V859" s="106"/>
      <c r="W859" s="106"/>
      <c r="X859" s="106"/>
      <c r="Y859" s="106"/>
      <c r="Z859" s="106"/>
      <c r="AA859" s="106"/>
      <c r="AB859" s="106"/>
    </row>
    <row r="860" spans="16:28">
      <c r="P860" s="109"/>
      <c r="Q860" s="109"/>
      <c r="R860" s="109"/>
      <c r="S860" s="109"/>
      <c r="T860" s="106"/>
      <c r="U860" s="106"/>
      <c r="V860" s="106"/>
      <c r="W860" s="106"/>
      <c r="X860" s="106"/>
      <c r="Y860" s="106"/>
      <c r="Z860" s="106"/>
      <c r="AA860" s="106"/>
      <c r="AB860" s="106"/>
    </row>
    <row r="861" spans="16:28">
      <c r="P861" s="109"/>
      <c r="Q861" s="109"/>
      <c r="R861" s="109"/>
      <c r="S861" s="109"/>
      <c r="T861" s="106"/>
      <c r="U861" s="106"/>
      <c r="V861" s="106"/>
      <c r="W861" s="106"/>
      <c r="X861" s="106"/>
      <c r="Y861" s="106"/>
      <c r="Z861" s="106"/>
      <c r="AA861" s="106"/>
      <c r="AB861" s="106"/>
    </row>
    <row r="862" spans="16:28">
      <c r="P862" s="109"/>
      <c r="Q862" s="109"/>
      <c r="R862" s="109"/>
      <c r="S862" s="109"/>
      <c r="T862" s="106"/>
      <c r="U862" s="106"/>
      <c r="V862" s="106"/>
      <c r="W862" s="106"/>
      <c r="X862" s="106"/>
      <c r="Y862" s="106"/>
      <c r="Z862" s="106"/>
      <c r="AA862" s="106"/>
      <c r="AB862" s="106"/>
    </row>
    <row r="863" spans="16:28">
      <c r="P863" s="109"/>
      <c r="Q863" s="109"/>
      <c r="R863" s="109"/>
      <c r="S863" s="109"/>
      <c r="T863" s="106"/>
      <c r="U863" s="106"/>
      <c r="V863" s="106"/>
      <c r="W863" s="106"/>
      <c r="X863" s="106"/>
      <c r="Y863" s="106"/>
      <c r="Z863" s="106"/>
      <c r="AA863" s="106"/>
      <c r="AB863" s="106"/>
    </row>
    <row r="864" spans="16:28">
      <c r="P864" s="109"/>
      <c r="Q864" s="109"/>
      <c r="R864" s="109"/>
      <c r="S864" s="109"/>
      <c r="T864" s="106"/>
      <c r="U864" s="106"/>
      <c r="V864" s="106"/>
      <c r="W864" s="106"/>
      <c r="X864" s="106"/>
      <c r="Y864" s="106"/>
      <c r="Z864" s="106"/>
      <c r="AA864" s="106"/>
      <c r="AB864" s="106"/>
    </row>
    <row r="865" spans="16:28">
      <c r="P865" s="109"/>
      <c r="Q865" s="109"/>
      <c r="R865" s="109"/>
      <c r="S865" s="109"/>
      <c r="T865" s="106"/>
      <c r="U865" s="106"/>
      <c r="V865" s="106"/>
      <c r="W865" s="106"/>
      <c r="X865" s="106"/>
      <c r="Y865" s="106"/>
      <c r="Z865" s="106"/>
      <c r="AA865" s="106"/>
      <c r="AB865" s="106"/>
    </row>
    <row r="866" spans="16:28">
      <c r="P866" s="109"/>
      <c r="Q866" s="109"/>
      <c r="R866" s="109"/>
      <c r="S866" s="109"/>
      <c r="T866" s="106"/>
      <c r="U866" s="106"/>
      <c r="V866" s="106"/>
      <c r="W866" s="106"/>
      <c r="X866" s="106"/>
      <c r="Y866" s="106"/>
      <c r="Z866" s="106"/>
      <c r="AA866" s="106"/>
      <c r="AB866" s="106"/>
    </row>
    <row r="867" spans="16:28">
      <c r="P867" s="109"/>
      <c r="Q867" s="109"/>
      <c r="R867" s="109"/>
      <c r="S867" s="109"/>
      <c r="T867" s="106"/>
      <c r="U867" s="106"/>
      <c r="V867" s="106"/>
      <c r="W867" s="106"/>
      <c r="X867" s="106"/>
      <c r="Y867" s="106"/>
      <c r="Z867" s="106"/>
      <c r="AA867" s="106"/>
      <c r="AB867" s="106"/>
    </row>
    <row r="868" spans="16:28">
      <c r="P868" s="109"/>
      <c r="Q868" s="109"/>
      <c r="R868" s="109"/>
      <c r="S868" s="109"/>
      <c r="T868" s="106"/>
      <c r="U868" s="106"/>
      <c r="V868" s="106"/>
      <c r="W868" s="106"/>
      <c r="X868" s="106"/>
      <c r="Y868" s="106"/>
      <c r="Z868" s="106"/>
      <c r="AA868" s="106"/>
      <c r="AB868" s="106"/>
    </row>
    <row r="869" spans="16:28">
      <c r="P869" s="109"/>
      <c r="Q869" s="109"/>
      <c r="R869" s="109"/>
      <c r="S869" s="109"/>
      <c r="T869" s="106"/>
      <c r="U869" s="106"/>
      <c r="V869" s="106"/>
      <c r="W869" s="106"/>
      <c r="X869" s="106"/>
      <c r="Y869" s="106"/>
      <c r="Z869" s="106"/>
      <c r="AA869" s="106"/>
      <c r="AB869" s="106"/>
    </row>
    <row r="870" spans="16:28">
      <c r="P870" s="109"/>
      <c r="Q870" s="109"/>
      <c r="R870" s="109"/>
      <c r="S870" s="109"/>
      <c r="T870" s="106"/>
      <c r="U870" s="106"/>
      <c r="V870" s="106"/>
      <c r="W870" s="106"/>
      <c r="X870" s="106"/>
      <c r="Y870" s="106"/>
      <c r="Z870" s="106"/>
      <c r="AA870" s="106"/>
      <c r="AB870" s="106"/>
    </row>
    <row r="871" spans="16:28">
      <c r="P871" s="109"/>
      <c r="Q871" s="109"/>
      <c r="R871" s="109"/>
      <c r="S871" s="109"/>
      <c r="T871" s="106"/>
      <c r="U871" s="106"/>
      <c r="V871" s="106"/>
      <c r="W871" s="106"/>
      <c r="X871" s="106"/>
      <c r="Y871" s="106"/>
      <c r="Z871" s="106"/>
      <c r="AA871" s="106"/>
      <c r="AB871" s="106"/>
    </row>
    <row r="872" spans="16:28">
      <c r="P872" s="109"/>
      <c r="Q872" s="109"/>
      <c r="R872" s="109"/>
      <c r="S872" s="109"/>
      <c r="T872" s="106"/>
      <c r="U872" s="106"/>
      <c r="V872" s="106"/>
      <c r="W872" s="106"/>
      <c r="X872" s="106"/>
      <c r="Y872" s="106"/>
      <c r="Z872" s="106"/>
      <c r="AA872" s="106"/>
      <c r="AB872" s="106"/>
    </row>
    <row r="873" spans="16:28">
      <c r="P873" s="109"/>
      <c r="Q873" s="109"/>
      <c r="R873" s="109"/>
      <c r="S873" s="109"/>
      <c r="T873" s="106"/>
      <c r="U873" s="106"/>
      <c r="V873" s="106"/>
      <c r="W873" s="106"/>
      <c r="X873" s="106"/>
      <c r="Y873" s="106"/>
      <c r="Z873" s="106"/>
      <c r="AA873" s="106"/>
      <c r="AB873" s="106"/>
    </row>
    <row r="874" spans="16:28">
      <c r="P874" s="109"/>
      <c r="Q874" s="109"/>
      <c r="R874" s="109"/>
      <c r="S874" s="109"/>
      <c r="T874" s="106"/>
      <c r="U874" s="106"/>
      <c r="V874" s="106"/>
      <c r="W874" s="106"/>
      <c r="X874" s="106"/>
      <c r="Y874" s="106"/>
      <c r="Z874" s="106"/>
      <c r="AA874" s="106"/>
      <c r="AB874" s="106"/>
    </row>
    <row r="875" spans="16:28">
      <c r="P875" s="109"/>
      <c r="Q875" s="109"/>
      <c r="R875" s="109"/>
      <c r="S875" s="109"/>
      <c r="T875" s="106"/>
      <c r="U875" s="106"/>
      <c r="V875" s="106"/>
      <c r="W875" s="106"/>
      <c r="X875" s="106"/>
      <c r="Y875" s="106"/>
      <c r="Z875" s="106"/>
      <c r="AA875" s="106"/>
      <c r="AB875" s="106"/>
    </row>
    <row r="876" spans="16:28">
      <c r="P876" s="109"/>
      <c r="Q876" s="109"/>
      <c r="R876" s="109"/>
      <c r="S876" s="109"/>
      <c r="T876" s="106"/>
      <c r="U876" s="106"/>
      <c r="V876" s="106"/>
      <c r="W876" s="106"/>
      <c r="X876" s="106"/>
      <c r="Y876" s="106"/>
      <c r="Z876" s="106"/>
      <c r="AA876" s="106"/>
      <c r="AB876" s="106"/>
    </row>
    <row r="877" spans="16:28">
      <c r="P877" s="109"/>
      <c r="Q877" s="109"/>
      <c r="R877" s="109"/>
      <c r="S877" s="109"/>
      <c r="T877" s="106"/>
      <c r="U877" s="106"/>
      <c r="V877" s="106"/>
      <c r="W877" s="106"/>
      <c r="X877" s="106"/>
      <c r="Y877" s="106"/>
      <c r="Z877" s="106"/>
      <c r="AA877" s="106"/>
      <c r="AB877" s="106"/>
    </row>
    <row r="878" spans="16:28">
      <c r="P878" s="109"/>
      <c r="Q878" s="109"/>
      <c r="R878" s="109"/>
      <c r="S878" s="109"/>
      <c r="T878" s="106"/>
      <c r="U878" s="106"/>
      <c r="V878" s="106"/>
      <c r="W878" s="106"/>
      <c r="X878" s="106"/>
      <c r="Y878" s="106"/>
      <c r="Z878" s="106"/>
      <c r="AA878" s="106"/>
      <c r="AB878" s="106"/>
    </row>
    <row r="879" spans="16:28">
      <c r="P879" s="109"/>
      <c r="Q879" s="109"/>
      <c r="R879" s="109"/>
      <c r="S879" s="109"/>
      <c r="T879" s="106"/>
      <c r="U879" s="106"/>
      <c r="V879" s="106"/>
      <c r="W879" s="106"/>
      <c r="X879" s="106"/>
      <c r="Y879" s="106"/>
      <c r="Z879" s="106"/>
      <c r="AA879" s="106"/>
      <c r="AB879" s="106"/>
    </row>
    <row r="880" spans="16:28">
      <c r="P880" s="109"/>
      <c r="Q880" s="109"/>
      <c r="R880" s="109"/>
      <c r="S880" s="109"/>
      <c r="T880" s="106"/>
      <c r="U880" s="106"/>
      <c r="V880" s="106"/>
      <c r="W880" s="106"/>
      <c r="X880" s="106"/>
      <c r="Y880" s="106"/>
      <c r="Z880" s="106"/>
      <c r="AA880" s="106"/>
      <c r="AB880" s="106"/>
    </row>
    <row r="881" spans="16:28">
      <c r="P881" s="109"/>
      <c r="Q881" s="109"/>
      <c r="R881" s="109"/>
      <c r="S881" s="109"/>
      <c r="T881" s="106"/>
      <c r="U881" s="106"/>
      <c r="V881" s="106"/>
      <c r="W881" s="106"/>
      <c r="X881" s="106"/>
      <c r="Y881" s="106"/>
      <c r="Z881" s="106"/>
      <c r="AA881" s="106"/>
      <c r="AB881" s="106"/>
    </row>
    <row r="882" spans="16:28">
      <c r="P882" s="109"/>
      <c r="Q882" s="109"/>
      <c r="R882" s="109"/>
      <c r="S882" s="109"/>
      <c r="T882" s="106"/>
      <c r="U882" s="106"/>
      <c r="V882" s="106"/>
      <c r="W882" s="106"/>
      <c r="X882" s="106"/>
      <c r="Y882" s="106"/>
      <c r="Z882" s="106"/>
      <c r="AA882" s="106"/>
      <c r="AB882" s="106"/>
    </row>
    <row r="883" spans="16:28">
      <c r="P883" s="109"/>
      <c r="Q883" s="109"/>
      <c r="R883" s="109"/>
      <c r="S883" s="109"/>
      <c r="T883" s="106"/>
      <c r="U883" s="106"/>
      <c r="V883" s="106"/>
      <c r="W883" s="106"/>
      <c r="X883" s="106"/>
      <c r="Y883" s="106"/>
      <c r="Z883" s="106"/>
      <c r="AA883" s="106"/>
      <c r="AB883" s="106"/>
    </row>
    <row r="884" spans="16:28">
      <c r="P884" s="109"/>
      <c r="Q884" s="109"/>
      <c r="R884" s="109"/>
      <c r="S884" s="109"/>
      <c r="T884" s="106"/>
      <c r="U884" s="106"/>
      <c r="V884" s="106"/>
      <c r="W884" s="106"/>
      <c r="X884" s="106"/>
      <c r="Y884" s="106"/>
      <c r="Z884" s="106"/>
      <c r="AA884" s="106"/>
      <c r="AB884" s="106"/>
    </row>
    <row r="885" spans="16:28">
      <c r="P885" s="109"/>
      <c r="Q885" s="109"/>
      <c r="R885" s="109"/>
      <c r="S885" s="109"/>
      <c r="T885" s="106"/>
      <c r="U885" s="106"/>
      <c r="V885" s="106"/>
      <c r="W885" s="106"/>
      <c r="X885" s="106"/>
      <c r="Y885" s="106"/>
      <c r="Z885" s="106"/>
      <c r="AA885" s="106"/>
      <c r="AB885" s="106"/>
    </row>
    <row r="886" spans="16:28">
      <c r="P886" s="109"/>
      <c r="Q886" s="109"/>
      <c r="R886" s="109"/>
      <c r="S886" s="109"/>
      <c r="T886" s="106"/>
      <c r="U886" s="106"/>
      <c r="V886" s="106"/>
      <c r="W886" s="106"/>
      <c r="X886" s="106"/>
      <c r="Y886" s="106"/>
      <c r="Z886" s="106"/>
      <c r="AA886" s="106"/>
      <c r="AB886" s="106"/>
    </row>
    <row r="887" spans="16:28">
      <c r="P887" s="109"/>
      <c r="Q887" s="109"/>
      <c r="R887" s="109"/>
      <c r="S887" s="109"/>
      <c r="T887" s="106"/>
      <c r="U887" s="106"/>
      <c r="V887" s="106"/>
      <c r="W887" s="106"/>
      <c r="X887" s="106"/>
      <c r="Y887" s="106"/>
      <c r="Z887" s="106"/>
      <c r="AA887" s="106"/>
      <c r="AB887" s="106"/>
    </row>
    <row r="888" spans="16:28">
      <c r="P888" s="109"/>
      <c r="Q888" s="109"/>
      <c r="R888" s="109"/>
      <c r="S888" s="109"/>
      <c r="T888" s="106"/>
      <c r="U888" s="106"/>
      <c r="V888" s="106"/>
      <c r="W888" s="106"/>
      <c r="X888" s="106"/>
      <c r="Y888" s="106"/>
      <c r="Z888" s="106"/>
      <c r="AA888" s="106"/>
      <c r="AB888" s="106"/>
    </row>
    <row r="889" spans="16:28">
      <c r="P889" s="109"/>
      <c r="Q889" s="109"/>
      <c r="R889" s="109"/>
      <c r="S889" s="109"/>
      <c r="T889" s="106"/>
      <c r="U889" s="106"/>
      <c r="V889" s="106"/>
      <c r="W889" s="106"/>
      <c r="X889" s="106"/>
      <c r="Y889" s="106"/>
      <c r="Z889" s="106"/>
      <c r="AA889" s="106"/>
      <c r="AB889" s="106"/>
    </row>
    <row r="890" spans="16:28">
      <c r="P890" s="109"/>
      <c r="Q890" s="109"/>
      <c r="R890" s="109"/>
      <c r="S890" s="109"/>
      <c r="T890" s="106"/>
      <c r="U890" s="106"/>
      <c r="V890" s="106"/>
      <c r="W890" s="106"/>
      <c r="X890" s="106"/>
      <c r="Y890" s="106"/>
      <c r="Z890" s="106"/>
      <c r="AA890" s="106"/>
      <c r="AB890" s="106"/>
    </row>
    <row r="891" spans="16:28">
      <c r="P891" s="109"/>
      <c r="Q891" s="109"/>
      <c r="R891" s="109"/>
      <c r="S891" s="109"/>
      <c r="T891" s="106"/>
      <c r="U891" s="106"/>
      <c r="V891" s="106"/>
      <c r="W891" s="106"/>
      <c r="X891" s="106"/>
      <c r="Y891" s="106"/>
      <c r="Z891" s="106"/>
      <c r="AA891" s="106"/>
      <c r="AB891" s="106"/>
    </row>
    <row r="892" spans="16:28">
      <c r="P892" s="109"/>
      <c r="Q892" s="109"/>
      <c r="R892" s="109"/>
      <c r="S892" s="109"/>
      <c r="T892" s="106"/>
      <c r="U892" s="106"/>
      <c r="V892" s="106"/>
      <c r="W892" s="106"/>
      <c r="X892" s="106"/>
      <c r="Y892" s="106"/>
      <c r="Z892" s="106"/>
      <c r="AA892" s="106"/>
      <c r="AB892" s="106"/>
    </row>
    <row r="893" spans="16:28">
      <c r="P893" s="109"/>
      <c r="Q893" s="109"/>
      <c r="R893" s="109"/>
      <c r="S893" s="109"/>
      <c r="T893" s="106"/>
      <c r="U893" s="106"/>
      <c r="V893" s="106"/>
      <c r="W893" s="106"/>
      <c r="X893" s="106"/>
      <c r="Y893" s="106"/>
      <c r="Z893" s="106"/>
      <c r="AA893" s="106"/>
      <c r="AB893" s="106"/>
    </row>
    <row r="894" spans="16:28">
      <c r="P894" s="109"/>
      <c r="Q894" s="109"/>
      <c r="R894" s="109"/>
      <c r="S894" s="109"/>
      <c r="T894" s="106"/>
      <c r="U894" s="106"/>
      <c r="V894" s="106"/>
      <c r="W894" s="106"/>
      <c r="X894" s="106"/>
      <c r="Y894" s="106"/>
      <c r="Z894" s="106"/>
      <c r="AA894" s="106"/>
      <c r="AB894" s="106"/>
    </row>
    <row r="895" spans="16:28">
      <c r="P895" s="109"/>
      <c r="Q895" s="109"/>
      <c r="R895" s="109"/>
      <c r="S895" s="109"/>
      <c r="T895" s="106"/>
      <c r="U895" s="106"/>
      <c r="V895" s="106"/>
      <c r="W895" s="106"/>
      <c r="X895" s="106"/>
      <c r="Y895" s="106"/>
      <c r="Z895" s="106"/>
      <c r="AA895" s="106"/>
      <c r="AB895" s="106"/>
    </row>
    <row r="896" spans="16:28">
      <c r="P896" s="109"/>
      <c r="Q896" s="109"/>
      <c r="R896" s="109"/>
      <c r="S896" s="109"/>
      <c r="T896" s="106"/>
      <c r="U896" s="106"/>
      <c r="V896" s="106"/>
      <c r="W896" s="106"/>
      <c r="X896" s="106"/>
      <c r="Y896" s="106"/>
      <c r="Z896" s="106"/>
      <c r="AA896" s="106"/>
      <c r="AB896" s="106"/>
    </row>
    <row r="897" spans="16:28">
      <c r="P897" s="109"/>
      <c r="Q897" s="109"/>
      <c r="R897" s="109"/>
      <c r="S897" s="109"/>
      <c r="T897" s="106"/>
      <c r="U897" s="106"/>
      <c r="V897" s="106"/>
      <c r="W897" s="106"/>
      <c r="X897" s="106"/>
      <c r="Y897" s="106"/>
      <c r="Z897" s="106"/>
      <c r="AA897" s="106"/>
      <c r="AB897" s="106"/>
    </row>
    <row r="898" spans="16:28">
      <c r="P898" s="109"/>
      <c r="Q898" s="109"/>
      <c r="R898" s="109"/>
      <c r="S898" s="109"/>
      <c r="T898" s="106"/>
      <c r="U898" s="106"/>
      <c r="V898" s="106"/>
      <c r="W898" s="106"/>
      <c r="X898" s="106"/>
      <c r="Y898" s="106"/>
      <c r="Z898" s="106"/>
      <c r="AA898" s="106"/>
      <c r="AB898" s="106"/>
    </row>
    <row r="899" spans="16:28">
      <c r="P899" s="109"/>
      <c r="Q899" s="109"/>
      <c r="R899" s="109"/>
      <c r="S899" s="109"/>
      <c r="T899" s="106"/>
      <c r="U899" s="106"/>
      <c r="V899" s="106"/>
      <c r="W899" s="106"/>
      <c r="X899" s="106"/>
      <c r="Y899" s="106"/>
      <c r="Z899" s="106"/>
      <c r="AA899" s="106"/>
      <c r="AB899" s="106"/>
    </row>
    <row r="900" spans="16:28">
      <c r="P900" s="109"/>
      <c r="Q900" s="109"/>
      <c r="R900" s="109"/>
      <c r="S900" s="109"/>
      <c r="T900" s="106"/>
      <c r="U900" s="106"/>
      <c r="V900" s="106"/>
      <c r="W900" s="106"/>
      <c r="X900" s="106"/>
      <c r="Y900" s="106"/>
      <c r="Z900" s="106"/>
      <c r="AA900" s="106"/>
      <c r="AB900" s="106"/>
    </row>
    <row r="901" spans="16:28">
      <c r="P901" s="109"/>
      <c r="Q901" s="109"/>
      <c r="R901" s="109"/>
      <c r="S901" s="109"/>
      <c r="T901" s="106"/>
      <c r="U901" s="106"/>
      <c r="V901" s="106"/>
      <c r="W901" s="106"/>
      <c r="X901" s="106"/>
      <c r="Y901" s="106"/>
      <c r="Z901" s="106"/>
      <c r="AA901" s="106"/>
      <c r="AB901" s="106"/>
    </row>
    <row r="902" spans="16:28">
      <c r="P902" s="109"/>
      <c r="Q902" s="109"/>
      <c r="R902" s="109"/>
      <c r="S902" s="109"/>
      <c r="T902" s="106"/>
      <c r="U902" s="106"/>
      <c r="V902" s="106"/>
      <c r="W902" s="106"/>
      <c r="X902" s="106"/>
      <c r="Y902" s="106"/>
      <c r="Z902" s="106"/>
      <c r="AA902" s="106"/>
      <c r="AB902" s="106"/>
    </row>
    <row r="903" spans="16:28">
      <c r="P903" s="109"/>
      <c r="Q903" s="109"/>
      <c r="R903" s="109"/>
      <c r="S903" s="109"/>
      <c r="T903" s="106"/>
      <c r="U903" s="106"/>
      <c r="V903" s="106"/>
      <c r="W903" s="106"/>
      <c r="X903" s="106"/>
      <c r="Y903" s="106"/>
      <c r="Z903" s="106"/>
      <c r="AA903" s="106"/>
      <c r="AB903" s="106"/>
    </row>
    <row r="904" spans="16:28">
      <c r="P904" s="109"/>
      <c r="Q904" s="109"/>
      <c r="R904" s="109"/>
      <c r="S904" s="109"/>
      <c r="T904" s="106"/>
      <c r="U904" s="106"/>
      <c r="V904" s="106"/>
      <c r="W904" s="106"/>
      <c r="X904" s="106"/>
      <c r="Y904" s="106"/>
      <c r="Z904" s="106"/>
      <c r="AA904" s="106"/>
      <c r="AB904" s="106"/>
    </row>
    <row r="905" spans="16:28">
      <c r="P905" s="109"/>
      <c r="Q905" s="109"/>
      <c r="R905" s="109"/>
      <c r="S905" s="109"/>
      <c r="T905" s="106"/>
      <c r="U905" s="106"/>
      <c r="V905" s="106"/>
      <c r="W905" s="106"/>
      <c r="X905" s="106"/>
      <c r="Y905" s="106"/>
      <c r="Z905" s="106"/>
      <c r="AA905" s="106"/>
      <c r="AB905" s="106"/>
    </row>
    <row r="906" spans="16:28">
      <c r="P906" s="109"/>
      <c r="Q906" s="109"/>
      <c r="R906" s="109"/>
      <c r="S906" s="109"/>
      <c r="T906" s="106"/>
      <c r="U906" s="106"/>
      <c r="V906" s="106"/>
      <c r="W906" s="106"/>
      <c r="X906" s="106"/>
      <c r="Y906" s="106"/>
      <c r="Z906" s="106"/>
      <c r="AA906" s="106"/>
      <c r="AB906" s="106"/>
    </row>
    <row r="907" spans="16:28">
      <c r="P907" s="109"/>
      <c r="Q907" s="109"/>
      <c r="R907" s="109"/>
      <c r="S907" s="109"/>
      <c r="T907" s="106"/>
      <c r="U907" s="106"/>
      <c r="V907" s="106"/>
      <c r="W907" s="106"/>
      <c r="X907" s="106"/>
      <c r="Y907" s="106"/>
      <c r="Z907" s="106"/>
      <c r="AA907" s="106"/>
      <c r="AB907" s="106"/>
    </row>
    <row r="908" spans="16:28">
      <c r="P908" s="109"/>
      <c r="Q908" s="109"/>
      <c r="R908" s="109"/>
      <c r="S908" s="109"/>
      <c r="T908" s="106"/>
      <c r="U908" s="106"/>
      <c r="V908" s="106"/>
      <c r="W908" s="106"/>
      <c r="X908" s="106"/>
      <c r="Y908" s="106"/>
      <c r="Z908" s="106"/>
      <c r="AA908" s="106"/>
      <c r="AB908" s="106"/>
    </row>
    <row r="909" spans="16:28">
      <c r="P909" s="109"/>
      <c r="Q909" s="109"/>
      <c r="R909" s="109"/>
      <c r="S909" s="109"/>
      <c r="T909" s="106"/>
      <c r="U909" s="106"/>
      <c r="V909" s="106"/>
      <c r="W909" s="106"/>
      <c r="X909" s="106"/>
      <c r="Y909" s="106"/>
      <c r="Z909" s="106"/>
      <c r="AA909" s="106"/>
      <c r="AB909" s="106"/>
    </row>
    <row r="910" spans="16:28">
      <c r="P910" s="109"/>
      <c r="Q910" s="109"/>
      <c r="R910" s="109"/>
      <c r="S910" s="109"/>
      <c r="T910" s="106"/>
      <c r="U910" s="106"/>
      <c r="V910" s="106"/>
      <c r="W910" s="106"/>
      <c r="X910" s="106"/>
      <c r="Y910" s="106"/>
      <c r="Z910" s="106"/>
      <c r="AA910" s="106"/>
      <c r="AB910" s="106"/>
    </row>
    <row r="911" spans="16:28">
      <c r="P911" s="109"/>
      <c r="Q911" s="109"/>
      <c r="R911" s="109"/>
      <c r="S911" s="109"/>
      <c r="T911" s="106"/>
      <c r="U911" s="106"/>
      <c r="V911" s="106"/>
      <c r="W911" s="106"/>
      <c r="X911" s="106"/>
      <c r="Y911" s="106"/>
      <c r="Z911" s="106"/>
      <c r="AA911" s="106"/>
      <c r="AB911" s="106"/>
    </row>
    <row r="912" spans="16:28">
      <c r="P912" s="109"/>
      <c r="Q912" s="109"/>
      <c r="R912" s="109"/>
      <c r="S912" s="109"/>
      <c r="T912" s="106"/>
      <c r="U912" s="106"/>
      <c r="V912" s="106"/>
      <c r="W912" s="106"/>
      <c r="X912" s="106"/>
      <c r="Y912" s="106"/>
      <c r="Z912" s="106"/>
      <c r="AA912" s="106"/>
      <c r="AB912" s="106"/>
    </row>
    <row r="913" spans="16:28">
      <c r="P913" s="109"/>
      <c r="Q913" s="109"/>
      <c r="R913" s="109"/>
      <c r="S913" s="109"/>
      <c r="T913" s="106"/>
      <c r="U913" s="106"/>
      <c r="V913" s="106"/>
      <c r="W913" s="106"/>
      <c r="X913" s="106"/>
      <c r="Y913" s="106"/>
      <c r="Z913" s="106"/>
      <c r="AA913" s="106"/>
      <c r="AB913" s="106"/>
    </row>
    <row r="914" spans="16:28">
      <c r="P914" s="109"/>
      <c r="Q914" s="109"/>
      <c r="R914" s="109"/>
      <c r="S914" s="109"/>
      <c r="T914" s="106"/>
      <c r="U914" s="106"/>
      <c r="V914" s="106"/>
      <c r="W914" s="106"/>
      <c r="X914" s="106"/>
      <c r="Y914" s="106"/>
      <c r="Z914" s="106"/>
      <c r="AA914" s="106"/>
      <c r="AB914" s="106"/>
    </row>
    <row r="915" spans="16:28">
      <c r="P915" s="109"/>
      <c r="Q915" s="109"/>
      <c r="R915" s="109"/>
      <c r="S915" s="109"/>
      <c r="T915" s="106"/>
      <c r="U915" s="106"/>
      <c r="V915" s="106"/>
      <c r="W915" s="106"/>
      <c r="X915" s="106"/>
      <c r="Y915" s="106"/>
      <c r="Z915" s="106"/>
      <c r="AA915" s="106"/>
      <c r="AB915" s="106"/>
    </row>
    <row r="916" spans="16:28">
      <c r="P916" s="109"/>
      <c r="Q916" s="109"/>
      <c r="R916" s="109"/>
      <c r="S916" s="109"/>
      <c r="T916" s="106"/>
      <c r="U916" s="106"/>
      <c r="V916" s="106"/>
      <c r="W916" s="106"/>
      <c r="X916" s="106"/>
      <c r="Y916" s="106"/>
      <c r="Z916" s="106"/>
      <c r="AA916" s="106"/>
      <c r="AB916" s="106"/>
    </row>
    <row r="917" spans="16:28">
      <c r="P917" s="109"/>
      <c r="Q917" s="109"/>
      <c r="R917" s="109"/>
      <c r="S917" s="109"/>
      <c r="T917" s="106"/>
      <c r="U917" s="106"/>
      <c r="V917" s="106"/>
      <c r="W917" s="106"/>
      <c r="X917" s="106"/>
      <c r="Y917" s="106"/>
      <c r="Z917" s="106"/>
      <c r="AA917" s="106"/>
      <c r="AB917" s="106"/>
    </row>
    <row r="918" spans="16:28">
      <c r="P918" s="109"/>
      <c r="Q918" s="109"/>
      <c r="R918" s="109"/>
      <c r="S918" s="109"/>
      <c r="T918" s="106"/>
      <c r="U918" s="106"/>
      <c r="V918" s="106"/>
      <c r="W918" s="106"/>
      <c r="X918" s="106"/>
      <c r="Y918" s="106"/>
      <c r="Z918" s="106"/>
      <c r="AA918" s="106"/>
      <c r="AB918" s="106"/>
    </row>
    <row r="919" spans="16:28">
      <c r="P919" s="109"/>
      <c r="Q919" s="109"/>
      <c r="R919" s="109"/>
      <c r="S919" s="109"/>
      <c r="T919" s="106"/>
      <c r="U919" s="106"/>
      <c r="V919" s="106"/>
      <c r="W919" s="106"/>
      <c r="X919" s="106"/>
      <c r="Y919" s="106"/>
      <c r="Z919" s="106"/>
      <c r="AA919" s="106"/>
      <c r="AB919" s="106"/>
    </row>
    <row r="920" spans="16:28">
      <c r="P920" s="109"/>
      <c r="Q920" s="109"/>
      <c r="R920" s="109"/>
      <c r="S920" s="109"/>
      <c r="T920" s="106"/>
      <c r="U920" s="106"/>
      <c r="V920" s="106"/>
      <c r="W920" s="106"/>
      <c r="X920" s="106"/>
      <c r="Y920" s="106"/>
      <c r="Z920" s="106"/>
      <c r="AA920" s="106"/>
      <c r="AB920" s="106"/>
    </row>
    <row r="921" spans="16:28">
      <c r="P921" s="109"/>
      <c r="Q921" s="109"/>
      <c r="R921" s="109"/>
      <c r="S921" s="109"/>
      <c r="T921" s="106"/>
      <c r="U921" s="106"/>
      <c r="V921" s="106"/>
      <c r="W921" s="106"/>
      <c r="X921" s="106"/>
      <c r="Y921" s="106"/>
      <c r="Z921" s="106"/>
      <c r="AA921" s="106"/>
      <c r="AB921" s="106"/>
    </row>
    <row r="922" spans="16:28">
      <c r="P922" s="109"/>
      <c r="Q922" s="109"/>
      <c r="R922" s="109"/>
      <c r="S922" s="109"/>
      <c r="T922" s="106"/>
      <c r="U922" s="106"/>
      <c r="V922" s="106"/>
      <c r="W922" s="106"/>
      <c r="X922" s="106"/>
      <c r="Y922" s="106"/>
      <c r="Z922" s="106"/>
      <c r="AA922" s="106"/>
      <c r="AB922" s="106"/>
    </row>
    <row r="923" spans="16:28">
      <c r="P923" s="109"/>
      <c r="Q923" s="109"/>
      <c r="R923" s="109"/>
      <c r="S923" s="109"/>
      <c r="T923" s="106"/>
      <c r="U923" s="106"/>
      <c r="V923" s="106"/>
      <c r="W923" s="106"/>
      <c r="X923" s="106"/>
      <c r="Y923" s="106"/>
      <c r="Z923" s="106"/>
      <c r="AA923" s="106"/>
      <c r="AB923" s="106"/>
    </row>
    <row r="924" spans="16:28">
      <c r="P924" s="109"/>
      <c r="Q924" s="109"/>
      <c r="R924" s="109"/>
      <c r="S924" s="109"/>
      <c r="T924" s="106"/>
      <c r="U924" s="106"/>
      <c r="V924" s="106"/>
      <c r="W924" s="106"/>
      <c r="X924" s="106"/>
      <c r="Y924" s="106"/>
      <c r="Z924" s="106"/>
      <c r="AA924" s="106"/>
      <c r="AB924" s="106"/>
    </row>
    <row r="925" spans="16:28">
      <c r="P925" s="109"/>
      <c r="Q925" s="109"/>
      <c r="R925" s="109"/>
      <c r="S925" s="109"/>
      <c r="T925" s="106"/>
      <c r="U925" s="106"/>
      <c r="V925" s="106"/>
      <c r="W925" s="106"/>
      <c r="X925" s="106"/>
      <c r="Y925" s="106"/>
      <c r="Z925" s="106"/>
      <c r="AA925" s="106"/>
      <c r="AB925" s="106"/>
    </row>
    <row r="926" spans="16:28">
      <c r="P926" s="109"/>
      <c r="Q926" s="109"/>
      <c r="R926" s="109"/>
      <c r="S926" s="109"/>
      <c r="T926" s="106"/>
      <c r="U926" s="106"/>
      <c r="V926" s="106"/>
      <c r="W926" s="106"/>
      <c r="X926" s="106"/>
      <c r="Y926" s="106"/>
      <c r="Z926" s="106"/>
      <c r="AA926" s="106"/>
      <c r="AB926" s="106"/>
    </row>
    <row r="927" spans="16:28">
      <c r="P927" s="109"/>
      <c r="Q927" s="109"/>
      <c r="R927" s="109"/>
      <c r="S927" s="109"/>
      <c r="T927" s="106"/>
      <c r="U927" s="106"/>
      <c r="V927" s="106"/>
      <c r="W927" s="106"/>
      <c r="X927" s="106"/>
      <c r="Y927" s="106"/>
      <c r="Z927" s="106"/>
      <c r="AA927" s="106"/>
      <c r="AB927" s="106"/>
    </row>
    <row r="928" spans="16:28">
      <c r="P928" s="109"/>
      <c r="Q928" s="109"/>
      <c r="R928" s="109"/>
      <c r="S928" s="109"/>
      <c r="T928" s="106"/>
      <c r="U928" s="106"/>
      <c r="V928" s="106"/>
      <c r="W928" s="106"/>
      <c r="X928" s="106"/>
      <c r="Y928" s="106"/>
      <c r="Z928" s="106"/>
      <c r="AA928" s="106"/>
      <c r="AB928" s="106"/>
    </row>
    <row r="929" spans="16:28">
      <c r="P929" s="109"/>
      <c r="Q929" s="109"/>
      <c r="R929" s="109"/>
      <c r="S929" s="109"/>
      <c r="T929" s="106"/>
      <c r="U929" s="106"/>
      <c r="V929" s="106"/>
      <c r="W929" s="106"/>
      <c r="X929" s="106"/>
      <c r="Y929" s="106"/>
      <c r="Z929" s="106"/>
      <c r="AA929" s="106"/>
      <c r="AB929" s="106"/>
    </row>
    <row r="930" spans="16:28">
      <c r="P930" s="109"/>
      <c r="Q930" s="109"/>
      <c r="R930" s="109"/>
      <c r="S930" s="109"/>
      <c r="T930" s="106"/>
      <c r="U930" s="106"/>
      <c r="V930" s="106"/>
      <c r="W930" s="106"/>
      <c r="X930" s="106"/>
      <c r="Y930" s="106"/>
      <c r="Z930" s="106"/>
      <c r="AA930" s="106"/>
      <c r="AB930" s="106"/>
    </row>
    <row r="931" spans="16:28">
      <c r="P931" s="109"/>
      <c r="Q931" s="109"/>
      <c r="R931" s="109"/>
      <c r="S931" s="109"/>
      <c r="T931" s="106"/>
      <c r="U931" s="106"/>
      <c r="V931" s="106"/>
      <c r="W931" s="106"/>
      <c r="X931" s="106"/>
      <c r="Y931" s="106"/>
      <c r="Z931" s="106"/>
      <c r="AA931" s="106"/>
      <c r="AB931" s="106"/>
    </row>
    <row r="932" spans="16:28">
      <c r="P932" s="109"/>
      <c r="Q932" s="109"/>
      <c r="R932" s="109"/>
      <c r="S932" s="109"/>
      <c r="T932" s="106"/>
      <c r="U932" s="106"/>
      <c r="V932" s="106"/>
      <c r="W932" s="106"/>
      <c r="X932" s="106"/>
      <c r="Y932" s="106"/>
      <c r="Z932" s="106"/>
      <c r="AA932" s="106"/>
      <c r="AB932" s="106"/>
    </row>
    <row r="933" spans="16:28">
      <c r="P933" s="109"/>
      <c r="Q933" s="109"/>
      <c r="R933" s="109"/>
      <c r="S933" s="109"/>
      <c r="T933" s="106"/>
      <c r="U933" s="106"/>
      <c r="V933" s="106"/>
      <c r="W933" s="106"/>
      <c r="X933" s="106"/>
      <c r="Y933" s="106"/>
      <c r="Z933" s="106"/>
      <c r="AA933" s="106"/>
      <c r="AB933" s="106"/>
    </row>
    <row r="934" spans="16:28">
      <c r="P934" s="109"/>
      <c r="Q934" s="109"/>
      <c r="R934" s="109"/>
      <c r="S934" s="109"/>
      <c r="T934" s="106"/>
      <c r="U934" s="106"/>
      <c r="V934" s="106"/>
      <c r="W934" s="106"/>
      <c r="X934" s="106"/>
      <c r="Y934" s="106"/>
      <c r="Z934" s="106"/>
      <c r="AA934" s="106"/>
      <c r="AB934" s="106"/>
    </row>
    <row r="935" spans="16:28">
      <c r="P935" s="109"/>
      <c r="Q935" s="109"/>
      <c r="R935" s="109"/>
      <c r="S935" s="109"/>
      <c r="T935" s="106"/>
      <c r="U935" s="106"/>
      <c r="V935" s="106"/>
      <c r="W935" s="106"/>
      <c r="X935" s="106"/>
      <c r="Y935" s="106"/>
      <c r="Z935" s="106"/>
      <c r="AA935" s="106"/>
      <c r="AB935" s="106"/>
    </row>
    <row r="936" spans="16:28">
      <c r="P936" s="109"/>
      <c r="Q936" s="109"/>
      <c r="R936" s="109"/>
      <c r="S936" s="109"/>
      <c r="T936" s="106"/>
      <c r="U936" s="106"/>
      <c r="V936" s="106"/>
      <c r="W936" s="106"/>
      <c r="X936" s="106"/>
      <c r="Y936" s="106"/>
      <c r="Z936" s="106"/>
      <c r="AA936" s="106"/>
      <c r="AB936" s="106"/>
    </row>
    <row r="937" spans="16:28">
      <c r="P937" s="109"/>
      <c r="Q937" s="109"/>
      <c r="R937" s="109"/>
      <c r="S937" s="109"/>
      <c r="T937" s="106"/>
      <c r="U937" s="106"/>
      <c r="V937" s="106"/>
      <c r="W937" s="106"/>
      <c r="X937" s="106"/>
      <c r="Y937" s="106"/>
      <c r="Z937" s="106"/>
      <c r="AA937" s="106"/>
      <c r="AB937" s="106"/>
    </row>
    <row r="938" spans="16:28">
      <c r="P938" s="109"/>
      <c r="Q938" s="109"/>
      <c r="R938" s="109"/>
      <c r="S938" s="109"/>
      <c r="T938" s="106"/>
      <c r="U938" s="106"/>
      <c r="V938" s="106"/>
      <c r="W938" s="106"/>
      <c r="X938" s="106"/>
      <c r="Y938" s="106"/>
      <c r="Z938" s="106"/>
      <c r="AA938" s="106"/>
      <c r="AB938" s="106"/>
    </row>
    <row r="939" spans="16:28">
      <c r="P939" s="109"/>
      <c r="Q939" s="109"/>
      <c r="R939" s="109"/>
      <c r="S939" s="109"/>
      <c r="T939" s="106"/>
      <c r="U939" s="106"/>
      <c r="V939" s="106"/>
      <c r="W939" s="106"/>
      <c r="X939" s="106"/>
      <c r="Y939" s="106"/>
      <c r="Z939" s="106"/>
      <c r="AA939" s="106"/>
      <c r="AB939" s="106"/>
    </row>
    <row r="940" spans="16:28">
      <c r="P940" s="109"/>
      <c r="Q940" s="109"/>
      <c r="R940" s="109"/>
      <c r="S940" s="109"/>
      <c r="T940" s="106"/>
      <c r="U940" s="106"/>
      <c r="V940" s="106"/>
      <c r="W940" s="106"/>
      <c r="X940" s="106"/>
      <c r="Y940" s="106"/>
      <c r="Z940" s="106"/>
      <c r="AA940" s="106"/>
      <c r="AB940" s="106"/>
    </row>
    <row r="941" spans="16:28">
      <c r="P941" s="109"/>
      <c r="Q941" s="109"/>
      <c r="R941" s="109"/>
      <c r="S941" s="109"/>
      <c r="T941" s="106"/>
      <c r="U941" s="106"/>
      <c r="V941" s="106"/>
      <c r="W941" s="106"/>
      <c r="X941" s="106"/>
      <c r="Y941" s="106"/>
      <c r="Z941" s="106"/>
      <c r="AA941" s="106"/>
      <c r="AB941" s="106"/>
    </row>
    <row r="942" spans="16:28">
      <c r="P942" s="109"/>
      <c r="Q942" s="109"/>
      <c r="R942" s="109"/>
      <c r="S942" s="109"/>
      <c r="T942" s="106"/>
      <c r="U942" s="106"/>
      <c r="V942" s="106"/>
      <c r="W942" s="106"/>
      <c r="X942" s="106"/>
      <c r="Y942" s="106"/>
      <c r="Z942" s="106"/>
      <c r="AA942" s="106"/>
      <c r="AB942" s="106"/>
    </row>
    <row r="943" spans="16:28">
      <c r="P943" s="109"/>
      <c r="Q943" s="109"/>
      <c r="R943" s="109"/>
      <c r="S943" s="109"/>
      <c r="T943" s="106"/>
      <c r="U943" s="106"/>
      <c r="V943" s="106"/>
      <c r="W943" s="106"/>
      <c r="X943" s="106"/>
      <c r="Y943" s="106"/>
      <c r="Z943" s="106"/>
      <c r="AA943" s="106"/>
      <c r="AB943" s="106"/>
    </row>
    <row r="944" spans="16:28">
      <c r="P944" s="109"/>
      <c r="Q944" s="109"/>
      <c r="R944" s="109"/>
      <c r="S944" s="109"/>
      <c r="T944" s="106"/>
      <c r="U944" s="106"/>
      <c r="V944" s="106"/>
      <c r="W944" s="106"/>
      <c r="X944" s="106"/>
      <c r="Y944" s="106"/>
      <c r="Z944" s="106"/>
      <c r="AA944" s="106"/>
      <c r="AB944" s="106"/>
    </row>
    <row r="945" spans="16:28">
      <c r="P945" s="109"/>
      <c r="Q945" s="109"/>
      <c r="R945" s="109"/>
      <c r="S945" s="109"/>
      <c r="T945" s="106"/>
      <c r="U945" s="106"/>
      <c r="V945" s="106"/>
      <c r="W945" s="106"/>
      <c r="X945" s="106"/>
      <c r="Y945" s="106"/>
      <c r="Z945" s="106"/>
      <c r="AA945" s="106"/>
      <c r="AB945" s="106"/>
    </row>
    <row r="946" spans="16:28">
      <c r="P946" s="109"/>
      <c r="Q946" s="109"/>
      <c r="R946" s="109"/>
      <c r="S946" s="109"/>
      <c r="T946" s="106"/>
      <c r="U946" s="106"/>
      <c r="V946" s="106"/>
      <c r="W946" s="106"/>
      <c r="X946" s="106"/>
      <c r="Y946" s="106"/>
      <c r="Z946" s="106"/>
      <c r="AA946" s="106"/>
      <c r="AB946" s="106"/>
    </row>
    <row r="947" spans="16:28">
      <c r="P947" s="109"/>
      <c r="Q947" s="109"/>
      <c r="R947" s="109"/>
      <c r="S947" s="109"/>
      <c r="T947" s="106"/>
      <c r="U947" s="106"/>
      <c r="V947" s="106"/>
      <c r="W947" s="106"/>
      <c r="X947" s="106"/>
      <c r="Y947" s="106"/>
      <c r="Z947" s="106"/>
      <c r="AA947" s="106"/>
      <c r="AB947" s="106"/>
    </row>
    <row r="948" spans="16:28">
      <c r="P948" s="109"/>
      <c r="Q948" s="109"/>
      <c r="R948" s="109"/>
      <c r="S948" s="109"/>
      <c r="T948" s="106"/>
      <c r="U948" s="106"/>
      <c r="V948" s="106"/>
      <c r="W948" s="106"/>
      <c r="X948" s="106"/>
      <c r="Y948" s="106"/>
      <c r="Z948" s="106"/>
      <c r="AA948" s="106"/>
      <c r="AB948" s="106"/>
    </row>
    <row r="949" spans="16:28">
      <c r="P949" s="109"/>
      <c r="Q949" s="109"/>
      <c r="R949" s="109"/>
      <c r="S949" s="109"/>
      <c r="T949" s="106"/>
      <c r="U949" s="106"/>
      <c r="V949" s="106"/>
      <c r="W949" s="106"/>
      <c r="X949" s="106"/>
      <c r="Y949" s="106"/>
      <c r="Z949" s="106"/>
      <c r="AA949" s="106"/>
      <c r="AB949" s="106"/>
    </row>
    <row r="950" spans="16:28">
      <c r="P950" s="109"/>
      <c r="Q950" s="109"/>
      <c r="R950" s="109"/>
      <c r="S950" s="109"/>
      <c r="T950" s="106"/>
      <c r="U950" s="106"/>
      <c r="V950" s="106"/>
      <c r="W950" s="106"/>
      <c r="X950" s="106"/>
      <c r="Y950" s="106"/>
      <c r="Z950" s="106"/>
      <c r="AA950" s="106"/>
      <c r="AB950" s="106"/>
    </row>
    <row r="951" spans="16:28">
      <c r="P951" s="109"/>
      <c r="Q951" s="109"/>
      <c r="R951" s="109"/>
      <c r="S951" s="109"/>
      <c r="T951" s="106"/>
      <c r="U951" s="106"/>
      <c r="V951" s="106"/>
      <c r="W951" s="106"/>
      <c r="X951" s="106"/>
      <c r="Y951" s="106"/>
      <c r="Z951" s="106"/>
      <c r="AA951" s="106"/>
      <c r="AB951" s="106"/>
    </row>
    <row r="952" spans="16:28">
      <c r="P952" s="109"/>
      <c r="Q952" s="109"/>
      <c r="R952" s="109"/>
      <c r="S952" s="109"/>
      <c r="T952" s="106"/>
      <c r="U952" s="106"/>
      <c r="V952" s="106"/>
      <c r="W952" s="106"/>
      <c r="X952" s="106"/>
      <c r="Y952" s="106"/>
      <c r="Z952" s="106"/>
      <c r="AA952" s="106"/>
      <c r="AB952" s="106"/>
    </row>
    <row r="953" spans="16:28">
      <c r="P953" s="109"/>
      <c r="Q953" s="109"/>
      <c r="R953" s="109"/>
      <c r="S953" s="109"/>
      <c r="T953" s="106"/>
      <c r="U953" s="106"/>
      <c r="V953" s="106"/>
      <c r="W953" s="106"/>
      <c r="X953" s="106"/>
      <c r="Y953" s="106"/>
      <c r="Z953" s="106"/>
      <c r="AA953" s="106"/>
      <c r="AB953" s="106"/>
    </row>
    <row r="954" spans="16:28">
      <c r="P954" s="109"/>
      <c r="Q954" s="109"/>
      <c r="R954" s="109"/>
      <c r="S954" s="109"/>
      <c r="T954" s="106"/>
      <c r="U954" s="106"/>
      <c r="V954" s="106"/>
      <c r="W954" s="106"/>
      <c r="X954" s="106"/>
      <c r="Y954" s="106"/>
      <c r="Z954" s="106"/>
      <c r="AA954" s="106"/>
      <c r="AB954" s="106"/>
    </row>
    <row r="955" spans="16:28">
      <c r="P955" s="109"/>
      <c r="Q955" s="109"/>
      <c r="R955" s="109"/>
      <c r="S955" s="109"/>
      <c r="T955" s="106"/>
      <c r="U955" s="106"/>
      <c r="V955" s="106"/>
      <c r="W955" s="106"/>
      <c r="X955" s="106"/>
      <c r="Y955" s="106"/>
      <c r="Z955" s="106"/>
      <c r="AA955" s="106"/>
      <c r="AB955" s="106"/>
    </row>
    <row r="956" spans="16:28">
      <c r="P956" s="109"/>
      <c r="Q956" s="109"/>
      <c r="R956" s="109"/>
      <c r="S956" s="109"/>
      <c r="T956" s="106"/>
      <c r="U956" s="106"/>
      <c r="V956" s="106"/>
      <c r="W956" s="106"/>
      <c r="X956" s="106"/>
      <c r="Y956" s="106"/>
      <c r="Z956" s="106"/>
      <c r="AA956" s="106"/>
      <c r="AB956" s="106"/>
    </row>
    <row r="957" spans="16:28">
      <c r="P957" s="109"/>
      <c r="Q957" s="109"/>
      <c r="R957" s="109"/>
      <c r="S957" s="109"/>
      <c r="T957" s="106"/>
      <c r="U957" s="106"/>
      <c r="V957" s="106"/>
      <c r="W957" s="106"/>
      <c r="X957" s="106"/>
      <c r="Y957" s="106"/>
      <c r="Z957" s="106"/>
      <c r="AA957" s="106"/>
      <c r="AB957" s="106"/>
    </row>
    <row r="958" spans="16:28">
      <c r="P958" s="109"/>
      <c r="Q958" s="109"/>
      <c r="R958" s="109"/>
      <c r="S958" s="109"/>
      <c r="T958" s="106"/>
      <c r="U958" s="106"/>
      <c r="V958" s="106"/>
      <c r="W958" s="106"/>
      <c r="X958" s="106"/>
      <c r="Y958" s="106"/>
      <c r="Z958" s="106"/>
      <c r="AA958" s="106"/>
      <c r="AB958" s="106"/>
    </row>
    <row r="959" spans="16:28">
      <c r="P959" s="109"/>
      <c r="Q959" s="109"/>
      <c r="R959" s="109"/>
      <c r="S959" s="109"/>
      <c r="T959" s="106"/>
      <c r="U959" s="106"/>
      <c r="V959" s="106"/>
      <c r="W959" s="106"/>
      <c r="X959" s="106"/>
      <c r="Y959" s="106"/>
      <c r="Z959" s="106"/>
      <c r="AA959" s="106"/>
      <c r="AB959" s="106"/>
    </row>
    <row r="960" spans="16:28">
      <c r="P960" s="109"/>
      <c r="Q960" s="109"/>
      <c r="R960" s="109"/>
      <c r="S960" s="109"/>
      <c r="T960" s="106"/>
      <c r="U960" s="106"/>
      <c r="V960" s="106"/>
      <c r="W960" s="106"/>
      <c r="X960" s="106"/>
      <c r="Y960" s="106"/>
      <c r="Z960" s="106"/>
      <c r="AA960" s="106"/>
      <c r="AB960" s="106"/>
    </row>
    <row r="961" spans="16:28">
      <c r="P961" s="109"/>
      <c r="Q961" s="109"/>
      <c r="R961" s="109"/>
      <c r="S961" s="109"/>
      <c r="T961" s="106"/>
      <c r="U961" s="106"/>
      <c r="V961" s="106"/>
      <c r="W961" s="106"/>
      <c r="X961" s="106"/>
      <c r="Y961" s="106"/>
      <c r="Z961" s="106"/>
      <c r="AA961" s="106"/>
      <c r="AB961" s="106"/>
    </row>
    <row r="962" spans="16:28">
      <c r="P962" s="109"/>
      <c r="Q962" s="109"/>
      <c r="R962" s="109"/>
      <c r="S962" s="109"/>
      <c r="T962" s="106"/>
      <c r="U962" s="106"/>
      <c r="V962" s="106"/>
      <c r="W962" s="106"/>
      <c r="X962" s="106"/>
      <c r="Y962" s="106"/>
      <c r="Z962" s="106"/>
      <c r="AA962" s="106"/>
      <c r="AB962" s="106"/>
    </row>
    <row r="963" spans="16:28">
      <c r="P963" s="109"/>
      <c r="Q963" s="109"/>
      <c r="R963" s="109"/>
      <c r="S963" s="109"/>
      <c r="T963" s="106"/>
      <c r="U963" s="106"/>
      <c r="V963" s="106"/>
      <c r="W963" s="106"/>
      <c r="X963" s="106"/>
      <c r="Y963" s="106"/>
      <c r="Z963" s="106"/>
      <c r="AA963" s="106"/>
      <c r="AB963" s="106"/>
    </row>
    <row r="964" spans="16:28">
      <c r="P964" s="109"/>
      <c r="Q964" s="109"/>
      <c r="R964" s="109"/>
      <c r="S964" s="109"/>
      <c r="T964" s="106"/>
      <c r="U964" s="106"/>
      <c r="V964" s="106"/>
      <c r="W964" s="106"/>
      <c r="X964" s="106"/>
      <c r="Y964" s="106"/>
      <c r="Z964" s="106"/>
      <c r="AA964" s="106"/>
      <c r="AB964" s="106"/>
    </row>
    <row r="965" spans="16:28">
      <c r="P965" s="109"/>
      <c r="Q965" s="109"/>
      <c r="R965" s="109"/>
      <c r="S965" s="109"/>
      <c r="T965" s="106"/>
      <c r="U965" s="106"/>
      <c r="V965" s="106"/>
      <c r="W965" s="106"/>
      <c r="X965" s="106"/>
      <c r="Y965" s="106"/>
      <c r="Z965" s="106"/>
      <c r="AA965" s="106"/>
      <c r="AB965" s="106"/>
    </row>
    <row r="966" spans="16:28">
      <c r="P966" s="109"/>
      <c r="Q966" s="109"/>
      <c r="R966" s="109"/>
      <c r="S966" s="109"/>
      <c r="T966" s="106"/>
      <c r="U966" s="106"/>
      <c r="V966" s="106"/>
      <c r="W966" s="106"/>
      <c r="X966" s="106"/>
      <c r="Y966" s="106"/>
      <c r="Z966" s="106"/>
      <c r="AA966" s="106"/>
      <c r="AB966" s="106"/>
    </row>
    <row r="967" spans="16:28">
      <c r="P967" s="109"/>
      <c r="Q967" s="109"/>
      <c r="R967" s="109"/>
      <c r="S967" s="109"/>
      <c r="T967" s="106"/>
      <c r="U967" s="106"/>
      <c r="V967" s="106"/>
      <c r="W967" s="106"/>
      <c r="X967" s="106"/>
      <c r="Y967" s="106"/>
      <c r="Z967" s="106"/>
      <c r="AA967" s="106"/>
      <c r="AB967" s="106"/>
    </row>
    <row r="968" spans="16:28">
      <c r="P968" s="109"/>
      <c r="Q968" s="109"/>
      <c r="R968" s="109"/>
      <c r="S968" s="109"/>
      <c r="T968" s="106"/>
      <c r="U968" s="106"/>
      <c r="V968" s="106"/>
      <c r="W968" s="106"/>
      <c r="X968" s="106"/>
      <c r="Y968" s="106"/>
      <c r="Z968" s="106"/>
      <c r="AA968" s="106"/>
      <c r="AB968" s="106"/>
    </row>
    <row r="969" spans="16:28">
      <c r="P969" s="109"/>
      <c r="Q969" s="109"/>
      <c r="R969" s="109"/>
      <c r="S969" s="109"/>
      <c r="T969" s="106"/>
      <c r="U969" s="106"/>
      <c r="V969" s="106"/>
      <c r="W969" s="106"/>
      <c r="X969" s="106"/>
      <c r="Y969" s="106"/>
      <c r="Z969" s="106"/>
      <c r="AA969" s="106"/>
      <c r="AB969" s="106"/>
    </row>
    <row r="970" spans="16:28">
      <c r="P970" s="109"/>
      <c r="Q970" s="109"/>
      <c r="R970" s="109"/>
      <c r="S970" s="109"/>
      <c r="T970" s="106"/>
      <c r="U970" s="106"/>
      <c r="V970" s="106"/>
      <c r="W970" s="106"/>
      <c r="X970" s="106"/>
      <c r="Y970" s="106"/>
      <c r="Z970" s="106"/>
      <c r="AA970" s="106"/>
      <c r="AB970" s="106"/>
    </row>
    <row r="971" spans="16:28">
      <c r="P971" s="109"/>
      <c r="Q971" s="109"/>
      <c r="R971" s="109"/>
      <c r="S971" s="109"/>
      <c r="T971" s="106"/>
      <c r="U971" s="106"/>
      <c r="V971" s="106"/>
      <c r="W971" s="106"/>
      <c r="X971" s="106"/>
      <c r="Y971" s="106"/>
      <c r="Z971" s="106"/>
      <c r="AA971" s="106"/>
      <c r="AB971" s="106"/>
    </row>
    <row r="972" spans="16:28">
      <c r="P972" s="109"/>
      <c r="Q972" s="109"/>
      <c r="R972" s="109"/>
      <c r="S972" s="109"/>
      <c r="T972" s="106"/>
      <c r="U972" s="106"/>
      <c r="V972" s="106"/>
      <c r="W972" s="106"/>
      <c r="X972" s="106"/>
      <c r="Y972" s="106"/>
      <c r="Z972" s="106"/>
      <c r="AA972" s="106"/>
      <c r="AB972" s="106"/>
    </row>
    <row r="973" spans="16:28">
      <c r="P973" s="109"/>
      <c r="Q973" s="109"/>
      <c r="R973" s="109"/>
      <c r="S973" s="109"/>
      <c r="T973" s="106"/>
      <c r="U973" s="106"/>
      <c r="V973" s="106"/>
      <c r="W973" s="106"/>
      <c r="X973" s="106"/>
      <c r="Y973" s="106"/>
      <c r="Z973" s="106"/>
      <c r="AA973" s="106"/>
      <c r="AB973" s="106"/>
    </row>
    <row r="974" spans="16:28">
      <c r="P974" s="109"/>
      <c r="Q974" s="109"/>
      <c r="R974" s="109"/>
      <c r="S974" s="109"/>
      <c r="T974" s="106"/>
      <c r="U974" s="106"/>
      <c r="V974" s="106"/>
      <c r="W974" s="106"/>
      <c r="X974" s="106"/>
      <c r="Y974" s="106"/>
      <c r="Z974" s="106"/>
      <c r="AA974" s="106"/>
      <c r="AB974" s="106"/>
    </row>
    <row r="975" spans="16:28">
      <c r="P975" s="109"/>
      <c r="Q975" s="109"/>
      <c r="R975" s="109"/>
      <c r="S975" s="109"/>
      <c r="T975" s="106"/>
      <c r="U975" s="106"/>
      <c r="V975" s="106"/>
      <c r="W975" s="106"/>
      <c r="X975" s="106"/>
      <c r="Y975" s="106"/>
      <c r="Z975" s="106"/>
      <c r="AA975" s="106"/>
      <c r="AB975" s="106"/>
    </row>
    <row r="976" spans="16:28">
      <c r="P976" s="109"/>
      <c r="Q976" s="109"/>
      <c r="R976" s="109"/>
      <c r="S976" s="109"/>
      <c r="T976" s="106"/>
      <c r="U976" s="106"/>
      <c r="V976" s="106"/>
      <c r="W976" s="106"/>
      <c r="X976" s="106"/>
      <c r="Y976" s="106"/>
      <c r="Z976" s="106"/>
      <c r="AA976" s="106"/>
      <c r="AB976" s="106"/>
    </row>
    <row r="977" spans="16:28">
      <c r="P977" s="109"/>
      <c r="Q977" s="109"/>
      <c r="R977" s="109"/>
      <c r="S977" s="109"/>
      <c r="T977" s="106"/>
      <c r="U977" s="106"/>
      <c r="V977" s="106"/>
      <c r="W977" s="106"/>
      <c r="X977" s="106"/>
      <c r="Y977" s="106"/>
      <c r="Z977" s="106"/>
      <c r="AA977" s="106"/>
      <c r="AB977" s="106"/>
    </row>
    <row r="978" spans="16:28">
      <c r="P978" s="109"/>
      <c r="Q978" s="109"/>
      <c r="R978" s="109"/>
      <c r="S978" s="109"/>
      <c r="T978" s="106"/>
      <c r="U978" s="106"/>
      <c r="V978" s="106"/>
      <c r="W978" s="106"/>
      <c r="X978" s="106"/>
      <c r="Y978" s="106"/>
      <c r="Z978" s="106"/>
      <c r="AA978" s="106"/>
      <c r="AB978" s="106"/>
    </row>
    <row r="979" spans="16:28">
      <c r="P979" s="109"/>
      <c r="Q979" s="109"/>
      <c r="R979" s="109"/>
      <c r="S979" s="109"/>
      <c r="T979" s="106"/>
      <c r="U979" s="106"/>
      <c r="V979" s="106"/>
      <c r="W979" s="106"/>
      <c r="X979" s="106"/>
      <c r="Y979" s="106"/>
      <c r="Z979" s="106"/>
      <c r="AA979" s="106"/>
      <c r="AB979" s="106"/>
    </row>
    <row r="980" spans="16:28">
      <c r="P980" s="109"/>
      <c r="Q980" s="109"/>
      <c r="R980" s="109"/>
      <c r="S980" s="109"/>
      <c r="T980" s="106"/>
      <c r="U980" s="106"/>
      <c r="V980" s="106"/>
      <c r="W980" s="106"/>
      <c r="X980" s="106"/>
      <c r="Y980" s="106"/>
      <c r="Z980" s="106"/>
      <c r="AA980" s="106"/>
      <c r="AB980" s="106"/>
    </row>
    <row r="981" spans="16:28">
      <c r="P981" s="109"/>
      <c r="Q981" s="109"/>
      <c r="R981" s="109"/>
      <c r="S981" s="109"/>
      <c r="T981" s="106"/>
      <c r="U981" s="106"/>
      <c r="V981" s="106"/>
      <c r="W981" s="106"/>
      <c r="X981" s="106"/>
      <c r="Y981" s="106"/>
      <c r="Z981" s="106"/>
      <c r="AA981" s="106"/>
      <c r="AB981" s="106"/>
    </row>
    <row r="982" spans="16:28">
      <c r="P982" s="109"/>
      <c r="Q982" s="109"/>
      <c r="R982" s="109"/>
      <c r="S982" s="109"/>
      <c r="T982" s="106"/>
      <c r="U982" s="106"/>
      <c r="V982" s="106"/>
      <c r="W982" s="106"/>
      <c r="X982" s="106"/>
      <c r="Y982" s="106"/>
      <c r="Z982" s="106"/>
      <c r="AA982" s="106"/>
      <c r="AB982" s="106"/>
    </row>
    <row r="983" spans="16:28">
      <c r="P983" s="109"/>
      <c r="Q983" s="109"/>
      <c r="R983" s="109"/>
      <c r="S983" s="109"/>
      <c r="T983" s="106"/>
      <c r="U983" s="106"/>
      <c r="V983" s="106"/>
      <c r="W983" s="106"/>
      <c r="X983" s="106"/>
      <c r="Y983" s="106"/>
      <c r="Z983" s="106"/>
      <c r="AA983" s="106"/>
      <c r="AB983" s="106"/>
    </row>
    <row r="984" spans="16:28">
      <c r="P984" s="109"/>
      <c r="Q984" s="109"/>
      <c r="R984" s="109"/>
      <c r="S984" s="109"/>
      <c r="T984" s="106"/>
      <c r="U984" s="106"/>
      <c r="V984" s="106"/>
      <c r="W984" s="106"/>
      <c r="X984" s="106"/>
      <c r="Y984" s="106"/>
      <c r="Z984" s="106"/>
      <c r="AA984" s="106"/>
      <c r="AB984" s="106"/>
    </row>
    <row r="985" spans="16:28">
      <c r="P985" s="109"/>
      <c r="Q985" s="109"/>
      <c r="R985" s="109"/>
      <c r="S985" s="109"/>
      <c r="T985" s="106"/>
      <c r="U985" s="106"/>
      <c r="V985" s="106"/>
      <c r="W985" s="106"/>
      <c r="X985" s="106"/>
      <c r="Y985" s="106"/>
      <c r="Z985" s="106"/>
      <c r="AA985" s="106"/>
      <c r="AB985" s="106"/>
    </row>
    <row r="986" spans="16:28">
      <c r="P986" s="109"/>
      <c r="Q986" s="109"/>
      <c r="R986" s="109"/>
      <c r="S986" s="109"/>
      <c r="T986" s="106"/>
      <c r="U986" s="106"/>
      <c r="V986" s="106"/>
      <c r="W986" s="106"/>
      <c r="X986" s="106"/>
      <c r="Y986" s="106"/>
      <c r="Z986" s="106"/>
      <c r="AA986" s="106"/>
      <c r="AB986" s="106"/>
    </row>
    <row r="987" spans="16:28">
      <c r="P987" s="109"/>
      <c r="Q987" s="109"/>
      <c r="R987" s="109"/>
      <c r="S987" s="109"/>
      <c r="T987" s="106"/>
      <c r="U987" s="106"/>
      <c r="V987" s="106"/>
      <c r="W987" s="106"/>
      <c r="X987" s="106"/>
      <c r="Y987" s="106"/>
      <c r="Z987" s="106"/>
      <c r="AA987" s="106"/>
      <c r="AB987" s="106"/>
    </row>
    <row r="988" spans="16:28">
      <c r="P988" s="109"/>
      <c r="Q988" s="109"/>
      <c r="R988" s="109"/>
      <c r="S988" s="109"/>
      <c r="T988" s="106"/>
      <c r="U988" s="106"/>
      <c r="V988" s="106"/>
      <c r="W988" s="106"/>
      <c r="X988" s="106"/>
      <c r="Y988" s="106"/>
      <c r="Z988" s="106"/>
      <c r="AA988" s="106"/>
      <c r="AB988" s="106"/>
    </row>
    <row r="989" spans="16:28">
      <c r="P989" s="109"/>
      <c r="Q989" s="109"/>
      <c r="R989" s="109"/>
      <c r="S989" s="109"/>
      <c r="T989" s="106"/>
      <c r="U989" s="106"/>
      <c r="V989" s="106"/>
      <c r="W989" s="106"/>
      <c r="X989" s="106"/>
      <c r="Y989" s="106"/>
      <c r="Z989" s="106"/>
      <c r="AA989" s="106"/>
      <c r="AB989" s="106"/>
    </row>
    <row r="990" spans="16:28">
      <c r="P990" s="109"/>
      <c r="Q990" s="109"/>
      <c r="R990" s="109"/>
      <c r="S990" s="109"/>
      <c r="T990" s="106"/>
      <c r="U990" s="106"/>
      <c r="V990" s="106"/>
      <c r="W990" s="106"/>
      <c r="X990" s="106"/>
      <c r="Y990" s="106"/>
      <c r="Z990" s="106"/>
      <c r="AA990" s="106"/>
      <c r="AB990" s="106"/>
    </row>
    <row r="991" spans="16:28">
      <c r="P991" s="109"/>
      <c r="Q991" s="109"/>
      <c r="R991" s="109"/>
      <c r="S991" s="109"/>
      <c r="T991" s="106"/>
      <c r="U991" s="106"/>
      <c r="V991" s="106"/>
      <c r="W991" s="106"/>
      <c r="X991" s="106"/>
      <c r="Y991" s="106"/>
      <c r="Z991" s="106"/>
      <c r="AA991" s="106"/>
      <c r="AB991" s="106"/>
    </row>
    <row r="992" spans="16:28">
      <c r="P992" s="109"/>
      <c r="Q992" s="109"/>
      <c r="R992" s="109"/>
      <c r="S992" s="109"/>
      <c r="T992" s="106"/>
      <c r="U992" s="106"/>
      <c r="V992" s="106"/>
      <c r="W992" s="106"/>
      <c r="X992" s="106"/>
      <c r="Y992" s="106"/>
      <c r="Z992" s="106"/>
      <c r="AA992" s="106"/>
      <c r="AB992" s="106"/>
    </row>
    <row r="993" spans="16:28">
      <c r="P993" s="109"/>
      <c r="Q993" s="109"/>
      <c r="R993" s="109"/>
      <c r="S993" s="109"/>
      <c r="T993" s="106"/>
      <c r="U993" s="106"/>
      <c r="V993" s="106"/>
      <c r="W993" s="106"/>
      <c r="X993" s="106"/>
      <c r="Y993" s="106"/>
      <c r="Z993" s="106"/>
      <c r="AA993" s="106"/>
      <c r="AB993" s="106"/>
    </row>
    <row r="994" spans="16:28">
      <c r="P994" s="109"/>
      <c r="Q994" s="109"/>
      <c r="R994" s="109"/>
      <c r="S994" s="109"/>
      <c r="T994" s="106"/>
      <c r="U994" s="106"/>
      <c r="V994" s="106"/>
      <c r="W994" s="106"/>
      <c r="X994" s="106"/>
      <c r="Y994" s="106"/>
      <c r="Z994" s="106"/>
      <c r="AA994" s="106"/>
      <c r="AB994" s="106"/>
    </row>
    <row r="995" spans="16:28">
      <c r="P995" s="109"/>
      <c r="Q995" s="109"/>
      <c r="R995" s="109"/>
      <c r="S995" s="109"/>
      <c r="T995" s="106"/>
      <c r="U995" s="106"/>
      <c r="V995" s="106"/>
      <c r="W995" s="106"/>
      <c r="X995" s="106"/>
      <c r="Y995" s="106"/>
      <c r="Z995" s="106"/>
      <c r="AA995" s="106"/>
      <c r="AB995" s="106"/>
    </row>
    <row r="996" spans="16:28">
      <c r="P996" s="109"/>
      <c r="Q996" s="109"/>
      <c r="R996" s="109"/>
      <c r="S996" s="109"/>
      <c r="T996" s="106"/>
      <c r="U996" s="106"/>
      <c r="V996" s="106"/>
      <c r="W996" s="106"/>
      <c r="X996" s="106"/>
      <c r="Y996" s="106"/>
      <c r="Z996" s="106"/>
      <c r="AA996" s="106"/>
      <c r="AB996" s="106"/>
    </row>
    <row r="997" spans="16:28">
      <c r="P997" s="109"/>
      <c r="Q997" s="109"/>
      <c r="R997" s="109"/>
      <c r="S997" s="109"/>
      <c r="T997" s="106"/>
      <c r="U997" s="106"/>
      <c r="V997" s="106"/>
      <c r="W997" s="106"/>
      <c r="X997" s="106"/>
      <c r="Y997" s="106"/>
      <c r="Z997" s="106"/>
      <c r="AA997" s="106"/>
      <c r="AB997" s="106"/>
    </row>
    <row r="998" spans="16:28">
      <c r="P998" s="109"/>
      <c r="Q998" s="109"/>
      <c r="R998" s="109"/>
      <c r="S998" s="109"/>
      <c r="T998" s="106"/>
      <c r="U998" s="106"/>
      <c r="V998" s="106"/>
      <c r="W998" s="106"/>
      <c r="X998" s="106"/>
      <c r="Y998" s="106"/>
      <c r="Z998" s="106"/>
      <c r="AA998" s="106"/>
      <c r="AB998" s="106"/>
    </row>
    <row r="999" spans="16:28">
      <c r="P999" s="109"/>
      <c r="Q999" s="109"/>
      <c r="R999" s="109"/>
      <c r="S999" s="109"/>
      <c r="T999" s="106"/>
      <c r="U999" s="106"/>
      <c r="V999" s="106"/>
      <c r="W999" s="106"/>
      <c r="X999" s="106"/>
      <c r="Y999" s="106"/>
      <c r="Z999" s="106"/>
      <c r="AA999" s="106"/>
      <c r="AB999" s="106"/>
    </row>
    <row r="1000" spans="16:28">
      <c r="P1000" s="109"/>
      <c r="Q1000" s="109"/>
      <c r="R1000" s="109"/>
      <c r="S1000" s="109"/>
      <c r="T1000" s="106"/>
      <c r="U1000" s="106"/>
      <c r="V1000" s="106"/>
      <c r="W1000" s="106"/>
      <c r="X1000" s="106"/>
      <c r="Y1000" s="106"/>
      <c r="Z1000" s="106"/>
      <c r="AA1000" s="106"/>
      <c r="AB1000" s="106"/>
    </row>
    <row r="1001" spans="16:28">
      <c r="P1001" s="109"/>
      <c r="Q1001" s="109"/>
      <c r="R1001" s="109"/>
      <c r="S1001" s="109"/>
      <c r="T1001" s="106"/>
      <c r="U1001" s="106"/>
      <c r="V1001" s="106"/>
      <c r="W1001" s="106"/>
      <c r="X1001" s="106"/>
      <c r="Y1001" s="106"/>
      <c r="Z1001" s="106"/>
      <c r="AA1001" s="106"/>
      <c r="AB1001" s="106"/>
    </row>
    <row r="1002" spans="16:28">
      <c r="P1002" s="109"/>
      <c r="Q1002" s="109"/>
      <c r="R1002" s="109"/>
      <c r="S1002" s="109"/>
      <c r="T1002" s="106"/>
      <c r="U1002" s="106"/>
      <c r="V1002" s="106"/>
      <c r="W1002" s="106"/>
      <c r="X1002" s="106"/>
      <c r="Y1002" s="106"/>
      <c r="Z1002" s="106"/>
      <c r="AA1002" s="106"/>
      <c r="AB1002" s="106"/>
    </row>
    <row r="1003" spans="16:28">
      <c r="P1003" s="109"/>
      <c r="Q1003" s="109"/>
      <c r="R1003" s="109"/>
      <c r="S1003" s="109"/>
      <c r="T1003" s="106"/>
      <c r="U1003" s="106"/>
      <c r="V1003" s="106"/>
      <c r="W1003" s="106"/>
      <c r="X1003" s="106"/>
      <c r="Y1003" s="106"/>
      <c r="Z1003" s="106"/>
      <c r="AA1003" s="106"/>
      <c r="AB1003" s="106"/>
    </row>
    <row r="1004" spans="16:28">
      <c r="P1004" s="109"/>
      <c r="Q1004" s="109"/>
      <c r="R1004" s="109"/>
      <c r="S1004" s="109"/>
      <c r="T1004" s="106"/>
      <c r="U1004" s="106"/>
      <c r="V1004" s="106"/>
      <c r="W1004" s="106"/>
      <c r="X1004" s="106"/>
      <c r="Y1004" s="106"/>
      <c r="Z1004" s="106"/>
      <c r="AA1004" s="106"/>
      <c r="AB1004" s="106"/>
    </row>
    <row r="1005" spans="16:28">
      <c r="P1005" s="109"/>
      <c r="Q1005" s="109"/>
      <c r="R1005" s="109"/>
      <c r="S1005" s="109"/>
      <c r="T1005" s="106"/>
      <c r="U1005" s="106"/>
      <c r="V1005" s="106"/>
      <c r="W1005" s="106"/>
      <c r="X1005" s="106"/>
      <c r="Y1005" s="106"/>
      <c r="Z1005" s="106"/>
      <c r="AA1005" s="106"/>
      <c r="AB1005" s="106"/>
    </row>
    <row r="1006" spans="16:28">
      <c r="P1006" s="109"/>
      <c r="Q1006" s="109"/>
      <c r="R1006" s="109"/>
      <c r="S1006" s="109"/>
      <c r="T1006" s="106"/>
      <c r="U1006" s="106"/>
      <c r="V1006" s="106"/>
      <c r="W1006" s="106"/>
      <c r="X1006" s="106"/>
      <c r="Y1006" s="106"/>
      <c r="Z1006" s="106"/>
      <c r="AA1006" s="106"/>
      <c r="AB1006" s="106"/>
    </row>
    <row r="1007" spans="16:28">
      <c r="P1007" s="109"/>
      <c r="Q1007" s="109"/>
      <c r="R1007" s="109"/>
      <c r="S1007" s="109"/>
      <c r="T1007" s="106"/>
      <c r="U1007" s="106"/>
      <c r="V1007" s="106"/>
      <c r="W1007" s="106"/>
      <c r="X1007" s="106"/>
      <c r="Y1007" s="106"/>
      <c r="Z1007" s="106"/>
      <c r="AA1007" s="106"/>
      <c r="AB1007" s="106"/>
    </row>
    <row r="1008" spans="16:28">
      <c r="P1008" s="109"/>
      <c r="Q1008" s="109"/>
      <c r="R1008" s="109"/>
      <c r="S1008" s="109"/>
      <c r="T1008" s="106"/>
      <c r="U1008" s="106"/>
      <c r="V1008" s="106"/>
      <c r="W1008" s="106"/>
      <c r="X1008" s="106"/>
      <c r="Y1008" s="106"/>
      <c r="Z1008" s="106"/>
      <c r="AA1008" s="106"/>
      <c r="AB1008" s="106"/>
    </row>
    <row r="1009" spans="16:28">
      <c r="P1009" s="109"/>
      <c r="Q1009" s="109"/>
      <c r="R1009" s="109"/>
      <c r="S1009" s="109"/>
      <c r="T1009" s="106"/>
      <c r="U1009" s="106"/>
      <c r="V1009" s="106"/>
      <c r="W1009" s="106"/>
      <c r="X1009" s="106"/>
      <c r="Y1009" s="106"/>
      <c r="Z1009" s="106"/>
      <c r="AA1009" s="106"/>
      <c r="AB1009" s="106"/>
    </row>
    <row r="1010" spans="16:28">
      <c r="P1010" s="109"/>
      <c r="Q1010" s="109"/>
      <c r="R1010" s="109"/>
      <c r="S1010" s="109"/>
      <c r="T1010" s="106"/>
      <c r="U1010" s="106"/>
      <c r="V1010" s="106"/>
      <c r="W1010" s="106"/>
      <c r="X1010" s="106"/>
      <c r="Y1010" s="106"/>
      <c r="Z1010" s="106"/>
      <c r="AA1010" s="106"/>
      <c r="AB1010" s="106"/>
    </row>
    <row r="1011" spans="16:28">
      <c r="P1011" s="109"/>
      <c r="Q1011" s="109"/>
      <c r="R1011" s="109"/>
      <c r="S1011" s="109"/>
      <c r="T1011" s="106"/>
      <c r="U1011" s="106"/>
      <c r="V1011" s="106"/>
      <c r="W1011" s="106"/>
      <c r="X1011" s="106"/>
      <c r="Y1011" s="106"/>
      <c r="Z1011" s="106"/>
      <c r="AA1011" s="106"/>
      <c r="AB1011" s="106"/>
    </row>
    <row r="1012" spans="16:28">
      <c r="P1012" s="109"/>
      <c r="Q1012" s="109"/>
      <c r="R1012" s="109"/>
      <c r="S1012" s="109"/>
      <c r="T1012" s="106"/>
      <c r="U1012" s="106"/>
      <c r="V1012" s="106"/>
      <c r="W1012" s="106"/>
      <c r="X1012" s="106"/>
      <c r="Y1012" s="106"/>
      <c r="Z1012" s="106"/>
      <c r="AA1012" s="106"/>
      <c r="AB1012" s="106"/>
    </row>
    <row r="1013" spans="16:28">
      <c r="P1013" s="109"/>
      <c r="Q1013" s="109"/>
      <c r="R1013" s="109"/>
      <c r="S1013" s="109"/>
      <c r="T1013" s="106"/>
      <c r="U1013" s="106"/>
      <c r="V1013" s="106"/>
      <c r="W1013" s="106"/>
      <c r="X1013" s="106"/>
      <c r="Y1013" s="106"/>
      <c r="Z1013" s="106"/>
      <c r="AA1013" s="106"/>
      <c r="AB1013" s="106"/>
    </row>
    <row r="1014" spans="16:28">
      <c r="P1014" s="109"/>
      <c r="Q1014" s="109"/>
      <c r="R1014" s="109"/>
      <c r="S1014" s="109"/>
      <c r="T1014" s="106"/>
      <c r="U1014" s="106"/>
      <c r="V1014" s="106"/>
      <c r="W1014" s="106"/>
      <c r="X1014" s="106"/>
      <c r="Y1014" s="106"/>
      <c r="Z1014" s="106"/>
      <c r="AA1014" s="106"/>
      <c r="AB1014" s="106"/>
    </row>
    <row r="1015" spans="16:28">
      <c r="P1015" s="109"/>
      <c r="Q1015" s="109"/>
      <c r="R1015" s="109"/>
      <c r="S1015" s="109"/>
      <c r="T1015" s="106"/>
      <c r="U1015" s="106"/>
      <c r="V1015" s="106"/>
      <c r="W1015" s="106"/>
      <c r="X1015" s="106"/>
      <c r="Y1015" s="106"/>
      <c r="Z1015" s="106"/>
      <c r="AA1015" s="106"/>
      <c r="AB1015" s="106"/>
    </row>
    <row r="1016" spans="16:28">
      <c r="P1016" s="109"/>
      <c r="Q1016" s="109"/>
      <c r="R1016" s="109"/>
      <c r="S1016" s="109"/>
      <c r="T1016" s="106"/>
      <c r="U1016" s="106"/>
      <c r="V1016" s="106"/>
      <c r="W1016" s="106"/>
      <c r="X1016" s="106"/>
      <c r="Y1016" s="106"/>
      <c r="Z1016" s="106"/>
      <c r="AA1016" s="106"/>
      <c r="AB1016" s="106"/>
    </row>
    <row r="1017" spans="16:28">
      <c r="P1017" s="109"/>
      <c r="Q1017" s="109"/>
      <c r="R1017" s="109"/>
      <c r="S1017" s="109"/>
      <c r="T1017" s="106"/>
      <c r="U1017" s="106"/>
      <c r="V1017" s="106"/>
      <c r="W1017" s="106"/>
      <c r="X1017" s="106"/>
      <c r="Y1017" s="106"/>
      <c r="Z1017" s="106"/>
      <c r="AA1017" s="106"/>
      <c r="AB1017" s="106"/>
    </row>
    <row r="1018" spans="16:28">
      <c r="P1018" s="109"/>
      <c r="Q1018" s="109"/>
      <c r="R1018" s="109"/>
      <c r="S1018" s="109"/>
      <c r="T1018" s="106"/>
      <c r="U1018" s="106"/>
      <c r="V1018" s="106"/>
      <c r="W1018" s="106"/>
      <c r="X1018" s="106"/>
      <c r="Y1018" s="106"/>
      <c r="Z1018" s="106"/>
      <c r="AA1018" s="106"/>
      <c r="AB1018" s="106"/>
    </row>
    <row r="1019" spans="16:28">
      <c r="P1019" s="109"/>
      <c r="Q1019" s="109"/>
      <c r="R1019" s="109"/>
      <c r="S1019" s="109"/>
      <c r="T1019" s="106"/>
      <c r="U1019" s="106"/>
      <c r="V1019" s="106"/>
      <c r="W1019" s="106"/>
      <c r="X1019" s="106"/>
      <c r="Y1019" s="106"/>
      <c r="Z1019" s="106"/>
      <c r="AA1019" s="106"/>
      <c r="AB1019" s="106"/>
    </row>
    <row r="1020" spans="16:28">
      <c r="P1020" s="109"/>
      <c r="Q1020" s="109"/>
      <c r="R1020" s="109"/>
      <c r="S1020" s="109"/>
      <c r="T1020" s="106"/>
      <c r="U1020" s="106"/>
      <c r="V1020" s="106"/>
      <c r="W1020" s="106"/>
      <c r="X1020" s="106"/>
      <c r="Y1020" s="106"/>
      <c r="Z1020" s="106"/>
      <c r="AA1020" s="106"/>
      <c r="AB1020" s="106"/>
    </row>
    <row r="1021" spans="16:28">
      <c r="P1021" s="109"/>
      <c r="Q1021" s="109"/>
      <c r="R1021" s="109"/>
      <c r="S1021" s="109"/>
      <c r="T1021" s="106"/>
      <c r="U1021" s="106"/>
      <c r="V1021" s="106"/>
      <c r="W1021" s="106"/>
      <c r="X1021" s="106"/>
      <c r="Y1021" s="106"/>
      <c r="Z1021" s="106"/>
      <c r="AA1021" s="106"/>
      <c r="AB1021" s="106"/>
    </row>
    <row r="1022" spans="16:28">
      <c r="P1022" s="109"/>
      <c r="Q1022" s="109"/>
      <c r="R1022" s="109"/>
      <c r="S1022" s="109"/>
      <c r="T1022" s="106"/>
      <c r="U1022" s="106"/>
      <c r="V1022" s="106"/>
      <c r="W1022" s="106"/>
      <c r="X1022" s="106"/>
      <c r="Y1022" s="106"/>
      <c r="Z1022" s="106"/>
      <c r="AA1022" s="106"/>
      <c r="AB1022" s="106"/>
    </row>
    <row r="1023" spans="16:28">
      <c r="P1023" s="109"/>
      <c r="Q1023" s="109"/>
      <c r="R1023" s="109"/>
      <c r="S1023" s="109"/>
      <c r="T1023" s="106"/>
      <c r="U1023" s="106"/>
      <c r="V1023" s="106"/>
      <c r="W1023" s="106"/>
      <c r="X1023" s="106"/>
      <c r="Y1023" s="106"/>
      <c r="Z1023" s="106"/>
      <c r="AA1023" s="106"/>
      <c r="AB1023" s="106"/>
    </row>
    <row r="1024" spans="16:28">
      <c r="P1024" s="109"/>
      <c r="Q1024" s="109"/>
      <c r="R1024" s="109"/>
      <c r="S1024" s="109"/>
      <c r="T1024" s="106"/>
      <c r="U1024" s="106"/>
      <c r="V1024" s="106"/>
      <c r="W1024" s="106"/>
      <c r="X1024" s="106"/>
      <c r="Y1024" s="106"/>
      <c r="Z1024" s="106"/>
      <c r="AA1024" s="106"/>
      <c r="AB1024" s="106"/>
    </row>
    <row r="1025" spans="16:28">
      <c r="P1025" s="109"/>
      <c r="Q1025" s="109"/>
      <c r="R1025" s="109"/>
      <c r="S1025" s="109"/>
      <c r="T1025" s="106"/>
      <c r="U1025" s="106"/>
      <c r="V1025" s="106"/>
      <c r="W1025" s="106"/>
      <c r="X1025" s="106"/>
      <c r="Y1025" s="106"/>
      <c r="Z1025" s="106"/>
      <c r="AA1025" s="106"/>
      <c r="AB1025" s="106"/>
    </row>
    <row r="1026" spans="16:28">
      <c r="P1026" s="109"/>
      <c r="Q1026" s="109"/>
      <c r="R1026" s="109"/>
      <c r="S1026" s="109"/>
      <c r="T1026" s="106"/>
      <c r="U1026" s="106"/>
      <c r="V1026" s="106"/>
      <c r="W1026" s="106"/>
      <c r="X1026" s="106"/>
      <c r="Y1026" s="106"/>
      <c r="Z1026" s="106"/>
      <c r="AA1026" s="106"/>
      <c r="AB1026" s="106"/>
    </row>
    <row r="1027" spans="16:28">
      <c r="P1027" s="109"/>
      <c r="Q1027" s="109"/>
      <c r="R1027" s="109"/>
      <c r="S1027" s="109"/>
      <c r="T1027" s="106"/>
      <c r="U1027" s="106"/>
      <c r="V1027" s="106"/>
      <c r="W1027" s="106"/>
      <c r="X1027" s="106"/>
      <c r="Y1027" s="106"/>
      <c r="Z1027" s="106"/>
      <c r="AA1027" s="106"/>
      <c r="AB1027" s="106"/>
    </row>
    <row r="1028" spans="16:28">
      <c r="P1028" s="109"/>
      <c r="Q1028" s="109"/>
      <c r="R1028" s="109"/>
      <c r="S1028" s="109"/>
      <c r="T1028" s="106"/>
      <c r="U1028" s="106"/>
      <c r="V1028" s="106"/>
      <c r="W1028" s="106"/>
      <c r="X1028" s="106"/>
      <c r="Y1028" s="106"/>
      <c r="Z1028" s="106"/>
      <c r="AA1028" s="106"/>
      <c r="AB1028" s="106"/>
    </row>
    <row r="1029" spans="16:28">
      <c r="P1029" s="109"/>
      <c r="Q1029" s="109"/>
      <c r="R1029" s="109"/>
      <c r="S1029" s="109"/>
      <c r="T1029" s="106"/>
      <c r="U1029" s="106"/>
      <c r="V1029" s="106"/>
      <c r="W1029" s="106"/>
      <c r="X1029" s="106"/>
      <c r="Y1029" s="106"/>
      <c r="Z1029" s="106"/>
      <c r="AA1029" s="106"/>
      <c r="AB1029" s="106"/>
    </row>
    <row r="1030" spans="16:28">
      <c r="P1030" s="109"/>
      <c r="Q1030" s="109"/>
      <c r="R1030" s="109"/>
      <c r="S1030" s="109"/>
      <c r="T1030" s="106"/>
      <c r="U1030" s="106"/>
      <c r="V1030" s="106"/>
      <c r="W1030" s="106"/>
      <c r="X1030" s="106"/>
      <c r="Y1030" s="106"/>
      <c r="Z1030" s="106"/>
      <c r="AA1030" s="106"/>
      <c r="AB1030" s="106"/>
    </row>
    <row r="1031" spans="16:28">
      <c r="P1031" s="109"/>
      <c r="Q1031" s="109"/>
      <c r="R1031" s="109"/>
      <c r="S1031" s="109"/>
      <c r="T1031" s="106"/>
      <c r="U1031" s="106"/>
      <c r="V1031" s="106"/>
      <c r="W1031" s="106"/>
      <c r="X1031" s="106"/>
      <c r="Y1031" s="106"/>
      <c r="Z1031" s="106"/>
      <c r="AA1031" s="106"/>
      <c r="AB1031" s="106"/>
    </row>
    <row r="1032" spans="16:28">
      <c r="P1032" s="109"/>
      <c r="Q1032" s="109"/>
      <c r="R1032" s="109"/>
      <c r="S1032" s="109"/>
      <c r="T1032" s="106"/>
      <c r="U1032" s="106"/>
      <c r="V1032" s="106"/>
      <c r="W1032" s="106"/>
      <c r="X1032" s="106"/>
      <c r="Y1032" s="106"/>
      <c r="Z1032" s="106"/>
      <c r="AA1032" s="106"/>
      <c r="AB1032" s="106"/>
    </row>
    <row r="1033" spans="16:28">
      <c r="P1033" s="109"/>
      <c r="Q1033" s="109"/>
      <c r="R1033" s="109"/>
      <c r="S1033" s="109"/>
      <c r="T1033" s="106"/>
      <c r="U1033" s="106"/>
      <c r="V1033" s="106"/>
      <c r="W1033" s="106"/>
      <c r="X1033" s="106"/>
      <c r="Y1033" s="106"/>
      <c r="Z1033" s="106"/>
      <c r="AA1033" s="106"/>
      <c r="AB1033" s="106"/>
    </row>
    <row r="1034" spans="16:28">
      <c r="P1034" s="109"/>
      <c r="Q1034" s="109"/>
      <c r="R1034" s="109"/>
      <c r="S1034" s="109"/>
      <c r="T1034" s="106"/>
      <c r="U1034" s="106"/>
      <c r="V1034" s="106"/>
      <c r="W1034" s="106"/>
      <c r="X1034" s="106"/>
      <c r="Y1034" s="106"/>
      <c r="Z1034" s="106"/>
      <c r="AA1034" s="106"/>
      <c r="AB1034" s="106"/>
    </row>
    <row r="1035" spans="16:28">
      <c r="P1035" s="109"/>
      <c r="Q1035" s="109"/>
      <c r="R1035" s="109"/>
      <c r="S1035" s="109"/>
      <c r="T1035" s="106"/>
      <c r="U1035" s="106"/>
      <c r="V1035" s="106"/>
      <c r="W1035" s="106"/>
      <c r="X1035" s="106"/>
      <c r="Y1035" s="106"/>
      <c r="Z1035" s="106"/>
      <c r="AA1035" s="106"/>
      <c r="AB1035" s="106"/>
    </row>
    <row r="1036" spans="16:28">
      <c r="P1036" s="109"/>
      <c r="Q1036" s="109"/>
      <c r="R1036" s="109"/>
      <c r="S1036" s="109"/>
      <c r="T1036" s="106"/>
      <c r="U1036" s="106"/>
      <c r="V1036" s="106"/>
      <c r="W1036" s="106"/>
      <c r="X1036" s="106"/>
      <c r="Y1036" s="106"/>
      <c r="Z1036" s="106"/>
      <c r="AA1036" s="106"/>
      <c r="AB1036" s="106"/>
    </row>
    <row r="1037" spans="16:28">
      <c r="P1037" s="109"/>
      <c r="Q1037" s="109"/>
      <c r="R1037" s="109"/>
      <c r="S1037" s="109"/>
      <c r="T1037" s="106"/>
      <c r="U1037" s="106"/>
      <c r="V1037" s="106"/>
      <c r="W1037" s="106"/>
      <c r="X1037" s="106"/>
      <c r="Y1037" s="106"/>
      <c r="Z1037" s="106"/>
      <c r="AA1037" s="106"/>
      <c r="AB1037" s="106"/>
    </row>
    <row r="1038" spans="16:28">
      <c r="P1038" s="109"/>
      <c r="Q1038" s="109"/>
      <c r="R1038" s="109"/>
      <c r="S1038" s="109"/>
      <c r="T1038" s="106"/>
      <c r="U1038" s="106"/>
      <c r="V1038" s="106"/>
      <c r="W1038" s="106"/>
      <c r="X1038" s="106"/>
      <c r="Y1038" s="106"/>
      <c r="Z1038" s="106"/>
      <c r="AA1038" s="106"/>
      <c r="AB1038" s="106"/>
    </row>
    <row r="1039" spans="16:28">
      <c r="P1039" s="109"/>
      <c r="Q1039" s="109"/>
      <c r="R1039" s="109"/>
      <c r="S1039" s="109"/>
      <c r="T1039" s="106"/>
      <c r="U1039" s="106"/>
      <c r="V1039" s="106"/>
      <c r="W1039" s="106"/>
      <c r="X1039" s="106"/>
      <c r="Y1039" s="106"/>
      <c r="Z1039" s="106"/>
      <c r="AA1039" s="106"/>
      <c r="AB1039" s="106"/>
    </row>
    <row r="1040" spans="16:28">
      <c r="P1040" s="109"/>
      <c r="Q1040" s="109"/>
      <c r="R1040" s="109"/>
      <c r="S1040" s="109"/>
      <c r="T1040" s="106"/>
      <c r="U1040" s="106"/>
      <c r="V1040" s="106"/>
      <c r="W1040" s="106"/>
      <c r="X1040" s="106"/>
      <c r="Y1040" s="106"/>
      <c r="Z1040" s="106"/>
      <c r="AA1040" s="106"/>
      <c r="AB1040" s="106"/>
    </row>
    <row r="1041" spans="16:28">
      <c r="P1041" s="109"/>
      <c r="Q1041" s="109"/>
      <c r="R1041" s="109"/>
      <c r="S1041" s="109"/>
      <c r="T1041" s="106"/>
      <c r="U1041" s="106"/>
      <c r="V1041" s="106"/>
      <c r="W1041" s="106"/>
      <c r="X1041" s="106"/>
      <c r="Y1041" s="106"/>
      <c r="Z1041" s="106"/>
      <c r="AA1041" s="106"/>
      <c r="AB1041" s="106"/>
    </row>
    <row r="1042" spans="16:28">
      <c r="P1042" s="109"/>
      <c r="Q1042" s="109"/>
      <c r="R1042" s="109"/>
      <c r="S1042" s="109"/>
      <c r="T1042" s="106"/>
      <c r="U1042" s="106"/>
      <c r="V1042" s="106"/>
      <c r="W1042" s="106"/>
      <c r="X1042" s="106"/>
      <c r="Y1042" s="106"/>
      <c r="Z1042" s="106"/>
      <c r="AA1042" s="106"/>
      <c r="AB1042" s="106"/>
    </row>
    <row r="1043" spans="16:28">
      <c r="P1043" s="109"/>
      <c r="Q1043" s="109"/>
      <c r="R1043" s="109"/>
      <c r="S1043" s="109"/>
      <c r="T1043" s="106"/>
      <c r="U1043" s="106"/>
      <c r="V1043" s="106"/>
      <c r="W1043" s="106"/>
      <c r="X1043" s="106"/>
      <c r="Y1043" s="106"/>
      <c r="Z1043" s="106"/>
      <c r="AA1043" s="106"/>
      <c r="AB1043" s="106"/>
    </row>
    <row r="1044" spans="16:28">
      <c r="P1044" s="109"/>
      <c r="Q1044" s="109"/>
      <c r="R1044" s="109"/>
      <c r="S1044" s="109"/>
      <c r="T1044" s="106"/>
      <c r="U1044" s="106"/>
      <c r="V1044" s="106"/>
      <c r="W1044" s="106"/>
      <c r="X1044" s="106"/>
      <c r="Y1044" s="106"/>
      <c r="Z1044" s="106"/>
      <c r="AA1044" s="106"/>
      <c r="AB1044" s="106"/>
    </row>
    <row r="1045" spans="16:28">
      <c r="P1045" s="109"/>
      <c r="Q1045" s="109"/>
      <c r="R1045" s="109"/>
      <c r="S1045" s="109"/>
      <c r="T1045" s="106"/>
      <c r="U1045" s="106"/>
      <c r="V1045" s="106"/>
      <c r="W1045" s="106"/>
      <c r="X1045" s="106"/>
      <c r="Y1045" s="106"/>
      <c r="Z1045" s="106"/>
      <c r="AA1045" s="106"/>
      <c r="AB1045" s="106"/>
    </row>
    <row r="1046" spans="16:28">
      <c r="P1046" s="109"/>
      <c r="Q1046" s="109"/>
      <c r="R1046" s="109"/>
      <c r="S1046" s="109"/>
      <c r="T1046" s="106"/>
      <c r="U1046" s="106"/>
      <c r="V1046" s="106"/>
      <c r="W1046" s="106"/>
      <c r="X1046" s="106"/>
      <c r="Y1046" s="106"/>
      <c r="Z1046" s="106"/>
      <c r="AA1046" s="106"/>
      <c r="AB1046" s="106"/>
    </row>
    <row r="1047" spans="16:28">
      <c r="P1047" s="109"/>
      <c r="Q1047" s="109"/>
      <c r="R1047" s="109"/>
      <c r="S1047" s="109"/>
      <c r="T1047" s="106"/>
      <c r="U1047" s="106"/>
      <c r="V1047" s="106"/>
      <c r="W1047" s="106"/>
      <c r="X1047" s="106"/>
      <c r="Y1047" s="106"/>
      <c r="Z1047" s="106"/>
      <c r="AA1047" s="106"/>
      <c r="AB1047" s="106"/>
    </row>
    <row r="1048" spans="16:28">
      <c r="P1048" s="109"/>
      <c r="Q1048" s="109"/>
      <c r="R1048" s="109"/>
      <c r="S1048" s="109"/>
      <c r="T1048" s="106"/>
      <c r="U1048" s="106"/>
      <c r="V1048" s="106"/>
      <c r="W1048" s="106"/>
      <c r="X1048" s="106"/>
      <c r="Y1048" s="106"/>
      <c r="Z1048" s="106"/>
      <c r="AA1048" s="106"/>
      <c r="AB1048" s="106"/>
    </row>
    <row r="1049" spans="16:28">
      <c r="P1049" s="109"/>
      <c r="Q1049" s="109"/>
      <c r="R1049" s="109"/>
      <c r="S1049" s="109"/>
      <c r="T1049" s="106"/>
      <c r="U1049" s="106"/>
      <c r="V1049" s="106"/>
      <c r="W1049" s="106"/>
      <c r="X1049" s="106"/>
      <c r="Y1049" s="106"/>
      <c r="Z1049" s="106"/>
      <c r="AA1049" s="106"/>
      <c r="AB1049" s="106"/>
    </row>
    <row r="1050" spans="16:28">
      <c r="P1050" s="109"/>
      <c r="Q1050" s="109"/>
      <c r="R1050" s="109"/>
      <c r="S1050" s="109"/>
      <c r="T1050" s="106"/>
      <c r="U1050" s="106"/>
      <c r="V1050" s="106"/>
      <c r="W1050" s="106"/>
      <c r="X1050" s="106"/>
      <c r="Y1050" s="106"/>
      <c r="Z1050" s="106"/>
      <c r="AA1050" s="106"/>
      <c r="AB1050" s="106"/>
    </row>
    <row r="1051" spans="16:28">
      <c r="P1051" s="109"/>
      <c r="Q1051" s="109"/>
      <c r="R1051" s="109"/>
      <c r="S1051" s="109"/>
      <c r="T1051" s="106"/>
      <c r="U1051" s="106"/>
      <c r="V1051" s="106"/>
      <c r="W1051" s="106"/>
      <c r="X1051" s="106"/>
      <c r="Y1051" s="106"/>
      <c r="Z1051" s="106"/>
      <c r="AA1051" s="106"/>
      <c r="AB1051" s="106"/>
    </row>
    <row r="1052" spans="16:28">
      <c r="P1052" s="109"/>
      <c r="Q1052" s="109"/>
      <c r="R1052" s="109"/>
      <c r="S1052" s="109"/>
      <c r="T1052" s="106"/>
      <c r="U1052" s="106"/>
      <c r="V1052" s="106"/>
      <c r="W1052" s="106"/>
      <c r="X1052" s="106"/>
      <c r="Y1052" s="106"/>
      <c r="Z1052" s="106"/>
      <c r="AA1052" s="106"/>
      <c r="AB1052" s="106"/>
    </row>
    <row r="1053" spans="16:28">
      <c r="P1053" s="109"/>
      <c r="Q1053" s="109"/>
      <c r="R1053" s="109"/>
      <c r="S1053" s="109"/>
      <c r="T1053" s="106"/>
      <c r="U1053" s="106"/>
      <c r="V1053" s="106"/>
      <c r="W1053" s="106"/>
      <c r="X1053" s="106"/>
      <c r="Y1053" s="106"/>
      <c r="Z1053" s="106"/>
      <c r="AA1053" s="106"/>
      <c r="AB1053" s="106"/>
    </row>
    <row r="1054" spans="16:28">
      <c r="P1054" s="109"/>
      <c r="Q1054" s="109"/>
      <c r="R1054" s="109"/>
      <c r="S1054" s="109"/>
      <c r="T1054" s="106"/>
      <c r="U1054" s="106"/>
      <c r="V1054" s="106"/>
      <c r="W1054" s="106"/>
      <c r="X1054" s="106"/>
      <c r="Y1054" s="106"/>
      <c r="Z1054" s="106"/>
      <c r="AA1054" s="106"/>
      <c r="AB1054" s="106"/>
    </row>
    <row r="1055" spans="16:28">
      <c r="P1055" s="109"/>
      <c r="Q1055" s="109"/>
      <c r="R1055" s="109"/>
      <c r="S1055" s="109"/>
      <c r="T1055" s="106"/>
      <c r="U1055" s="106"/>
      <c r="V1055" s="106"/>
      <c r="W1055" s="106"/>
      <c r="X1055" s="106"/>
      <c r="Y1055" s="106"/>
      <c r="Z1055" s="106"/>
      <c r="AA1055" s="106"/>
      <c r="AB1055" s="106"/>
    </row>
    <row r="1056" spans="16:28">
      <c r="P1056" s="109"/>
      <c r="Q1056" s="109"/>
      <c r="R1056" s="109"/>
      <c r="S1056" s="109"/>
      <c r="T1056" s="106"/>
      <c r="U1056" s="106"/>
      <c r="V1056" s="106"/>
      <c r="W1056" s="106"/>
      <c r="X1056" s="106"/>
      <c r="Y1056" s="106"/>
      <c r="Z1056" s="106"/>
      <c r="AA1056" s="106"/>
      <c r="AB1056" s="106"/>
    </row>
    <row r="1057" spans="16:28">
      <c r="P1057" s="109"/>
      <c r="Q1057" s="109"/>
      <c r="R1057" s="109"/>
      <c r="S1057" s="109"/>
      <c r="T1057" s="106"/>
      <c r="U1057" s="106"/>
      <c r="V1057" s="106"/>
      <c r="W1057" s="106"/>
      <c r="X1057" s="106"/>
      <c r="Y1057" s="106"/>
      <c r="Z1057" s="106"/>
      <c r="AA1057" s="106"/>
      <c r="AB1057" s="106"/>
    </row>
    <row r="1058" spans="16:28">
      <c r="P1058" s="109"/>
      <c r="Q1058" s="109"/>
      <c r="R1058" s="109"/>
      <c r="S1058" s="109"/>
      <c r="T1058" s="106"/>
      <c r="U1058" s="106"/>
      <c r="V1058" s="106"/>
      <c r="W1058" s="106"/>
      <c r="X1058" s="106"/>
      <c r="Y1058" s="106"/>
      <c r="Z1058" s="106"/>
      <c r="AA1058" s="106"/>
      <c r="AB1058" s="106"/>
    </row>
    <row r="1059" spans="16:28">
      <c r="P1059" s="109"/>
      <c r="Q1059" s="109"/>
      <c r="R1059" s="109"/>
      <c r="S1059" s="109"/>
      <c r="T1059" s="106"/>
      <c r="U1059" s="106"/>
      <c r="V1059" s="106"/>
      <c r="W1059" s="106"/>
      <c r="X1059" s="106"/>
      <c r="Y1059" s="106"/>
      <c r="Z1059" s="106"/>
      <c r="AA1059" s="106"/>
      <c r="AB1059" s="106"/>
    </row>
    <row r="1060" spans="16:28">
      <c r="P1060" s="109"/>
      <c r="Q1060" s="109"/>
      <c r="R1060" s="109"/>
      <c r="S1060" s="109"/>
      <c r="T1060" s="106"/>
      <c r="U1060" s="106"/>
      <c r="V1060" s="106"/>
      <c r="W1060" s="106"/>
      <c r="X1060" s="106"/>
      <c r="Y1060" s="106"/>
      <c r="Z1060" s="106"/>
      <c r="AA1060" s="106"/>
      <c r="AB1060" s="106"/>
    </row>
    <row r="1061" spans="16:28">
      <c r="P1061" s="109"/>
      <c r="Q1061" s="109"/>
      <c r="R1061" s="109"/>
      <c r="S1061" s="109"/>
      <c r="T1061" s="106"/>
      <c r="U1061" s="106"/>
      <c r="V1061" s="106"/>
      <c r="W1061" s="106"/>
      <c r="X1061" s="106"/>
      <c r="Y1061" s="106"/>
      <c r="Z1061" s="106"/>
      <c r="AA1061" s="106"/>
      <c r="AB1061" s="106"/>
    </row>
    <row r="1062" spans="16:28">
      <c r="P1062" s="109"/>
      <c r="Q1062" s="109"/>
      <c r="R1062" s="109"/>
      <c r="S1062" s="109"/>
      <c r="T1062" s="106"/>
      <c r="U1062" s="106"/>
      <c r="V1062" s="106"/>
      <c r="W1062" s="106"/>
      <c r="X1062" s="106"/>
      <c r="Y1062" s="106"/>
      <c r="Z1062" s="106"/>
      <c r="AA1062" s="106"/>
      <c r="AB1062" s="106"/>
    </row>
    <row r="1063" spans="16:28">
      <c r="P1063" s="109"/>
      <c r="Q1063" s="109"/>
      <c r="R1063" s="109"/>
      <c r="S1063" s="109"/>
      <c r="T1063" s="106"/>
      <c r="U1063" s="106"/>
      <c r="V1063" s="106"/>
      <c r="W1063" s="106"/>
      <c r="X1063" s="106"/>
      <c r="Y1063" s="106"/>
      <c r="Z1063" s="106"/>
      <c r="AA1063" s="106"/>
      <c r="AB1063" s="106"/>
    </row>
    <row r="1064" spans="16:28">
      <c r="P1064" s="109"/>
      <c r="Q1064" s="109"/>
      <c r="R1064" s="109"/>
      <c r="S1064" s="109"/>
      <c r="T1064" s="106"/>
      <c r="U1064" s="106"/>
      <c r="V1064" s="106"/>
      <c r="W1064" s="106"/>
      <c r="X1064" s="106"/>
      <c r="Y1064" s="106"/>
      <c r="Z1064" s="106"/>
      <c r="AA1064" s="106"/>
      <c r="AB1064" s="106"/>
    </row>
    <row r="1065" spans="16:28">
      <c r="P1065" s="109"/>
      <c r="Q1065" s="109"/>
      <c r="R1065" s="109"/>
      <c r="S1065" s="109"/>
      <c r="T1065" s="106"/>
      <c r="U1065" s="106"/>
      <c r="V1065" s="106"/>
      <c r="W1065" s="106"/>
      <c r="X1065" s="106"/>
      <c r="Y1065" s="106"/>
      <c r="Z1065" s="106"/>
      <c r="AA1065" s="106"/>
      <c r="AB1065" s="106"/>
    </row>
    <row r="1066" spans="16:28">
      <c r="P1066" s="109"/>
      <c r="Q1066" s="109"/>
      <c r="R1066" s="109"/>
      <c r="S1066" s="109"/>
      <c r="T1066" s="106"/>
      <c r="U1066" s="106"/>
      <c r="V1066" s="106"/>
      <c r="W1066" s="106"/>
      <c r="X1066" s="106"/>
      <c r="Y1066" s="106"/>
      <c r="Z1066" s="106"/>
      <c r="AA1066" s="106"/>
      <c r="AB1066" s="106"/>
    </row>
    <row r="1067" spans="16:28">
      <c r="P1067" s="109"/>
      <c r="Q1067" s="109"/>
      <c r="R1067" s="109"/>
      <c r="S1067" s="109"/>
      <c r="T1067" s="106"/>
      <c r="U1067" s="106"/>
      <c r="V1067" s="106"/>
      <c r="W1067" s="106"/>
      <c r="X1067" s="106"/>
      <c r="Y1067" s="106"/>
      <c r="Z1067" s="106"/>
      <c r="AA1067" s="106"/>
      <c r="AB1067" s="106"/>
    </row>
    <row r="1068" spans="16:28">
      <c r="P1068" s="109"/>
      <c r="Q1068" s="109"/>
      <c r="R1068" s="109"/>
      <c r="S1068" s="109"/>
      <c r="T1068" s="106"/>
      <c r="U1068" s="106"/>
      <c r="V1068" s="106"/>
      <c r="W1068" s="106"/>
      <c r="X1068" s="106"/>
      <c r="Y1068" s="106"/>
      <c r="Z1068" s="106"/>
      <c r="AA1068" s="106"/>
      <c r="AB1068" s="106"/>
    </row>
    <row r="1069" spans="16:28">
      <c r="P1069" s="109"/>
      <c r="Q1069" s="109"/>
      <c r="R1069" s="109"/>
      <c r="S1069" s="109"/>
      <c r="T1069" s="106"/>
      <c r="U1069" s="106"/>
      <c r="V1069" s="106"/>
      <c r="W1069" s="106"/>
      <c r="X1069" s="106"/>
      <c r="Y1069" s="106"/>
      <c r="Z1069" s="106"/>
      <c r="AA1069" s="106"/>
      <c r="AB1069" s="106"/>
    </row>
    <row r="1070" spans="16:28">
      <c r="P1070" s="109"/>
      <c r="Q1070" s="109"/>
      <c r="R1070" s="109"/>
      <c r="S1070" s="109"/>
      <c r="T1070" s="106"/>
      <c r="U1070" s="106"/>
      <c r="V1070" s="106"/>
      <c r="W1070" s="106"/>
      <c r="X1070" s="106"/>
      <c r="Y1070" s="106"/>
      <c r="Z1070" s="106"/>
      <c r="AA1070" s="106"/>
      <c r="AB1070" s="106"/>
    </row>
    <row r="1071" spans="16:28">
      <c r="P1071" s="109"/>
      <c r="Q1071" s="109"/>
      <c r="R1071" s="109"/>
      <c r="S1071" s="109"/>
      <c r="T1071" s="106"/>
      <c r="U1071" s="106"/>
      <c r="V1071" s="106"/>
      <c r="W1071" s="106"/>
      <c r="X1071" s="106"/>
      <c r="Y1071" s="106"/>
      <c r="Z1071" s="106"/>
      <c r="AA1071" s="106"/>
      <c r="AB1071" s="106"/>
    </row>
    <row r="1072" spans="16:28">
      <c r="P1072" s="109"/>
      <c r="Q1072" s="109"/>
      <c r="R1072" s="109"/>
      <c r="S1072" s="109"/>
      <c r="T1072" s="106"/>
      <c r="U1072" s="106"/>
      <c r="V1072" s="106"/>
      <c r="W1072" s="106"/>
      <c r="X1072" s="106"/>
      <c r="Y1072" s="106"/>
      <c r="Z1072" s="106"/>
      <c r="AA1072" s="106"/>
      <c r="AB1072" s="106"/>
    </row>
    <row r="1073" spans="16:28">
      <c r="P1073" s="109"/>
      <c r="Q1073" s="109"/>
      <c r="R1073" s="109"/>
      <c r="S1073" s="109"/>
      <c r="T1073" s="106"/>
      <c r="U1073" s="106"/>
      <c r="V1073" s="106"/>
      <c r="W1073" s="106"/>
      <c r="X1073" s="106"/>
      <c r="Y1073" s="106"/>
      <c r="Z1073" s="106"/>
      <c r="AA1073" s="106"/>
      <c r="AB1073" s="106"/>
    </row>
    <row r="1074" spans="16:28">
      <c r="P1074" s="109"/>
      <c r="Q1074" s="109"/>
      <c r="R1074" s="109"/>
      <c r="S1074" s="109"/>
      <c r="T1074" s="106"/>
      <c r="U1074" s="106"/>
      <c r="V1074" s="106"/>
      <c r="W1074" s="106"/>
      <c r="X1074" s="106"/>
      <c r="Y1074" s="106"/>
      <c r="Z1074" s="106"/>
      <c r="AA1074" s="106"/>
      <c r="AB1074" s="106"/>
    </row>
    <row r="1075" spans="16:28">
      <c r="P1075" s="109"/>
      <c r="Q1075" s="109"/>
      <c r="R1075" s="109"/>
      <c r="S1075" s="109"/>
      <c r="T1075" s="106"/>
      <c r="U1075" s="106"/>
      <c r="V1075" s="106"/>
      <c r="W1075" s="106"/>
      <c r="X1075" s="106"/>
      <c r="Y1075" s="106"/>
      <c r="Z1075" s="106"/>
      <c r="AA1075" s="106"/>
      <c r="AB1075" s="106"/>
    </row>
    <row r="1076" spans="16:28">
      <c r="P1076" s="109"/>
      <c r="Q1076" s="109"/>
      <c r="R1076" s="109"/>
      <c r="S1076" s="109"/>
      <c r="T1076" s="106"/>
      <c r="U1076" s="106"/>
      <c r="V1076" s="106"/>
      <c r="W1076" s="106"/>
      <c r="X1076" s="106"/>
      <c r="Y1076" s="106"/>
      <c r="Z1076" s="106"/>
      <c r="AA1076" s="106"/>
      <c r="AB1076" s="106"/>
    </row>
    <row r="1077" spans="16:28">
      <c r="P1077" s="109"/>
      <c r="Q1077" s="109"/>
      <c r="R1077" s="109"/>
      <c r="S1077" s="109"/>
      <c r="T1077" s="106"/>
      <c r="U1077" s="106"/>
      <c r="V1077" s="106"/>
      <c r="W1077" s="106"/>
      <c r="X1077" s="106"/>
      <c r="Y1077" s="106"/>
      <c r="Z1077" s="106"/>
      <c r="AA1077" s="106"/>
      <c r="AB1077" s="106"/>
    </row>
    <row r="1078" spans="16:28">
      <c r="P1078" s="109"/>
      <c r="Q1078" s="109"/>
      <c r="R1078" s="109"/>
      <c r="S1078" s="109"/>
      <c r="T1078" s="106"/>
      <c r="U1078" s="106"/>
      <c r="V1078" s="106"/>
      <c r="W1078" s="106"/>
      <c r="X1078" s="106"/>
      <c r="Y1078" s="106"/>
      <c r="Z1078" s="106"/>
      <c r="AA1078" s="106"/>
      <c r="AB1078" s="106"/>
    </row>
    <row r="1079" spans="16:28">
      <c r="P1079" s="109"/>
      <c r="Q1079" s="109"/>
      <c r="R1079" s="109"/>
      <c r="S1079" s="109"/>
      <c r="T1079" s="106"/>
      <c r="U1079" s="106"/>
      <c r="V1079" s="106"/>
      <c r="W1079" s="106"/>
      <c r="X1079" s="106"/>
      <c r="Y1079" s="106"/>
      <c r="Z1079" s="106"/>
      <c r="AA1079" s="106"/>
      <c r="AB1079" s="106"/>
    </row>
    <row r="1080" spans="16:28">
      <c r="P1080" s="109"/>
      <c r="Q1080" s="109"/>
      <c r="R1080" s="109"/>
      <c r="S1080" s="109"/>
      <c r="T1080" s="106"/>
      <c r="U1080" s="106"/>
      <c r="V1080" s="106"/>
      <c r="W1080" s="106"/>
      <c r="X1080" s="106"/>
      <c r="Y1080" s="106"/>
      <c r="Z1080" s="106"/>
      <c r="AA1080" s="106"/>
      <c r="AB1080" s="106"/>
    </row>
    <row r="1081" spans="16:28">
      <c r="P1081" s="109"/>
      <c r="Q1081" s="109"/>
      <c r="R1081" s="109"/>
      <c r="S1081" s="109"/>
      <c r="T1081" s="106"/>
      <c r="U1081" s="106"/>
      <c r="V1081" s="106"/>
      <c r="W1081" s="106"/>
      <c r="X1081" s="106"/>
      <c r="Y1081" s="106"/>
      <c r="Z1081" s="106"/>
      <c r="AA1081" s="106"/>
      <c r="AB1081" s="106"/>
    </row>
    <row r="1082" spans="16:28">
      <c r="P1082" s="109"/>
      <c r="Q1082" s="109"/>
      <c r="R1082" s="109"/>
      <c r="S1082" s="109"/>
      <c r="T1082" s="106"/>
      <c r="U1082" s="106"/>
      <c r="V1082" s="106"/>
      <c r="W1082" s="106"/>
      <c r="X1082" s="106"/>
      <c r="Y1082" s="106"/>
      <c r="Z1082" s="106"/>
      <c r="AA1082" s="106"/>
      <c r="AB1082" s="106"/>
    </row>
    <row r="1083" spans="16:28">
      <c r="P1083" s="109"/>
      <c r="Q1083" s="109"/>
      <c r="R1083" s="109"/>
      <c r="S1083" s="109"/>
      <c r="T1083" s="106"/>
      <c r="U1083" s="106"/>
      <c r="V1083" s="106"/>
      <c r="W1083" s="106"/>
      <c r="X1083" s="106"/>
      <c r="Y1083" s="106"/>
      <c r="Z1083" s="106"/>
      <c r="AA1083" s="106"/>
      <c r="AB1083" s="106"/>
    </row>
    <row r="1084" spans="16:28">
      <c r="P1084" s="109"/>
      <c r="Q1084" s="109"/>
      <c r="R1084" s="109"/>
      <c r="S1084" s="109"/>
      <c r="T1084" s="106"/>
      <c r="U1084" s="106"/>
      <c r="V1084" s="106"/>
      <c r="W1084" s="106"/>
      <c r="X1084" s="106"/>
      <c r="Y1084" s="106"/>
      <c r="Z1084" s="106"/>
      <c r="AA1084" s="106"/>
      <c r="AB1084" s="106"/>
    </row>
    <row r="1085" spans="16:28">
      <c r="P1085" s="109"/>
      <c r="Q1085" s="109"/>
      <c r="R1085" s="109"/>
      <c r="S1085" s="109"/>
      <c r="T1085" s="106"/>
      <c r="U1085" s="106"/>
      <c r="V1085" s="106"/>
      <c r="W1085" s="106"/>
      <c r="X1085" s="106"/>
      <c r="Y1085" s="106"/>
      <c r="Z1085" s="106"/>
      <c r="AA1085" s="106"/>
      <c r="AB1085" s="106"/>
    </row>
    <row r="1086" spans="16:28">
      <c r="P1086" s="109"/>
      <c r="Q1086" s="109"/>
      <c r="R1086" s="109"/>
      <c r="S1086" s="109"/>
      <c r="T1086" s="106"/>
      <c r="U1086" s="106"/>
      <c r="V1086" s="106"/>
      <c r="W1086" s="106"/>
      <c r="X1086" s="106"/>
      <c r="Y1086" s="106"/>
      <c r="Z1086" s="106"/>
      <c r="AA1086" s="106"/>
      <c r="AB1086" s="106"/>
    </row>
    <row r="1087" spans="16:28">
      <c r="P1087" s="109"/>
      <c r="Q1087" s="109"/>
      <c r="R1087" s="109"/>
      <c r="S1087" s="109"/>
      <c r="T1087" s="106"/>
      <c r="U1087" s="106"/>
      <c r="V1087" s="106"/>
      <c r="W1087" s="106"/>
      <c r="X1087" s="106"/>
      <c r="Y1087" s="106"/>
      <c r="Z1087" s="106"/>
      <c r="AA1087" s="106"/>
      <c r="AB1087" s="106"/>
    </row>
    <row r="1088" spans="16:28">
      <c r="P1088" s="109"/>
      <c r="Q1088" s="109"/>
      <c r="R1088" s="109"/>
      <c r="S1088" s="109"/>
      <c r="T1088" s="106"/>
      <c r="U1088" s="106"/>
      <c r="V1088" s="106"/>
      <c r="W1088" s="106"/>
      <c r="X1088" s="106"/>
      <c r="Y1088" s="106"/>
      <c r="Z1088" s="106"/>
      <c r="AA1088" s="106"/>
      <c r="AB1088" s="106"/>
    </row>
    <row r="1089" spans="16:28">
      <c r="P1089" s="109"/>
      <c r="Q1089" s="109"/>
      <c r="R1089" s="109"/>
      <c r="S1089" s="109"/>
      <c r="T1089" s="106"/>
      <c r="U1089" s="106"/>
      <c r="V1089" s="106"/>
      <c r="W1089" s="106"/>
      <c r="X1089" s="106"/>
      <c r="Y1089" s="106"/>
      <c r="Z1089" s="106"/>
      <c r="AA1089" s="106"/>
      <c r="AB1089" s="106"/>
    </row>
    <row r="1090" spans="16:28">
      <c r="P1090" s="109"/>
      <c r="Q1090" s="109"/>
      <c r="R1090" s="109"/>
      <c r="S1090" s="109"/>
      <c r="T1090" s="106"/>
      <c r="U1090" s="106"/>
      <c r="V1090" s="106"/>
      <c r="W1090" s="106"/>
      <c r="X1090" s="106"/>
      <c r="Y1090" s="106"/>
      <c r="Z1090" s="106"/>
      <c r="AA1090" s="106"/>
      <c r="AB1090" s="106"/>
    </row>
    <row r="1091" spans="16:28">
      <c r="P1091" s="109"/>
      <c r="Q1091" s="109"/>
      <c r="R1091" s="109"/>
      <c r="S1091" s="109"/>
      <c r="T1091" s="106"/>
      <c r="U1091" s="106"/>
      <c r="V1091" s="106"/>
      <c r="W1091" s="106"/>
      <c r="X1091" s="106"/>
      <c r="Y1091" s="106"/>
      <c r="Z1091" s="106"/>
      <c r="AA1091" s="106"/>
      <c r="AB1091" s="106"/>
    </row>
    <row r="1092" spans="16:28">
      <c r="P1092" s="109"/>
      <c r="Q1092" s="109"/>
      <c r="R1092" s="109"/>
      <c r="S1092" s="109"/>
      <c r="T1092" s="106"/>
      <c r="U1092" s="106"/>
      <c r="V1092" s="106"/>
      <c r="W1092" s="106"/>
      <c r="X1092" s="106"/>
      <c r="Y1092" s="106"/>
      <c r="Z1092" s="106"/>
      <c r="AA1092" s="106"/>
      <c r="AB1092" s="106"/>
    </row>
    <row r="1093" spans="16:28">
      <c r="P1093" s="109"/>
      <c r="Q1093" s="109"/>
      <c r="R1093" s="109"/>
      <c r="S1093" s="109"/>
      <c r="T1093" s="106"/>
      <c r="U1093" s="106"/>
      <c r="V1093" s="106"/>
      <c r="W1093" s="106"/>
      <c r="X1093" s="106"/>
      <c r="Y1093" s="106"/>
      <c r="Z1093" s="106"/>
      <c r="AA1093" s="106"/>
      <c r="AB1093" s="106"/>
    </row>
    <row r="1094" spans="16:28">
      <c r="P1094" s="109"/>
      <c r="Q1094" s="109"/>
      <c r="R1094" s="109"/>
      <c r="S1094" s="109"/>
      <c r="T1094" s="106"/>
      <c r="U1094" s="106"/>
      <c r="V1094" s="106"/>
      <c r="W1094" s="106"/>
      <c r="X1094" s="106"/>
      <c r="Y1094" s="106"/>
      <c r="Z1094" s="106"/>
      <c r="AA1094" s="106"/>
      <c r="AB1094" s="106"/>
    </row>
    <row r="1095" spans="16:28">
      <c r="P1095" s="109"/>
      <c r="Q1095" s="109"/>
      <c r="R1095" s="109"/>
      <c r="S1095" s="109"/>
      <c r="T1095" s="106"/>
      <c r="U1095" s="106"/>
      <c r="V1095" s="106"/>
      <c r="W1095" s="106"/>
      <c r="X1095" s="106"/>
      <c r="Y1095" s="106"/>
      <c r="Z1095" s="106"/>
      <c r="AA1095" s="106"/>
      <c r="AB1095" s="106"/>
    </row>
    <row r="1096" spans="16:28">
      <c r="P1096" s="109"/>
      <c r="Q1096" s="109"/>
      <c r="R1096" s="109"/>
      <c r="S1096" s="109"/>
      <c r="T1096" s="106"/>
      <c r="U1096" s="106"/>
      <c r="V1096" s="106"/>
      <c r="W1096" s="106"/>
      <c r="X1096" s="106"/>
      <c r="Y1096" s="106"/>
      <c r="Z1096" s="106"/>
      <c r="AA1096" s="106"/>
      <c r="AB1096" s="106"/>
    </row>
    <row r="1097" spans="16:28">
      <c r="P1097" s="109"/>
      <c r="Q1097" s="109"/>
      <c r="R1097" s="109"/>
      <c r="S1097" s="109"/>
      <c r="T1097" s="106"/>
      <c r="U1097" s="106"/>
      <c r="V1097" s="106"/>
      <c r="W1097" s="106"/>
      <c r="X1097" s="106"/>
      <c r="Y1097" s="106"/>
      <c r="Z1097" s="106"/>
      <c r="AA1097" s="106"/>
      <c r="AB1097" s="106"/>
    </row>
    <row r="1098" spans="16:28">
      <c r="P1098" s="109"/>
      <c r="Q1098" s="109"/>
      <c r="R1098" s="109"/>
      <c r="S1098" s="109"/>
      <c r="T1098" s="106"/>
      <c r="U1098" s="106"/>
      <c r="V1098" s="106"/>
      <c r="W1098" s="106"/>
      <c r="X1098" s="106"/>
      <c r="Y1098" s="106"/>
      <c r="Z1098" s="106"/>
      <c r="AA1098" s="106"/>
      <c r="AB1098" s="106"/>
    </row>
    <row r="1099" spans="16:28">
      <c r="P1099" s="109"/>
      <c r="Q1099" s="109"/>
      <c r="R1099" s="109"/>
      <c r="S1099" s="109"/>
      <c r="T1099" s="106"/>
      <c r="U1099" s="106"/>
      <c r="V1099" s="106"/>
      <c r="W1099" s="106"/>
      <c r="X1099" s="106"/>
      <c r="Y1099" s="106"/>
      <c r="Z1099" s="106"/>
      <c r="AA1099" s="106"/>
      <c r="AB1099" s="106"/>
    </row>
    <row r="1100" spans="16:28">
      <c r="P1100" s="109"/>
      <c r="Q1100" s="109"/>
      <c r="R1100" s="109"/>
      <c r="S1100" s="109"/>
      <c r="T1100" s="106"/>
      <c r="U1100" s="106"/>
      <c r="V1100" s="106"/>
      <c r="W1100" s="106"/>
      <c r="X1100" s="106"/>
      <c r="Y1100" s="106"/>
      <c r="Z1100" s="106"/>
      <c r="AA1100" s="106"/>
      <c r="AB1100" s="106"/>
    </row>
    <row r="1101" spans="16:28">
      <c r="P1101" s="109"/>
      <c r="Q1101" s="109"/>
      <c r="R1101" s="109"/>
      <c r="S1101" s="109"/>
      <c r="T1101" s="106"/>
      <c r="U1101" s="106"/>
      <c r="V1101" s="106"/>
      <c r="W1101" s="106"/>
      <c r="X1101" s="106"/>
      <c r="Y1101" s="106"/>
      <c r="Z1101" s="106"/>
      <c r="AA1101" s="106"/>
      <c r="AB1101" s="106"/>
    </row>
    <row r="1102" spans="16:28">
      <c r="P1102" s="109"/>
      <c r="Q1102" s="109"/>
      <c r="R1102" s="109"/>
      <c r="S1102" s="109"/>
      <c r="T1102" s="106"/>
      <c r="U1102" s="106"/>
      <c r="V1102" s="106"/>
      <c r="W1102" s="106"/>
      <c r="X1102" s="106"/>
      <c r="Y1102" s="106"/>
      <c r="Z1102" s="106"/>
      <c r="AA1102" s="106"/>
      <c r="AB1102" s="106"/>
    </row>
    <row r="1103" spans="16:28">
      <c r="P1103" s="109"/>
      <c r="Q1103" s="109"/>
      <c r="R1103" s="109"/>
      <c r="S1103" s="109"/>
      <c r="T1103" s="106"/>
      <c r="U1103" s="106"/>
      <c r="V1103" s="106"/>
      <c r="W1103" s="106"/>
      <c r="X1103" s="106"/>
      <c r="Y1103" s="106"/>
      <c r="Z1103" s="106"/>
      <c r="AA1103" s="106"/>
      <c r="AB1103" s="106"/>
    </row>
    <row r="1104" spans="16:28">
      <c r="P1104" s="109"/>
      <c r="Q1104" s="109"/>
      <c r="R1104" s="109"/>
      <c r="S1104" s="109"/>
      <c r="T1104" s="106"/>
      <c r="U1104" s="106"/>
      <c r="V1104" s="106"/>
      <c r="W1104" s="106"/>
      <c r="X1104" s="106"/>
      <c r="Y1104" s="106"/>
      <c r="Z1104" s="106"/>
      <c r="AA1104" s="106"/>
      <c r="AB1104" s="106"/>
    </row>
    <row r="1105" spans="16:28">
      <c r="P1105" s="109"/>
      <c r="Q1105" s="109"/>
      <c r="R1105" s="109"/>
      <c r="S1105" s="109"/>
      <c r="T1105" s="106"/>
      <c r="U1105" s="106"/>
      <c r="V1105" s="106"/>
      <c r="W1105" s="106"/>
      <c r="X1105" s="106"/>
      <c r="Y1105" s="106"/>
      <c r="Z1105" s="106"/>
      <c r="AA1105" s="106"/>
      <c r="AB1105" s="106"/>
    </row>
    <row r="1106" spans="16:28">
      <c r="P1106" s="109"/>
      <c r="Q1106" s="109"/>
      <c r="R1106" s="109"/>
      <c r="S1106" s="109"/>
      <c r="T1106" s="106"/>
      <c r="U1106" s="106"/>
      <c r="V1106" s="106"/>
      <c r="W1106" s="106"/>
      <c r="X1106" s="106"/>
      <c r="Y1106" s="106"/>
      <c r="Z1106" s="106"/>
      <c r="AA1106" s="106"/>
      <c r="AB1106" s="106"/>
    </row>
    <row r="1107" spans="16:28">
      <c r="P1107" s="109"/>
      <c r="Q1107" s="109"/>
      <c r="R1107" s="109"/>
      <c r="S1107" s="109"/>
      <c r="T1107" s="106"/>
      <c r="U1107" s="106"/>
      <c r="V1107" s="106"/>
      <c r="W1107" s="106"/>
      <c r="X1107" s="106"/>
      <c r="Y1107" s="106"/>
      <c r="Z1107" s="106"/>
      <c r="AA1107" s="106"/>
      <c r="AB1107" s="106"/>
    </row>
    <row r="1108" spans="16:28">
      <c r="P1108" s="109"/>
      <c r="Q1108" s="109"/>
      <c r="R1108" s="109"/>
      <c r="S1108" s="109"/>
      <c r="T1108" s="106"/>
      <c r="U1108" s="106"/>
      <c r="V1108" s="106"/>
      <c r="W1108" s="106"/>
      <c r="X1108" s="106"/>
      <c r="Y1108" s="106"/>
      <c r="Z1108" s="106"/>
      <c r="AA1108" s="106"/>
      <c r="AB1108" s="106"/>
    </row>
    <row r="1109" spans="16:28">
      <c r="P1109" s="109"/>
      <c r="Q1109" s="109"/>
      <c r="R1109" s="109"/>
      <c r="S1109" s="109"/>
      <c r="T1109" s="106"/>
      <c r="U1109" s="106"/>
      <c r="V1109" s="106"/>
      <c r="W1109" s="106"/>
      <c r="X1109" s="106"/>
      <c r="Y1109" s="106"/>
      <c r="Z1109" s="106"/>
      <c r="AA1109" s="106"/>
      <c r="AB1109" s="106"/>
    </row>
    <row r="1110" spans="16:28">
      <c r="P1110" s="109"/>
      <c r="Q1110" s="109"/>
      <c r="R1110" s="109"/>
      <c r="S1110" s="109"/>
      <c r="T1110" s="106"/>
      <c r="U1110" s="106"/>
      <c r="V1110" s="106"/>
      <c r="W1110" s="106"/>
      <c r="X1110" s="106"/>
      <c r="Y1110" s="106"/>
      <c r="Z1110" s="106"/>
      <c r="AA1110" s="106"/>
      <c r="AB1110" s="106"/>
    </row>
    <row r="1111" spans="16:28">
      <c r="P1111" s="109"/>
      <c r="Q1111" s="109"/>
      <c r="R1111" s="109"/>
      <c r="S1111" s="109"/>
      <c r="T1111" s="106"/>
      <c r="U1111" s="106"/>
      <c r="V1111" s="106"/>
      <c r="W1111" s="106"/>
      <c r="X1111" s="106"/>
      <c r="Y1111" s="106"/>
      <c r="Z1111" s="106"/>
      <c r="AA1111" s="106"/>
      <c r="AB1111" s="106"/>
    </row>
    <row r="1112" spans="16:28">
      <c r="P1112" s="109"/>
      <c r="Q1112" s="109"/>
      <c r="R1112" s="109"/>
      <c r="S1112" s="109"/>
      <c r="T1112" s="106"/>
      <c r="U1112" s="106"/>
      <c r="V1112" s="106"/>
      <c r="W1112" s="106"/>
      <c r="X1112" s="106"/>
      <c r="Y1112" s="106"/>
      <c r="Z1112" s="106"/>
      <c r="AA1112" s="106"/>
      <c r="AB1112" s="106"/>
    </row>
    <row r="1113" spans="16:28">
      <c r="P1113" s="109"/>
      <c r="Q1113" s="109"/>
      <c r="R1113" s="109"/>
      <c r="S1113" s="109"/>
      <c r="T1113" s="106"/>
      <c r="U1113" s="106"/>
      <c r="V1113" s="106"/>
      <c r="W1113" s="106"/>
      <c r="X1113" s="106"/>
      <c r="Y1113" s="106"/>
      <c r="Z1113" s="106"/>
      <c r="AA1113" s="106"/>
      <c r="AB1113" s="106"/>
    </row>
    <row r="1114" spans="16:28">
      <c r="P1114" s="109"/>
      <c r="Q1114" s="109"/>
      <c r="R1114" s="109"/>
      <c r="S1114" s="109"/>
      <c r="T1114" s="106"/>
      <c r="U1114" s="106"/>
      <c r="V1114" s="106"/>
      <c r="W1114" s="106"/>
      <c r="X1114" s="106"/>
      <c r="Y1114" s="106"/>
      <c r="Z1114" s="106"/>
      <c r="AA1114" s="106"/>
      <c r="AB1114" s="106"/>
    </row>
    <row r="1115" spans="16:28">
      <c r="P1115" s="109"/>
      <c r="Q1115" s="109"/>
      <c r="R1115" s="109"/>
      <c r="S1115" s="109"/>
      <c r="T1115" s="106"/>
      <c r="U1115" s="106"/>
      <c r="V1115" s="106"/>
      <c r="W1115" s="106"/>
      <c r="X1115" s="106"/>
      <c r="Y1115" s="106"/>
      <c r="Z1115" s="106"/>
      <c r="AA1115" s="106"/>
      <c r="AB1115" s="106"/>
    </row>
    <row r="1116" spans="16:28">
      <c r="P1116" s="109"/>
      <c r="Q1116" s="109"/>
      <c r="R1116" s="109"/>
      <c r="S1116" s="109"/>
      <c r="T1116" s="106"/>
      <c r="U1116" s="106"/>
      <c r="V1116" s="106"/>
      <c r="W1116" s="106"/>
      <c r="X1116" s="106"/>
      <c r="Y1116" s="106"/>
      <c r="Z1116" s="106"/>
      <c r="AA1116" s="106"/>
      <c r="AB1116" s="106"/>
    </row>
    <row r="1117" spans="16:28">
      <c r="P1117" s="109"/>
      <c r="Q1117" s="109"/>
      <c r="R1117" s="109"/>
      <c r="S1117" s="109"/>
      <c r="T1117" s="106"/>
      <c r="U1117" s="106"/>
      <c r="V1117" s="106"/>
      <c r="W1117" s="106"/>
      <c r="X1117" s="106"/>
      <c r="Y1117" s="106"/>
      <c r="Z1117" s="106"/>
      <c r="AA1117" s="106"/>
      <c r="AB1117" s="106"/>
    </row>
    <row r="1118" spans="16:28">
      <c r="P1118" s="109"/>
      <c r="Q1118" s="109"/>
      <c r="R1118" s="109"/>
      <c r="S1118" s="109"/>
      <c r="T1118" s="106"/>
      <c r="U1118" s="106"/>
      <c r="V1118" s="106"/>
      <c r="W1118" s="106"/>
      <c r="X1118" s="106"/>
      <c r="Y1118" s="106"/>
      <c r="Z1118" s="106"/>
      <c r="AA1118" s="106"/>
      <c r="AB1118" s="106"/>
    </row>
    <row r="1119" spans="16:28">
      <c r="P1119" s="109"/>
      <c r="Q1119" s="109"/>
      <c r="R1119" s="109"/>
      <c r="S1119" s="109"/>
      <c r="T1119" s="106"/>
      <c r="U1119" s="106"/>
      <c r="V1119" s="106"/>
      <c r="W1119" s="106"/>
      <c r="X1119" s="106"/>
      <c r="Y1119" s="106"/>
      <c r="Z1119" s="106"/>
      <c r="AA1119" s="106"/>
      <c r="AB1119" s="106"/>
    </row>
    <row r="1120" spans="16:28">
      <c r="P1120" s="109"/>
      <c r="Q1120" s="109"/>
      <c r="R1120" s="109"/>
      <c r="S1120" s="109"/>
      <c r="T1120" s="106"/>
      <c r="U1120" s="106"/>
      <c r="V1120" s="106"/>
      <c r="W1120" s="106"/>
      <c r="X1120" s="106"/>
      <c r="Y1120" s="106"/>
      <c r="Z1120" s="106"/>
      <c r="AA1120" s="106"/>
      <c r="AB1120" s="106"/>
    </row>
    <row r="1121" spans="16:28">
      <c r="P1121" s="109"/>
      <c r="Q1121" s="109"/>
      <c r="R1121" s="109"/>
      <c r="S1121" s="109"/>
      <c r="T1121" s="106"/>
      <c r="U1121" s="106"/>
      <c r="V1121" s="106"/>
      <c r="W1121" s="106"/>
      <c r="X1121" s="106"/>
      <c r="Y1121" s="106"/>
      <c r="Z1121" s="106"/>
      <c r="AA1121" s="106"/>
      <c r="AB1121" s="106"/>
    </row>
    <row r="1122" spans="16:28">
      <c r="P1122" s="109"/>
      <c r="Q1122" s="109"/>
      <c r="R1122" s="109"/>
      <c r="S1122" s="109"/>
      <c r="T1122" s="106"/>
      <c r="U1122" s="106"/>
      <c r="V1122" s="106"/>
      <c r="W1122" s="106"/>
      <c r="X1122" s="106"/>
      <c r="Y1122" s="106"/>
      <c r="Z1122" s="106"/>
      <c r="AA1122" s="106"/>
      <c r="AB1122" s="106"/>
    </row>
    <row r="1123" spans="16:28">
      <c r="P1123" s="109"/>
      <c r="Q1123" s="109"/>
      <c r="R1123" s="109"/>
      <c r="S1123" s="109"/>
      <c r="T1123" s="106"/>
      <c r="U1123" s="106"/>
      <c r="V1123" s="106"/>
      <c r="W1123" s="106"/>
      <c r="X1123" s="106"/>
      <c r="Y1123" s="106"/>
      <c r="Z1123" s="106"/>
      <c r="AA1123" s="106"/>
      <c r="AB1123" s="106"/>
    </row>
    <row r="1124" spans="16:28">
      <c r="P1124" s="109"/>
      <c r="Q1124" s="109"/>
      <c r="R1124" s="109"/>
      <c r="S1124" s="109"/>
      <c r="T1124" s="106"/>
      <c r="U1124" s="106"/>
      <c r="V1124" s="106"/>
      <c r="W1124" s="106"/>
      <c r="X1124" s="106"/>
      <c r="Y1124" s="106"/>
      <c r="Z1124" s="106"/>
      <c r="AA1124" s="106"/>
      <c r="AB1124" s="106"/>
    </row>
    <row r="1125" spans="16:28">
      <c r="P1125" s="109"/>
      <c r="Q1125" s="109"/>
      <c r="R1125" s="109"/>
      <c r="S1125" s="109"/>
      <c r="T1125" s="106"/>
      <c r="U1125" s="106"/>
      <c r="V1125" s="106"/>
      <c r="W1125" s="106"/>
      <c r="X1125" s="106"/>
      <c r="Y1125" s="106"/>
      <c r="Z1125" s="106"/>
      <c r="AA1125" s="106"/>
      <c r="AB1125" s="106"/>
    </row>
    <row r="1126" spans="16:28">
      <c r="P1126" s="109"/>
      <c r="Q1126" s="109"/>
      <c r="R1126" s="109"/>
      <c r="S1126" s="109"/>
      <c r="T1126" s="106"/>
      <c r="U1126" s="106"/>
      <c r="V1126" s="106"/>
      <c r="W1126" s="106"/>
      <c r="X1126" s="106"/>
      <c r="Y1126" s="106"/>
      <c r="Z1126" s="106"/>
      <c r="AA1126" s="106"/>
      <c r="AB1126" s="106"/>
    </row>
    <row r="1127" spans="16:28">
      <c r="P1127" s="109"/>
      <c r="Q1127" s="109"/>
      <c r="R1127" s="109"/>
      <c r="S1127" s="109"/>
      <c r="T1127" s="106"/>
      <c r="U1127" s="106"/>
      <c r="V1127" s="106"/>
      <c r="W1127" s="106"/>
      <c r="X1127" s="106"/>
      <c r="Y1127" s="106"/>
      <c r="Z1127" s="106"/>
      <c r="AA1127" s="106"/>
      <c r="AB1127" s="106"/>
    </row>
    <row r="1128" spans="16:28">
      <c r="P1128" s="109"/>
      <c r="Q1128" s="109"/>
      <c r="R1128" s="109"/>
      <c r="S1128" s="109"/>
      <c r="T1128" s="106"/>
      <c r="U1128" s="106"/>
      <c r="V1128" s="106"/>
      <c r="W1128" s="106"/>
      <c r="X1128" s="106"/>
      <c r="Y1128" s="106"/>
      <c r="Z1128" s="106"/>
      <c r="AA1128" s="106"/>
      <c r="AB1128" s="106"/>
    </row>
    <row r="1129" spans="16:28">
      <c r="P1129" s="109"/>
      <c r="Q1129" s="109"/>
      <c r="R1129" s="109"/>
      <c r="S1129" s="109"/>
      <c r="T1129" s="106"/>
      <c r="U1129" s="106"/>
      <c r="V1129" s="106"/>
      <c r="W1129" s="106"/>
      <c r="X1129" s="106"/>
      <c r="Y1129" s="106"/>
      <c r="Z1129" s="106"/>
      <c r="AA1129" s="106"/>
      <c r="AB1129" s="106"/>
    </row>
    <row r="1130" spans="16:28">
      <c r="P1130" s="109"/>
      <c r="Q1130" s="109"/>
      <c r="R1130" s="109"/>
      <c r="S1130" s="109"/>
      <c r="T1130" s="106"/>
      <c r="U1130" s="106"/>
      <c r="V1130" s="106"/>
      <c r="W1130" s="106"/>
      <c r="X1130" s="106"/>
      <c r="Y1130" s="106"/>
      <c r="Z1130" s="106"/>
      <c r="AA1130" s="106"/>
      <c r="AB1130" s="106"/>
    </row>
    <row r="1131" spans="16:28">
      <c r="P1131" s="109"/>
      <c r="Q1131" s="109"/>
      <c r="R1131" s="109"/>
      <c r="S1131" s="109"/>
      <c r="T1131" s="106"/>
      <c r="U1131" s="106"/>
      <c r="V1131" s="106"/>
      <c r="W1131" s="106"/>
      <c r="X1131" s="106"/>
      <c r="Y1131" s="106"/>
      <c r="Z1131" s="106"/>
      <c r="AA1131" s="106"/>
      <c r="AB1131" s="106"/>
    </row>
    <row r="1132" spans="16:28">
      <c r="P1132" s="109"/>
      <c r="Q1132" s="109"/>
      <c r="R1132" s="109"/>
      <c r="S1132" s="109"/>
      <c r="T1132" s="106"/>
      <c r="U1132" s="106"/>
      <c r="V1132" s="106"/>
      <c r="W1132" s="106"/>
      <c r="X1132" s="106"/>
      <c r="Y1132" s="106"/>
      <c r="Z1132" s="106"/>
      <c r="AA1132" s="106"/>
      <c r="AB1132" s="106"/>
    </row>
    <row r="1133" spans="16:28">
      <c r="P1133" s="109"/>
      <c r="Q1133" s="109"/>
      <c r="R1133" s="109"/>
      <c r="S1133" s="109"/>
      <c r="T1133" s="106"/>
      <c r="U1133" s="106"/>
      <c r="V1133" s="106"/>
      <c r="W1133" s="106"/>
      <c r="X1133" s="106"/>
      <c r="Y1133" s="106"/>
      <c r="Z1133" s="106"/>
      <c r="AA1133" s="106"/>
      <c r="AB1133" s="106"/>
    </row>
    <row r="1134" spans="16:28">
      <c r="P1134" s="109"/>
      <c r="Q1134" s="109"/>
      <c r="R1134" s="109"/>
      <c r="S1134" s="109"/>
      <c r="T1134" s="106"/>
      <c r="U1134" s="106"/>
      <c r="V1134" s="106"/>
      <c r="W1134" s="106"/>
      <c r="X1134" s="106"/>
      <c r="Y1134" s="106"/>
      <c r="Z1134" s="106"/>
      <c r="AA1134" s="106"/>
      <c r="AB1134" s="106"/>
    </row>
    <row r="1135" spans="16:28">
      <c r="P1135" s="109"/>
      <c r="Q1135" s="109"/>
      <c r="R1135" s="109"/>
      <c r="S1135" s="109"/>
      <c r="T1135" s="106"/>
      <c r="U1135" s="106"/>
      <c r="V1135" s="106"/>
      <c r="W1135" s="106"/>
      <c r="X1135" s="106"/>
      <c r="Y1135" s="106"/>
      <c r="Z1135" s="106"/>
      <c r="AA1135" s="106"/>
      <c r="AB1135" s="106"/>
    </row>
    <row r="1136" spans="16:28">
      <c r="P1136" s="109"/>
      <c r="Q1136" s="109"/>
      <c r="R1136" s="109"/>
      <c r="S1136" s="109"/>
      <c r="T1136" s="106"/>
      <c r="U1136" s="106"/>
      <c r="V1136" s="106"/>
      <c r="W1136" s="106"/>
      <c r="X1136" s="106"/>
      <c r="Y1136" s="106"/>
      <c r="Z1136" s="106"/>
      <c r="AA1136" s="106"/>
      <c r="AB1136" s="106"/>
    </row>
    <row r="1137" spans="16:28">
      <c r="P1137" s="109"/>
      <c r="Q1137" s="109"/>
      <c r="R1137" s="109"/>
      <c r="S1137" s="109"/>
      <c r="T1137" s="106"/>
      <c r="U1137" s="106"/>
      <c r="V1137" s="106"/>
      <c r="W1137" s="106"/>
      <c r="X1137" s="106"/>
      <c r="Y1137" s="106"/>
      <c r="Z1137" s="106"/>
      <c r="AA1137" s="106"/>
      <c r="AB1137" s="106"/>
    </row>
    <row r="1138" spans="16:28">
      <c r="P1138" s="109"/>
      <c r="Q1138" s="109"/>
      <c r="R1138" s="109"/>
      <c r="S1138" s="109"/>
      <c r="T1138" s="106"/>
      <c r="U1138" s="106"/>
      <c r="V1138" s="106"/>
      <c r="W1138" s="106"/>
      <c r="X1138" s="106"/>
      <c r="Y1138" s="106"/>
      <c r="Z1138" s="106"/>
      <c r="AA1138" s="106"/>
      <c r="AB1138" s="106"/>
    </row>
    <row r="1139" spans="16:28">
      <c r="P1139" s="109"/>
      <c r="Q1139" s="109"/>
      <c r="R1139" s="109"/>
      <c r="S1139" s="109"/>
      <c r="T1139" s="106"/>
      <c r="U1139" s="106"/>
      <c r="V1139" s="106"/>
      <c r="W1139" s="106"/>
      <c r="X1139" s="106"/>
      <c r="Y1139" s="106"/>
      <c r="Z1139" s="106"/>
      <c r="AA1139" s="106"/>
      <c r="AB1139" s="106"/>
    </row>
    <row r="1140" spans="16:28">
      <c r="P1140" s="109"/>
      <c r="Q1140" s="109"/>
      <c r="R1140" s="109"/>
      <c r="S1140" s="109"/>
      <c r="T1140" s="106"/>
      <c r="U1140" s="106"/>
      <c r="V1140" s="106"/>
      <c r="W1140" s="106"/>
      <c r="X1140" s="106"/>
      <c r="Y1140" s="106"/>
      <c r="Z1140" s="106"/>
      <c r="AA1140" s="106"/>
      <c r="AB1140" s="106"/>
    </row>
    <row r="1141" spans="16:28">
      <c r="P1141" s="109"/>
      <c r="Q1141" s="109"/>
      <c r="R1141" s="109"/>
      <c r="S1141" s="109"/>
      <c r="T1141" s="106"/>
      <c r="U1141" s="106"/>
      <c r="V1141" s="106"/>
      <c r="W1141" s="106"/>
      <c r="X1141" s="106"/>
      <c r="Y1141" s="106"/>
      <c r="Z1141" s="106"/>
      <c r="AA1141" s="106"/>
      <c r="AB1141" s="106"/>
    </row>
    <row r="1142" spans="16:28">
      <c r="P1142" s="109"/>
      <c r="Q1142" s="109"/>
      <c r="R1142" s="109"/>
      <c r="S1142" s="109"/>
      <c r="T1142" s="106"/>
      <c r="U1142" s="106"/>
      <c r="V1142" s="106"/>
      <c r="W1142" s="106"/>
      <c r="X1142" s="106"/>
      <c r="Y1142" s="106"/>
      <c r="Z1142" s="106"/>
      <c r="AA1142" s="106"/>
      <c r="AB1142" s="106"/>
    </row>
    <row r="1143" spans="16:28">
      <c r="P1143" s="109"/>
      <c r="Q1143" s="109"/>
      <c r="R1143" s="109"/>
      <c r="S1143" s="109"/>
      <c r="T1143" s="106"/>
      <c r="U1143" s="106"/>
      <c r="V1143" s="106"/>
      <c r="W1143" s="106"/>
      <c r="X1143" s="106"/>
      <c r="Y1143" s="106"/>
      <c r="Z1143" s="106"/>
      <c r="AA1143" s="106"/>
      <c r="AB1143" s="106"/>
    </row>
    <row r="1144" spans="16:28">
      <c r="P1144" s="109"/>
      <c r="Q1144" s="109"/>
      <c r="R1144" s="109"/>
      <c r="S1144" s="109"/>
      <c r="T1144" s="106"/>
      <c r="U1144" s="106"/>
      <c r="V1144" s="106"/>
      <c r="W1144" s="106"/>
      <c r="X1144" s="106"/>
      <c r="Y1144" s="106"/>
      <c r="Z1144" s="106"/>
      <c r="AA1144" s="106"/>
      <c r="AB1144" s="106"/>
    </row>
    <row r="1145" spans="16:28">
      <c r="P1145" s="109"/>
      <c r="Q1145" s="109"/>
      <c r="R1145" s="109"/>
      <c r="S1145" s="109"/>
      <c r="T1145" s="106"/>
      <c r="U1145" s="106"/>
      <c r="V1145" s="106"/>
      <c r="W1145" s="106"/>
      <c r="X1145" s="106"/>
      <c r="Y1145" s="106"/>
      <c r="Z1145" s="106"/>
      <c r="AA1145" s="106"/>
      <c r="AB1145" s="106"/>
    </row>
    <row r="1146" spans="16:28">
      <c r="P1146" s="109"/>
      <c r="Q1146" s="109"/>
      <c r="R1146" s="109"/>
      <c r="S1146" s="109"/>
      <c r="T1146" s="106"/>
      <c r="U1146" s="106"/>
      <c r="V1146" s="106"/>
      <c r="W1146" s="106"/>
      <c r="X1146" s="106"/>
      <c r="Y1146" s="106"/>
      <c r="Z1146" s="106"/>
      <c r="AA1146" s="106"/>
      <c r="AB1146" s="106"/>
    </row>
    <row r="1147" spans="16:28">
      <c r="P1147" s="109"/>
      <c r="Q1147" s="109"/>
      <c r="R1147" s="109"/>
      <c r="S1147" s="109"/>
      <c r="T1147" s="106"/>
      <c r="U1147" s="106"/>
      <c r="V1147" s="106"/>
      <c r="W1147" s="106"/>
      <c r="X1147" s="106"/>
      <c r="Y1147" s="106"/>
      <c r="Z1147" s="106"/>
      <c r="AA1147" s="106"/>
      <c r="AB1147" s="106"/>
    </row>
    <row r="1148" spans="16:28">
      <c r="P1148" s="109"/>
      <c r="Q1148" s="109"/>
      <c r="R1148" s="109"/>
      <c r="S1148" s="109"/>
      <c r="T1148" s="106"/>
      <c r="U1148" s="106"/>
      <c r="V1148" s="106"/>
      <c r="W1148" s="106"/>
      <c r="X1148" s="106"/>
      <c r="Y1148" s="106"/>
      <c r="Z1148" s="106"/>
      <c r="AA1148" s="106"/>
      <c r="AB1148" s="106"/>
    </row>
    <row r="1149" spans="16:28">
      <c r="P1149" s="109"/>
      <c r="Q1149" s="109"/>
      <c r="R1149" s="109"/>
      <c r="S1149" s="109"/>
      <c r="T1149" s="106"/>
      <c r="U1149" s="106"/>
      <c r="V1149" s="106"/>
      <c r="W1149" s="106"/>
      <c r="X1149" s="106"/>
      <c r="Y1149" s="106"/>
      <c r="Z1149" s="106"/>
      <c r="AA1149" s="106"/>
      <c r="AB1149" s="106"/>
    </row>
    <row r="1150" spans="16:28">
      <c r="P1150" s="109"/>
      <c r="Q1150" s="109"/>
      <c r="R1150" s="109"/>
      <c r="S1150" s="109"/>
      <c r="T1150" s="106"/>
      <c r="U1150" s="106"/>
      <c r="V1150" s="106"/>
      <c r="W1150" s="106"/>
      <c r="X1150" s="106"/>
      <c r="Y1150" s="106"/>
      <c r="Z1150" s="106"/>
      <c r="AA1150" s="106"/>
      <c r="AB1150" s="106"/>
    </row>
    <row r="1151" spans="16:28">
      <c r="P1151" s="109"/>
      <c r="Q1151" s="109"/>
      <c r="R1151" s="109"/>
      <c r="S1151" s="109"/>
      <c r="T1151" s="106"/>
      <c r="U1151" s="106"/>
      <c r="V1151" s="106"/>
      <c r="W1151" s="106"/>
      <c r="X1151" s="106"/>
      <c r="Y1151" s="106"/>
      <c r="Z1151" s="106"/>
      <c r="AA1151" s="106"/>
      <c r="AB1151" s="106"/>
    </row>
    <row r="1152" spans="16:28">
      <c r="P1152" s="109"/>
      <c r="Q1152" s="109"/>
      <c r="R1152" s="109"/>
      <c r="S1152" s="109"/>
      <c r="T1152" s="106"/>
      <c r="U1152" s="106"/>
      <c r="V1152" s="106"/>
      <c r="W1152" s="106"/>
      <c r="X1152" s="106"/>
      <c r="Y1152" s="106"/>
      <c r="Z1152" s="106"/>
      <c r="AA1152" s="106"/>
      <c r="AB1152" s="106"/>
    </row>
    <row r="1153" spans="16:28">
      <c r="P1153" s="109"/>
      <c r="Q1153" s="109"/>
      <c r="R1153" s="109"/>
      <c r="S1153" s="109"/>
      <c r="T1153" s="106"/>
      <c r="U1153" s="106"/>
      <c r="V1153" s="106"/>
      <c r="W1153" s="106"/>
      <c r="X1153" s="106"/>
      <c r="Y1153" s="106"/>
      <c r="Z1153" s="106"/>
      <c r="AA1153" s="106"/>
      <c r="AB1153" s="106"/>
    </row>
    <row r="1154" spans="16:28">
      <c r="P1154" s="109"/>
      <c r="Q1154" s="109"/>
      <c r="R1154" s="109"/>
      <c r="S1154" s="109"/>
      <c r="T1154" s="106"/>
      <c r="U1154" s="106"/>
      <c r="V1154" s="106"/>
      <c r="W1154" s="106"/>
      <c r="X1154" s="106"/>
      <c r="Y1154" s="106"/>
      <c r="Z1154" s="106"/>
      <c r="AA1154" s="106"/>
      <c r="AB1154" s="106"/>
    </row>
    <row r="1155" spans="16:28">
      <c r="P1155" s="109"/>
      <c r="Q1155" s="109"/>
      <c r="R1155" s="109"/>
      <c r="S1155" s="109"/>
      <c r="T1155" s="106"/>
      <c r="U1155" s="106"/>
      <c r="V1155" s="106"/>
      <c r="W1155" s="106"/>
      <c r="X1155" s="106"/>
      <c r="Y1155" s="106"/>
      <c r="Z1155" s="106"/>
      <c r="AA1155" s="106"/>
      <c r="AB1155" s="106"/>
    </row>
    <row r="1156" spans="16:28">
      <c r="P1156" s="109"/>
      <c r="Q1156" s="109"/>
      <c r="R1156" s="109"/>
      <c r="S1156" s="109"/>
      <c r="T1156" s="106"/>
      <c r="U1156" s="106"/>
      <c r="V1156" s="106"/>
      <c r="W1156" s="106"/>
      <c r="X1156" s="106"/>
      <c r="Y1156" s="106"/>
      <c r="Z1156" s="106"/>
      <c r="AA1156" s="106"/>
      <c r="AB1156" s="106"/>
    </row>
    <row r="1157" spans="16:28">
      <c r="P1157" s="109"/>
      <c r="Q1157" s="109"/>
      <c r="R1157" s="109"/>
      <c r="S1157" s="109"/>
      <c r="T1157" s="106"/>
      <c r="U1157" s="106"/>
      <c r="V1157" s="106"/>
      <c r="W1157" s="106"/>
      <c r="X1157" s="106"/>
      <c r="Y1157" s="106"/>
      <c r="Z1157" s="106"/>
      <c r="AA1157" s="106"/>
      <c r="AB1157" s="106"/>
    </row>
    <row r="1158" spans="16:28">
      <c r="P1158" s="109"/>
      <c r="Q1158" s="109"/>
      <c r="R1158" s="109"/>
      <c r="S1158" s="109"/>
      <c r="T1158" s="106"/>
      <c r="U1158" s="106"/>
      <c r="V1158" s="106"/>
      <c r="W1158" s="106"/>
      <c r="X1158" s="106"/>
      <c r="Y1158" s="106"/>
      <c r="Z1158" s="106"/>
      <c r="AA1158" s="106"/>
      <c r="AB1158" s="106"/>
    </row>
    <row r="1159" spans="16:28">
      <c r="P1159" s="109"/>
      <c r="Q1159" s="109"/>
      <c r="R1159" s="109"/>
      <c r="S1159" s="109"/>
      <c r="T1159" s="106"/>
      <c r="U1159" s="106"/>
      <c r="V1159" s="106"/>
      <c r="W1159" s="106"/>
      <c r="X1159" s="106"/>
      <c r="Y1159" s="106"/>
      <c r="Z1159" s="106"/>
      <c r="AA1159" s="106"/>
      <c r="AB1159" s="106"/>
    </row>
    <row r="1160" spans="16:28">
      <c r="P1160" s="109"/>
      <c r="Q1160" s="109"/>
      <c r="R1160" s="109"/>
      <c r="S1160" s="109"/>
      <c r="T1160" s="106"/>
      <c r="U1160" s="106"/>
      <c r="V1160" s="106"/>
      <c r="W1160" s="106"/>
      <c r="X1160" s="106"/>
      <c r="Y1160" s="106"/>
      <c r="Z1160" s="106"/>
      <c r="AA1160" s="106"/>
      <c r="AB1160" s="106"/>
    </row>
    <row r="1161" spans="16:28">
      <c r="P1161" s="109"/>
      <c r="Q1161" s="109"/>
      <c r="R1161" s="109"/>
      <c r="S1161" s="109"/>
      <c r="T1161" s="106"/>
      <c r="U1161" s="106"/>
      <c r="V1161" s="106"/>
      <c r="W1161" s="106"/>
      <c r="X1161" s="106"/>
      <c r="Y1161" s="106"/>
      <c r="Z1161" s="106"/>
      <c r="AA1161" s="106"/>
      <c r="AB1161" s="106"/>
    </row>
    <row r="1162" spans="16:28">
      <c r="P1162" s="109"/>
      <c r="Q1162" s="109"/>
      <c r="R1162" s="109"/>
      <c r="S1162" s="109"/>
      <c r="T1162" s="106"/>
      <c r="U1162" s="106"/>
      <c r="V1162" s="106"/>
      <c r="W1162" s="106"/>
      <c r="X1162" s="106"/>
      <c r="Y1162" s="106"/>
      <c r="Z1162" s="106"/>
      <c r="AA1162" s="106"/>
      <c r="AB1162" s="106"/>
    </row>
    <row r="1163" spans="16:28">
      <c r="P1163" s="109"/>
      <c r="Q1163" s="109"/>
      <c r="R1163" s="109"/>
      <c r="S1163" s="109"/>
      <c r="T1163" s="106"/>
      <c r="U1163" s="106"/>
      <c r="V1163" s="106"/>
      <c r="W1163" s="106"/>
      <c r="X1163" s="106"/>
      <c r="Y1163" s="106"/>
      <c r="Z1163" s="106"/>
      <c r="AA1163" s="106"/>
      <c r="AB1163" s="106"/>
    </row>
    <row r="1164" spans="16:28">
      <c r="P1164" s="109"/>
      <c r="Q1164" s="109"/>
      <c r="R1164" s="109"/>
      <c r="S1164" s="109"/>
      <c r="T1164" s="106"/>
      <c r="U1164" s="106"/>
      <c r="V1164" s="106"/>
      <c r="W1164" s="106"/>
      <c r="X1164" s="106"/>
      <c r="Y1164" s="106"/>
      <c r="Z1164" s="106"/>
      <c r="AA1164" s="106"/>
      <c r="AB1164" s="106"/>
    </row>
    <row r="1165" spans="16:28">
      <c r="P1165" s="109"/>
      <c r="Q1165" s="109"/>
      <c r="R1165" s="109"/>
      <c r="S1165" s="109"/>
      <c r="T1165" s="106"/>
      <c r="U1165" s="106"/>
      <c r="V1165" s="106"/>
      <c r="W1165" s="106"/>
      <c r="X1165" s="106"/>
      <c r="Y1165" s="106"/>
      <c r="Z1165" s="106"/>
      <c r="AA1165" s="106"/>
      <c r="AB1165" s="106"/>
    </row>
    <row r="1166" spans="16:28">
      <c r="P1166" s="109"/>
      <c r="Q1166" s="109"/>
      <c r="R1166" s="109"/>
      <c r="S1166" s="109"/>
      <c r="T1166" s="106"/>
      <c r="U1166" s="106"/>
      <c r="V1166" s="106"/>
      <c r="W1166" s="106"/>
      <c r="X1166" s="106"/>
      <c r="Y1166" s="106"/>
      <c r="Z1166" s="106"/>
      <c r="AA1166" s="106"/>
      <c r="AB1166" s="106"/>
    </row>
    <row r="1167" spans="16:28">
      <c r="P1167" s="109"/>
      <c r="Q1167" s="109"/>
      <c r="R1167" s="109"/>
      <c r="S1167" s="109"/>
      <c r="T1167" s="106"/>
      <c r="U1167" s="106"/>
      <c r="V1167" s="106"/>
      <c r="W1167" s="106"/>
      <c r="X1167" s="106"/>
      <c r="Y1167" s="106"/>
      <c r="Z1167" s="106"/>
      <c r="AA1167" s="106"/>
      <c r="AB1167" s="106"/>
    </row>
    <row r="1168" spans="16:28">
      <c r="P1168" s="109"/>
      <c r="Q1168" s="109"/>
      <c r="R1168" s="109"/>
      <c r="S1168" s="109"/>
      <c r="T1168" s="106"/>
      <c r="U1168" s="106"/>
      <c r="V1168" s="106"/>
      <c r="W1168" s="106"/>
      <c r="X1168" s="106"/>
      <c r="Y1168" s="106"/>
      <c r="Z1168" s="106"/>
      <c r="AA1168" s="106"/>
      <c r="AB1168" s="106"/>
    </row>
    <row r="1169" spans="16:28">
      <c r="P1169" s="109"/>
      <c r="Q1169" s="109"/>
      <c r="R1169" s="109"/>
      <c r="S1169" s="109"/>
      <c r="T1169" s="106"/>
      <c r="U1169" s="106"/>
      <c r="V1169" s="106"/>
      <c r="W1169" s="106"/>
      <c r="X1169" s="106"/>
      <c r="Y1169" s="106"/>
      <c r="Z1169" s="106"/>
      <c r="AA1169" s="106"/>
      <c r="AB1169" s="106"/>
    </row>
    <row r="1170" spans="16:28">
      <c r="P1170" s="109"/>
      <c r="Q1170" s="109"/>
      <c r="R1170" s="109"/>
      <c r="S1170" s="109"/>
      <c r="T1170" s="106"/>
      <c r="U1170" s="106"/>
      <c r="V1170" s="106"/>
      <c r="W1170" s="106"/>
      <c r="X1170" s="106"/>
      <c r="Y1170" s="106"/>
      <c r="Z1170" s="106"/>
      <c r="AA1170" s="106"/>
      <c r="AB1170" s="106"/>
    </row>
    <row r="1171" spans="16:28">
      <c r="P1171" s="109"/>
      <c r="Q1171" s="109"/>
      <c r="R1171" s="109"/>
      <c r="S1171" s="109"/>
      <c r="T1171" s="106"/>
      <c r="U1171" s="106"/>
      <c r="V1171" s="106"/>
      <c r="W1171" s="106"/>
      <c r="X1171" s="106"/>
      <c r="Y1171" s="106"/>
      <c r="Z1171" s="106"/>
      <c r="AA1171" s="106"/>
      <c r="AB1171" s="106"/>
    </row>
    <row r="1172" spans="16:28">
      <c r="P1172" s="109"/>
      <c r="Q1172" s="109"/>
      <c r="R1172" s="109"/>
      <c r="S1172" s="109"/>
      <c r="T1172" s="106"/>
      <c r="U1172" s="106"/>
      <c r="V1172" s="106"/>
      <c r="W1172" s="106"/>
      <c r="X1172" s="106"/>
      <c r="Y1172" s="106"/>
      <c r="Z1172" s="106"/>
      <c r="AA1172" s="106"/>
      <c r="AB1172" s="106"/>
    </row>
    <row r="1173" spans="16:28">
      <c r="P1173" s="109"/>
      <c r="Q1173" s="109"/>
      <c r="R1173" s="109"/>
      <c r="S1173" s="109"/>
      <c r="T1173" s="106"/>
      <c r="U1173" s="106"/>
      <c r="V1173" s="106"/>
      <c r="W1173" s="106"/>
      <c r="X1173" s="106"/>
      <c r="Y1173" s="106"/>
      <c r="Z1173" s="106"/>
      <c r="AA1173" s="106"/>
      <c r="AB1173" s="106"/>
    </row>
    <row r="1174" spans="16:28">
      <c r="P1174" s="109"/>
      <c r="Q1174" s="109"/>
      <c r="R1174" s="109"/>
      <c r="S1174" s="109"/>
      <c r="T1174" s="106"/>
      <c r="U1174" s="106"/>
      <c r="V1174" s="106"/>
      <c r="W1174" s="106"/>
      <c r="X1174" s="106"/>
      <c r="Y1174" s="106"/>
      <c r="Z1174" s="106"/>
      <c r="AA1174" s="106"/>
      <c r="AB1174" s="106"/>
    </row>
    <row r="1175" spans="16:28">
      <c r="P1175" s="109"/>
      <c r="Q1175" s="109"/>
      <c r="R1175" s="109"/>
      <c r="S1175" s="109"/>
      <c r="T1175" s="106"/>
      <c r="U1175" s="106"/>
      <c r="V1175" s="106"/>
      <c r="W1175" s="106"/>
      <c r="X1175" s="106"/>
      <c r="Y1175" s="106"/>
      <c r="Z1175" s="106"/>
      <c r="AA1175" s="106"/>
      <c r="AB1175" s="106"/>
    </row>
    <row r="1176" spans="16:28">
      <c r="P1176" s="109"/>
      <c r="Q1176" s="109"/>
      <c r="R1176" s="109"/>
      <c r="S1176" s="109"/>
      <c r="T1176" s="106"/>
      <c r="U1176" s="106"/>
      <c r="V1176" s="106"/>
      <c r="W1176" s="106"/>
      <c r="X1176" s="106"/>
      <c r="Y1176" s="106"/>
      <c r="Z1176" s="106"/>
      <c r="AA1176" s="106"/>
      <c r="AB1176" s="106"/>
    </row>
    <row r="1177" spans="16:28">
      <c r="P1177" s="109"/>
      <c r="Q1177" s="109"/>
      <c r="R1177" s="109"/>
      <c r="S1177" s="109"/>
      <c r="T1177" s="106"/>
      <c r="U1177" s="106"/>
      <c r="V1177" s="106"/>
      <c r="W1177" s="106"/>
      <c r="X1177" s="106"/>
      <c r="Y1177" s="106"/>
      <c r="Z1177" s="106"/>
      <c r="AA1177" s="106"/>
      <c r="AB1177" s="106"/>
    </row>
    <row r="1178" spans="16:28">
      <c r="P1178" s="109"/>
      <c r="Q1178" s="109"/>
      <c r="R1178" s="109"/>
      <c r="S1178" s="109"/>
      <c r="T1178" s="106"/>
      <c r="U1178" s="106"/>
      <c r="V1178" s="106"/>
      <c r="W1178" s="106"/>
      <c r="X1178" s="106"/>
      <c r="Y1178" s="106"/>
      <c r="Z1178" s="106"/>
      <c r="AA1178" s="106"/>
      <c r="AB1178" s="106"/>
    </row>
    <row r="1179" spans="16:28">
      <c r="P1179" s="109"/>
      <c r="Q1179" s="109"/>
      <c r="R1179" s="109"/>
      <c r="S1179" s="109"/>
      <c r="T1179" s="106"/>
      <c r="U1179" s="106"/>
      <c r="V1179" s="106"/>
      <c r="W1179" s="106"/>
      <c r="X1179" s="106"/>
      <c r="Y1179" s="106"/>
      <c r="Z1179" s="106"/>
      <c r="AA1179" s="106"/>
      <c r="AB1179" s="106"/>
    </row>
    <row r="1180" spans="16:28">
      <c r="P1180" s="109"/>
      <c r="Q1180" s="109"/>
      <c r="R1180" s="109"/>
      <c r="S1180" s="109"/>
      <c r="T1180" s="106"/>
      <c r="U1180" s="106"/>
      <c r="V1180" s="106"/>
      <c r="W1180" s="106"/>
      <c r="X1180" s="106"/>
      <c r="Y1180" s="106"/>
      <c r="Z1180" s="106"/>
      <c r="AA1180" s="106"/>
      <c r="AB1180" s="106"/>
    </row>
    <row r="1181" spans="16:28">
      <c r="P1181" s="109"/>
      <c r="Q1181" s="109"/>
      <c r="R1181" s="109"/>
      <c r="S1181" s="109"/>
      <c r="T1181" s="106"/>
      <c r="U1181" s="106"/>
      <c r="V1181" s="106"/>
      <c r="W1181" s="106"/>
      <c r="X1181" s="106"/>
      <c r="Y1181" s="106"/>
      <c r="Z1181" s="106"/>
      <c r="AA1181" s="106"/>
      <c r="AB1181" s="106"/>
    </row>
    <row r="1182" spans="16:28">
      <c r="P1182" s="109"/>
      <c r="Q1182" s="109"/>
      <c r="R1182" s="109"/>
      <c r="S1182" s="109"/>
      <c r="T1182" s="106"/>
      <c r="U1182" s="106"/>
      <c r="V1182" s="106"/>
      <c r="W1182" s="106"/>
      <c r="X1182" s="106"/>
      <c r="Y1182" s="106"/>
      <c r="Z1182" s="106"/>
      <c r="AA1182" s="106"/>
      <c r="AB1182" s="106"/>
    </row>
    <row r="1183" spans="16:28">
      <c r="P1183" s="109"/>
      <c r="Q1183" s="109"/>
      <c r="R1183" s="109"/>
      <c r="S1183" s="109"/>
      <c r="T1183" s="106"/>
      <c r="U1183" s="106"/>
      <c r="V1183" s="106"/>
      <c r="W1183" s="106"/>
      <c r="X1183" s="106"/>
      <c r="Y1183" s="106"/>
      <c r="Z1183" s="106"/>
      <c r="AA1183" s="106"/>
      <c r="AB1183" s="106"/>
    </row>
    <row r="1184" spans="16:28">
      <c r="P1184" s="109"/>
      <c r="Q1184" s="109"/>
      <c r="R1184" s="109"/>
      <c r="S1184" s="109"/>
      <c r="T1184" s="106"/>
      <c r="U1184" s="106"/>
      <c r="V1184" s="106"/>
      <c r="W1184" s="106"/>
      <c r="X1184" s="106"/>
      <c r="Y1184" s="106"/>
      <c r="Z1184" s="106"/>
      <c r="AA1184" s="106"/>
      <c r="AB1184" s="106"/>
    </row>
    <row r="1185" spans="16:28">
      <c r="P1185" s="109"/>
      <c r="Q1185" s="109"/>
      <c r="R1185" s="109"/>
      <c r="S1185" s="109"/>
      <c r="T1185" s="106"/>
      <c r="U1185" s="106"/>
      <c r="V1185" s="106"/>
      <c r="W1185" s="106"/>
      <c r="X1185" s="106"/>
      <c r="Y1185" s="106"/>
      <c r="Z1185" s="106"/>
      <c r="AA1185" s="106"/>
      <c r="AB1185" s="106"/>
    </row>
    <row r="1186" spans="16:28">
      <c r="P1186" s="109"/>
      <c r="Q1186" s="109"/>
      <c r="R1186" s="109"/>
      <c r="S1186" s="109"/>
      <c r="T1186" s="106"/>
      <c r="U1186" s="106"/>
      <c r="V1186" s="106"/>
      <c r="W1186" s="106"/>
      <c r="X1186" s="106"/>
      <c r="Y1186" s="106"/>
      <c r="Z1186" s="106"/>
      <c r="AA1186" s="106"/>
      <c r="AB1186" s="106"/>
    </row>
    <row r="1187" spans="16:28">
      <c r="P1187" s="109"/>
      <c r="Q1187" s="109"/>
      <c r="R1187" s="109"/>
      <c r="S1187" s="109"/>
      <c r="T1187" s="106"/>
      <c r="U1187" s="106"/>
      <c r="V1187" s="106"/>
      <c r="W1187" s="106"/>
      <c r="X1187" s="106"/>
      <c r="Y1187" s="106"/>
      <c r="Z1187" s="106"/>
      <c r="AA1187" s="106"/>
      <c r="AB1187" s="106"/>
    </row>
    <row r="1188" spans="16:28">
      <c r="P1188" s="109"/>
      <c r="Q1188" s="109"/>
      <c r="R1188" s="109"/>
      <c r="S1188" s="109"/>
      <c r="T1188" s="106"/>
      <c r="U1188" s="106"/>
      <c r="V1188" s="106"/>
      <c r="W1188" s="106"/>
      <c r="X1188" s="106"/>
      <c r="Y1188" s="106"/>
      <c r="Z1188" s="106"/>
      <c r="AA1188" s="106"/>
      <c r="AB1188" s="106"/>
    </row>
    <row r="1189" spans="16:28">
      <c r="P1189" s="109"/>
      <c r="Q1189" s="109"/>
      <c r="R1189" s="109"/>
      <c r="S1189" s="109"/>
      <c r="T1189" s="106"/>
      <c r="U1189" s="106"/>
      <c r="V1189" s="106"/>
      <c r="W1189" s="106"/>
      <c r="X1189" s="106"/>
      <c r="Y1189" s="106"/>
      <c r="Z1189" s="106"/>
      <c r="AA1189" s="106"/>
      <c r="AB1189" s="106"/>
    </row>
    <row r="1190" spans="16:28">
      <c r="P1190" s="109"/>
      <c r="Q1190" s="109"/>
      <c r="R1190" s="109"/>
      <c r="S1190" s="109"/>
      <c r="T1190" s="106"/>
      <c r="U1190" s="106"/>
      <c r="V1190" s="106"/>
      <c r="W1190" s="106"/>
      <c r="X1190" s="106"/>
      <c r="Y1190" s="106"/>
      <c r="Z1190" s="106"/>
      <c r="AA1190" s="106"/>
      <c r="AB1190" s="106"/>
    </row>
    <row r="1191" spans="16:28">
      <c r="P1191" s="109"/>
      <c r="Q1191" s="109"/>
      <c r="R1191" s="109"/>
      <c r="S1191" s="109"/>
      <c r="T1191" s="106"/>
      <c r="U1191" s="106"/>
      <c r="V1191" s="106"/>
      <c r="W1191" s="106"/>
      <c r="X1191" s="106"/>
      <c r="Y1191" s="106"/>
      <c r="Z1191" s="106"/>
      <c r="AA1191" s="106"/>
      <c r="AB1191" s="106"/>
    </row>
    <row r="1192" spans="16:28">
      <c r="P1192" s="109"/>
      <c r="Q1192" s="109"/>
      <c r="R1192" s="109"/>
      <c r="S1192" s="109"/>
      <c r="T1192" s="106"/>
      <c r="U1192" s="106"/>
      <c r="V1192" s="106"/>
      <c r="W1192" s="106"/>
      <c r="X1192" s="106"/>
      <c r="Y1192" s="106"/>
      <c r="Z1192" s="106"/>
      <c r="AA1192" s="106"/>
      <c r="AB1192" s="106"/>
    </row>
    <row r="1193" spans="16:28">
      <c r="P1193" s="109"/>
      <c r="Q1193" s="109"/>
      <c r="R1193" s="109"/>
      <c r="S1193" s="109"/>
      <c r="T1193" s="106"/>
      <c r="U1193" s="106"/>
      <c r="V1193" s="106"/>
      <c r="W1193" s="106"/>
      <c r="X1193" s="106"/>
      <c r="Y1193" s="106"/>
      <c r="Z1193" s="106"/>
      <c r="AA1193" s="106"/>
      <c r="AB1193" s="106"/>
    </row>
    <row r="1194" spans="16:28">
      <c r="P1194" s="109"/>
      <c r="Q1194" s="109"/>
      <c r="R1194" s="109"/>
      <c r="S1194" s="109"/>
      <c r="T1194" s="106"/>
      <c r="U1194" s="106"/>
      <c r="V1194" s="106"/>
      <c r="W1194" s="106"/>
      <c r="X1194" s="106"/>
      <c r="Y1194" s="106"/>
      <c r="Z1194" s="106"/>
      <c r="AA1194" s="106"/>
      <c r="AB1194" s="106"/>
    </row>
    <row r="1195" spans="16:28">
      <c r="P1195" s="109"/>
      <c r="Q1195" s="109"/>
      <c r="R1195" s="109"/>
      <c r="S1195" s="109"/>
      <c r="T1195" s="106"/>
      <c r="U1195" s="106"/>
      <c r="V1195" s="106"/>
      <c r="W1195" s="106"/>
      <c r="X1195" s="106"/>
      <c r="Y1195" s="106"/>
      <c r="Z1195" s="106"/>
      <c r="AA1195" s="106"/>
      <c r="AB1195" s="106"/>
    </row>
    <row r="1196" spans="16:28">
      <c r="P1196" s="109"/>
      <c r="Q1196" s="109"/>
      <c r="R1196" s="109"/>
      <c r="S1196" s="109"/>
      <c r="T1196" s="106"/>
      <c r="U1196" s="106"/>
      <c r="V1196" s="106"/>
      <c r="W1196" s="106"/>
      <c r="X1196" s="106"/>
      <c r="Y1196" s="106"/>
      <c r="Z1196" s="106"/>
      <c r="AA1196" s="106"/>
      <c r="AB1196" s="106"/>
    </row>
    <row r="1197" spans="16:28">
      <c r="P1197" s="109"/>
      <c r="Q1197" s="109"/>
      <c r="R1197" s="109"/>
      <c r="S1197" s="109"/>
      <c r="T1197" s="106"/>
      <c r="U1197" s="106"/>
      <c r="V1197" s="106"/>
      <c r="W1197" s="106"/>
      <c r="X1197" s="106"/>
      <c r="Y1197" s="106"/>
      <c r="Z1197" s="106"/>
      <c r="AA1197" s="106"/>
      <c r="AB1197" s="106"/>
    </row>
    <row r="1198" spans="16:28">
      <c r="P1198" s="109"/>
      <c r="Q1198" s="109"/>
      <c r="R1198" s="109"/>
      <c r="S1198" s="109"/>
      <c r="T1198" s="106"/>
      <c r="U1198" s="106"/>
      <c r="V1198" s="106"/>
      <c r="W1198" s="106"/>
      <c r="X1198" s="106"/>
      <c r="Y1198" s="106"/>
      <c r="Z1198" s="106"/>
      <c r="AA1198" s="106"/>
      <c r="AB1198" s="106"/>
    </row>
    <row r="1199" spans="16:28">
      <c r="P1199" s="109"/>
      <c r="Q1199" s="109"/>
      <c r="R1199" s="109"/>
      <c r="S1199" s="109"/>
      <c r="T1199" s="106"/>
      <c r="U1199" s="106"/>
      <c r="V1199" s="106"/>
      <c r="W1199" s="106"/>
      <c r="X1199" s="106"/>
      <c r="Y1199" s="106"/>
      <c r="Z1199" s="106"/>
      <c r="AA1199" s="106"/>
      <c r="AB1199" s="106"/>
    </row>
    <row r="1200" spans="16:28">
      <c r="P1200" s="109"/>
      <c r="Q1200" s="109"/>
      <c r="R1200" s="109"/>
      <c r="S1200" s="109"/>
      <c r="T1200" s="106"/>
      <c r="U1200" s="106"/>
      <c r="V1200" s="106"/>
      <c r="W1200" s="106"/>
      <c r="X1200" s="106"/>
      <c r="Y1200" s="106"/>
      <c r="Z1200" s="106"/>
      <c r="AA1200" s="106"/>
      <c r="AB1200" s="106"/>
    </row>
    <row r="1201" spans="16:28">
      <c r="P1201" s="109"/>
      <c r="Q1201" s="109"/>
      <c r="R1201" s="109"/>
      <c r="S1201" s="109"/>
      <c r="T1201" s="106"/>
      <c r="U1201" s="106"/>
      <c r="V1201" s="106"/>
      <c r="W1201" s="106"/>
      <c r="X1201" s="106"/>
      <c r="Y1201" s="106"/>
      <c r="Z1201" s="106"/>
      <c r="AA1201" s="106"/>
      <c r="AB1201" s="106"/>
    </row>
    <row r="1202" spans="16:28">
      <c r="P1202" s="109"/>
      <c r="Q1202" s="109"/>
      <c r="R1202" s="109"/>
      <c r="S1202" s="109"/>
      <c r="T1202" s="106"/>
      <c r="U1202" s="106"/>
      <c r="V1202" s="106"/>
      <c r="W1202" s="106"/>
      <c r="X1202" s="106"/>
      <c r="Y1202" s="106"/>
      <c r="Z1202" s="106"/>
      <c r="AA1202" s="106"/>
      <c r="AB1202" s="106"/>
    </row>
    <row r="1203" spans="16:28">
      <c r="P1203" s="109"/>
      <c r="Q1203" s="109"/>
      <c r="R1203" s="109"/>
      <c r="S1203" s="109"/>
      <c r="T1203" s="106"/>
      <c r="U1203" s="106"/>
      <c r="V1203" s="106"/>
      <c r="W1203" s="106"/>
      <c r="X1203" s="106"/>
      <c r="Y1203" s="106"/>
      <c r="Z1203" s="106"/>
      <c r="AA1203" s="106"/>
      <c r="AB1203" s="106"/>
    </row>
    <row r="1204" spans="16:28">
      <c r="P1204" s="109"/>
      <c r="Q1204" s="109"/>
      <c r="R1204" s="109"/>
      <c r="S1204" s="109"/>
      <c r="T1204" s="106"/>
      <c r="U1204" s="106"/>
      <c r="V1204" s="106"/>
      <c r="W1204" s="106"/>
      <c r="X1204" s="106"/>
      <c r="Y1204" s="106"/>
      <c r="Z1204" s="106"/>
      <c r="AA1204" s="106"/>
      <c r="AB1204" s="106"/>
    </row>
    <row r="1205" spans="16:28">
      <c r="P1205" s="109"/>
      <c r="Q1205" s="109"/>
      <c r="R1205" s="109"/>
      <c r="S1205" s="109"/>
      <c r="T1205" s="106"/>
      <c r="U1205" s="106"/>
      <c r="V1205" s="106"/>
      <c r="W1205" s="106"/>
      <c r="X1205" s="106"/>
      <c r="Y1205" s="106"/>
      <c r="Z1205" s="106"/>
      <c r="AA1205" s="106"/>
      <c r="AB1205" s="106"/>
    </row>
    <row r="1206" spans="16:28">
      <c r="P1206" s="109"/>
      <c r="Q1206" s="109"/>
      <c r="R1206" s="109"/>
      <c r="S1206" s="109"/>
      <c r="T1206" s="106"/>
      <c r="U1206" s="106"/>
      <c r="V1206" s="106"/>
      <c r="W1206" s="106"/>
      <c r="X1206" s="106"/>
      <c r="Y1206" s="106"/>
      <c r="Z1206" s="106"/>
      <c r="AA1206" s="106"/>
      <c r="AB1206" s="106"/>
    </row>
    <row r="1207" spans="16:28">
      <c r="P1207" s="109"/>
      <c r="Q1207" s="109"/>
      <c r="R1207" s="109"/>
      <c r="S1207" s="109"/>
      <c r="T1207" s="106"/>
      <c r="U1207" s="106"/>
      <c r="V1207" s="106"/>
      <c r="W1207" s="106"/>
      <c r="X1207" s="106"/>
      <c r="Y1207" s="106"/>
      <c r="Z1207" s="106"/>
      <c r="AA1207" s="106"/>
      <c r="AB1207" s="106"/>
    </row>
    <row r="1208" spans="16:28">
      <c r="P1208" s="109"/>
      <c r="Q1208" s="109"/>
      <c r="R1208" s="109"/>
      <c r="S1208" s="109"/>
      <c r="T1208" s="106"/>
      <c r="U1208" s="106"/>
      <c r="V1208" s="106"/>
      <c r="W1208" s="106"/>
      <c r="X1208" s="106"/>
      <c r="Y1208" s="106"/>
      <c r="Z1208" s="106"/>
      <c r="AA1208" s="106"/>
      <c r="AB1208" s="106"/>
    </row>
    <row r="1209" spans="16:28">
      <c r="P1209" s="109"/>
      <c r="Q1209" s="109"/>
      <c r="R1209" s="109"/>
      <c r="S1209" s="109"/>
      <c r="T1209" s="106"/>
      <c r="U1209" s="106"/>
      <c r="V1209" s="106"/>
      <c r="W1209" s="106"/>
      <c r="X1209" s="106"/>
      <c r="Y1209" s="106"/>
      <c r="Z1209" s="106"/>
      <c r="AA1209" s="106"/>
      <c r="AB1209" s="106"/>
    </row>
    <row r="1210" spans="16:28">
      <c r="P1210" s="109"/>
      <c r="Q1210" s="109"/>
      <c r="R1210" s="109"/>
      <c r="S1210" s="109"/>
      <c r="T1210" s="106"/>
      <c r="U1210" s="106"/>
      <c r="V1210" s="106"/>
      <c r="W1210" s="106"/>
      <c r="X1210" s="106"/>
      <c r="Y1210" s="106"/>
      <c r="Z1210" s="106"/>
      <c r="AA1210" s="106"/>
      <c r="AB1210" s="106"/>
    </row>
    <row r="1211" spans="16:28">
      <c r="P1211" s="109"/>
      <c r="Q1211" s="109"/>
      <c r="R1211" s="109"/>
      <c r="S1211" s="109"/>
      <c r="T1211" s="106"/>
      <c r="U1211" s="106"/>
      <c r="V1211" s="106"/>
      <c r="W1211" s="106"/>
      <c r="X1211" s="106"/>
      <c r="Y1211" s="106"/>
      <c r="Z1211" s="106"/>
      <c r="AA1211" s="106"/>
      <c r="AB1211" s="106"/>
    </row>
    <row r="1212" spans="16:28">
      <c r="P1212" s="109"/>
      <c r="Q1212" s="109"/>
      <c r="R1212" s="109"/>
      <c r="S1212" s="109"/>
      <c r="T1212" s="106"/>
      <c r="U1212" s="106"/>
      <c r="V1212" s="106"/>
      <c r="W1212" s="106"/>
      <c r="X1212" s="106"/>
      <c r="Y1212" s="106"/>
      <c r="Z1212" s="106"/>
      <c r="AA1212" s="106"/>
      <c r="AB1212" s="106"/>
    </row>
    <row r="1213" spans="16:28">
      <c r="P1213" s="109"/>
      <c r="Q1213" s="109"/>
      <c r="R1213" s="109"/>
      <c r="S1213" s="109"/>
      <c r="T1213" s="106"/>
      <c r="U1213" s="106"/>
      <c r="V1213" s="106"/>
      <c r="W1213" s="106"/>
      <c r="X1213" s="106"/>
      <c r="Y1213" s="106"/>
      <c r="Z1213" s="106"/>
      <c r="AA1213" s="106"/>
      <c r="AB1213" s="106"/>
    </row>
    <row r="1214" spans="16:28">
      <c r="P1214" s="109"/>
      <c r="Q1214" s="109"/>
      <c r="R1214" s="109"/>
      <c r="S1214" s="109"/>
      <c r="T1214" s="106"/>
      <c r="U1214" s="106"/>
      <c r="V1214" s="106"/>
      <c r="W1214" s="106"/>
      <c r="X1214" s="106"/>
      <c r="Y1214" s="106"/>
      <c r="Z1214" s="106"/>
      <c r="AA1214" s="106"/>
      <c r="AB1214" s="106"/>
    </row>
    <row r="1215" spans="16:28">
      <c r="P1215" s="109"/>
      <c r="Q1215" s="109"/>
      <c r="R1215" s="109"/>
      <c r="S1215" s="109"/>
      <c r="T1215" s="106"/>
      <c r="U1215" s="106"/>
      <c r="V1215" s="106"/>
      <c r="W1215" s="106"/>
      <c r="X1215" s="106"/>
      <c r="Y1215" s="106"/>
      <c r="Z1215" s="106"/>
      <c r="AA1215" s="106"/>
      <c r="AB1215" s="106"/>
    </row>
    <row r="1216" spans="16:28">
      <c r="P1216" s="109"/>
      <c r="Q1216" s="109"/>
      <c r="R1216" s="109"/>
      <c r="S1216" s="109"/>
      <c r="T1216" s="106"/>
      <c r="U1216" s="106"/>
      <c r="V1216" s="106"/>
      <c r="W1216" s="106"/>
      <c r="X1216" s="106"/>
      <c r="Y1216" s="106"/>
      <c r="Z1216" s="106"/>
      <c r="AA1216" s="106"/>
      <c r="AB1216" s="106"/>
    </row>
    <row r="1217" spans="16:28">
      <c r="P1217" s="109"/>
      <c r="Q1217" s="109"/>
      <c r="R1217" s="109"/>
      <c r="S1217" s="109"/>
      <c r="T1217" s="106"/>
      <c r="U1217" s="106"/>
      <c r="V1217" s="106"/>
      <c r="W1217" s="106"/>
      <c r="X1217" s="106"/>
      <c r="Y1217" s="106"/>
      <c r="Z1217" s="106"/>
      <c r="AA1217" s="106"/>
      <c r="AB1217" s="106"/>
    </row>
    <row r="1218" spans="16:28">
      <c r="P1218" s="109"/>
      <c r="Q1218" s="109"/>
      <c r="R1218" s="109"/>
      <c r="S1218" s="109"/>
      <c r="T1218" s="106"/>
      <c r="U1218" s="106"/>
      <c r="V1218" s="106"/>
      <c r="W1218" s="106"/>
      <c r="X1218" s="106"/>
      <c r="Y1218" s="106"/>
      <c r="Z1218" s="106"/>
      <c r="AA1218" s="106"/>
      <c r="AB1218" s="106"/>
    </row>
    <row r="1219" spans="16:28">
      <c r="P1219" s="109"/>
      <c r="Q1219" s="109"/>
      <c r="R1219" s="109"/>
      <c r="S1219" s="109"/>
      <c r="T1219" s="106"/>
      <c r="U1219" s="106"/>
      <c r="V1219" s="106"/>
      <c r="W1219" s="106"/>
      <c r="X1219" s="106"/>
      <c r="Y1219" s="106"/>
      <c r="Z1219" s="106"/>
      <c r="AA1219" s="106"/>
      <c r="AB1219" s="106"/>
    </row>
    <row r="1220" spans="16:28">
      <c r="P1220" s="109"/>
      <c r="Q1220" s="109"/>
      <c r="R1220" s="109"/>
      <c r="S1220" s="109"/>
      <c r="T1220" s="106"/>
      <c r="U1220" s="106"/>
      <c r="V1220" s="106"/>
      <c r="W1220" s="106"/>
      <c r="X1220" s="106"/>
      <c r="Y1220" s="106"/>
      <c r="Z1220" s="106"/>
      <c r="AA1220" s="106"/>
      <c r="AB1220" s="106"/>
    </row>
    <row r="1221" spans="16:28">
      <c r="P1221" s="109"/>
      <c r="Q1221" s="109"/>
      <c r="R1221" s="109"/>
      <c r="S1221" s="109"/>
      <c r="T1221" s="106"/>
      <c r="U1221" s="106"/>
      <c r="V1221" s="106"/>
      <c r="W1221" s="106"/>
      <c r="X1221" s="106"/>
      <c r="Y1221" s="106"/>
      <c r="Z1221" s="106"/>
      <c r="AA1221" s="106"/>
      <c r="AB1221" s="106"/>
    </row>
    <row r="1222" spans="16:28">
      <c r="P1222" s="109"/>
      <c r="Q1222" s="109"/>
      <c r="R1222" s="109"/>
      <c r="S1222" s="109"/>
      <c r="T1222" s="106"/>
      <c r="U1222" s="106"/>
      <c r="V1222" s="106"/>
      <c r="W1222" s="106"/>
      <c r="X1222" s="106"/>
      <c r="Y1222" s="106"/>
      <c r="Z1222" s="106"/>
      <c r="AA1222" s="106"/>
      <c r="AB1222" s="106"/>
    </row>
    <row r="1223" spans="16:28">
      <c r="P1223" s="109"/>
      <c r="Q1223" s="109"/>
      <c r="R1223" s="109"/>
      <c r="S1223" s="109"/>
      <c r="T1223" s="106"/>
      <c r="U1223" s="106"/>
      <c r="V1223" s="106"/>
      <c r="W1223" s="106"/>
      <c r="X1223" s="106"/>
      <c r="Y1223" s="106"/>
      <c r="Z1223" s="106"/>
      <c r="AA1223" s="106"/>
      <c r="AB1223" s="106"/>
    </row>
    <row r="1224" spans="16:28">
      <c r="P1224" s="109"/>
      <c r="Q1224" s="109"/>
      <c r="R1224" s="109"/>
      <c r="S1224" s="109"/>
      <c r="T1224" s="106"/>
      <c r="U1224" s="106"/>
      <c r="V1224" s="106"/>
      <c r="W1224" s="106"/>
      <c r="X1224" s="106"/>
      <c r="Y1224" s="106"/>
      <c r="Z1224" s="106"/>
      <c r="AA1224" s="106"/>
      <c r="AB1224" s="106"/>
    </row>
    <row r="1225" spans="16:28">
      <c r="P1225" s="109"/>
      <c r="Q1225" s="109"/>
      <c r="R1225" s="109"/>
      <c r="S1225" s="109"/>
      <c r="T1225" s="106"/>
      <c r="U1225" s="106"/>
      <c r="V1225" s="106"/>
      <c r="W1225" s="106"/>
      <c r="X1225" s="106"/>
      <c r="Y1225" s="106"/>
      <c r="Z1225" s="106"/>
      <c r="AA1225" s="106"/>
      <c r="AB1225" s="106"/>
    </row>
    <row r="1226" spans="16:28">
      <c r="P1226" s="109"/>
      <c r="Q1226" s="109"/>
      <c r="R1226" s="109"/>
      <c r="S1226" s="109"/>
      <c r="T1226" s="106"/>
      <c r="U1226" s="106"/>
      <c r="V1226" s="106"/>
      <c r="W1226" s="106"/>
      <c r="X1226" s="106"/>
      <c r="Y1226" s="106"/>
      <c r="Z1226" s="106"/>
      <c r="AA1226" s="106"/>
      <c r="AB1226" s="106"/>
    </row>
    <row r="1227" spans="16:28">
      <c r="P1227" s="109"/>
      <c r="Q1227" s="109"/>
      <c r="R1227" s="109"/>
      <c r="S1227" s="109"/>
      <c r="T1227" s="106"/>
      <c r="U1227" s="106"/>
      <c r="V1227" s="106"/>
      <c r="W1227" s="106"/>
      <c r="X1227" s="106"/>
      <c r="Y1227" s="106"/>
      <c r="Z1227" s="106"/>
      <c r="AA1227" s="106"/>
      <c r="AB1227" s="106"/>
    </row>
    <row r="1228" spans="16:28">
      <c r="P1228" s="109"/>
      <c r="Q1228" s="109"/>
      <c r="R1228" s="109"/>
      <c r="S1228" s="109"/>
      <c r="T1228" s="106"/>
      <c r="U1228" s="106"/>
      <c r="V1228" s="106"/>
      <c r="W1228" s="106"/>
      <c r="X1228" s="106"/>
      <c r="Y1228" s="106"/>
      <c r="Z1228" s="106"/>
      <c r="AA1228" s="106"/>
      <c r="AB1228" s="106"/>
    </row>
    <row r="1229" spans="16:28">
      <c r="P1229" s="109"/>
      <c r="Q1229" s="109"/>
      <c r="R1229" s="109"/>
      <c r="S1229" s="109"/>
      <c r="T1229" s="106"/>
      <c r="U1229" s="106"/>
      <c r="V1229" s="106"/>
      <c r="W1229" s="106"/>
      <c r="X1229" s="106"/>
      <c r="Y1229" s="106"/>
      <c r="Z1229" s="106"/>
      <c r="AA1229" s="106"/>
      <c r="AB1229" s="106"/>
    </row>
    <row r="1230" spans="16:28">
      <c r="P1230" s="109"/>
      <c r="Q1230" s="109"/>
      <c r="R1230" s="109"/>
      <c r="S1230" s="109"/>
      <c r="T1230" s="106"/>
      <c r="U1230" s="106"/>
      <c r="V1230" s="106"/>
      <c r="W1230" s="106"/>
      <c r="X1230" s="106"/>
      <c r="Y1230" s="106"/>
      <c r="Z1230" s="106"/>
      <c r="AA1230" s="106"/>
      <c r="AB1230" s="106"/>
    </row>
    <row r="1231" spans="16:28">
      <c r="P1231" s="109"/>
      <c r="Q1231" s="109"/>
      <c r="R1231" s="109"/>
      <c r="S1231" s="109"/>
      <c r="T1231" s="106"/>
      <c r="U1231" s="106"/>
      <c r="V1231" s="106"/>
      <c r="W1231" s="106"/>
      <c r="X1231" s="106"/>
      <c r="Y1231" s="106"/>
      <c r="Z1231" s="106"/>
      <c r="AA1231" s="106"/>
      <c r="AB1231" s="106"/>
    </row>
    <row r="1232" spans="16:28">
      <c r="P1232" s="109"/>
      <c r="Q1232" s="109"/>
      <c r="R1232" s="109"/>
      <c r="S1232" s="109"/>
      <c r="T1232" s="106"/>
      <c r="U1232" s="106"/>
      <c r="V1232" s="106"/>
      <c r="W1232" s="106"/>
      <c r="X1232" s="106"/>
      <c r="Y1232" s="106"/>
      <c r="Z1232" s="106"/>
      <c r="AA1232" s="106"/>
      <c r="AB1232" s="106"/>
    </row>
    <row r="1233" spans="16:28">
      <c r="P1233" s="109"/>
      <c r="Q1233" s="109"/>
      <c r="R1233" s="109"/>
      <c r="S1233" s="109"/>
      <c r="T1233" s="106"/>
      <c r="U1233" s="106"/>
      <c r="V1233" s="106"/>
      <c r="W1233" s="106"/>
      <c r="X1233" s="106"/>
      <c r="Y1233" s="106"/>
      <c r="Z1233" s="106"/>
      <c r="AA1233" s="106"/>
      <c r="AB1233" s="106"/>
    </row>
    <row r="1234" spans="16:28">
      <c r="P1234" s="109"/>
      <c r="Q1234" s="109"/>
      <c r="R1234" s="109"/>
      <c r="S1234" s="109"/>
      <c r="T1234" s="106"/>
      <c r="U1234" s="106"/>
      <c r="V1234" s="106"/>
      <c r="W1234" s="106"/>
      <c r="X1234" s="106"/>
      <c r="Y1234" s="106"/>
      <c r="Z1234" s="106"/>
      <c r="AA1234" s="106"/>
      <c r="AB1234" s="106"/>
    </row>
    <row r="1235" spans="16:28">
      <c r="P1235" s="109"/>
      <c r="Q1235" s="109"/>
      <c r="R1235" s="109"/>
      <c r="S1235" s="109"/>
      <c r="T1235" s="106"/>
      <c r="U1235" s="106"/>
      <c r="V1235" s="106"/>
      <c r="W1235" s="106"/>
      <c r="X1235" s="106"/>
      <c r="Y1235" s="106"/>
      <c r="Z1235" s="106"/>
      <c r="AA1235" s="106"/>
      <c r="AB1235" s="106"/>
    </row>
    <row r="1236" spans="16:28">
      <c r="P1236" s="109"/>
      <c r="Q1236" s="109"/>
      <c r="R1236" s="109"/>
      <c r="S1236" s="109"/>
      <c r="T1236" s="106"/>
      <c r="U1236" s="106"/>
      <c r="V1236" s="106"/>
      <c r="W1236" s="106"/>
      <c r="X1236" s="106"/>
      <c r="Y1236" s="106"/>
      <c r="Z1236" s="106"/>
      <c r="AA1236" s="106"/>
      <c r="AB1236" s="106"/>
    </row>
    <row r="1237" spans="16:28">
      <c r="P1237" s="109"/>
      <c r="Q1237" s="109"/>
      <c r="R1237" s="109"/>
      <c r="S1237" s="109"/>
      <c r="T1237" s="106"/>
      <c r="U1237" s="106"/>
      <c r="V1237" s="106"/>
      <c r="W1237" s="106"/>
      <c r="X1237" s="106"/>
      <c r="Y1237" s="106"/>
      <c r="Z1237" s="106"/>
      <c r="AA1237" s="106"/>
      <c r="AB1237" s="106"/>
    </row>
    <row r="1238" spans="16:28">
      <c r="P1238" s="109"/>
      <c r="Q1238" s="109"/>
      <c r="R1238" s="109"/>
      <c r="S1238" s="109"/>
      <c r="T1238" s="106"/>
      <c r="U1238" s="106"/>
      <c r="V1238" s="106"/>
      <c r="W1238" s="106"/>
      <c r="X1238" s="106"/>
      <c r="Y1238" s="106"/>
      <c r="Z1238" s="106"/>
      <c r="AA1238" s="106"/>
      <c r="AB1238" s="106"/>
    </row>
    <row r="1239" spans="16:28">
      <c r="P1239" s="109"/>
      <c r="Q1239" s="109"/>
      <c r="R1239" s="109"/>
      <c r="S1239" s="109"/>
      <c r="T1239" s="106"/>
      <c r="U1239" s="106"/>
      <c r="V1239" s="106"/>
      <c r="W1239" s="106"/>
      <c r="X1239" s="106"/>
      <c r="Y1239" s="106"/>
      <c r="Z1239" s="106"/>
      <c r="AA1239" s="106"/>
      <c r="AB1239" s="106"/>
    </row>
    <row r="1240" spans="16:28">
      <c r="P1240" s="109"/>
      <c r="Q1240" s="109"/>
      <c r="R1240" s="109"/>
      <c r="S1240" s="109"/>
      <c r="T1240" s="106"/>
      <c r="U1240" s="106"/>
      <c r="V1240" s="106"/>
      <c r="W1240" s="106"/>
      <c r="X1240" s="106"/>
      <c r="Y1240" s="106"/>
      <c r="Z1240" s="106"/>
      <c r="AA1240" s="106"/>
      <c r="AB1240" s="106"/>
    </row>
    <row r="1241" spans="16:28">
      <c r="P1241" s="109"/>
      <c r="Q1241" s="109"/>
      <c r="R1241" s="109"/>
      <c r="S1241" s="109"/>
      <c r="T1241" s="106"/>
      <c r="U1241" s="106"/>
      <c r="V1241" s="106"/>
      <c r="W1241" s="106"/>
      <c r="X1241" s="106"/>
      <c r="Y1241" s="106"/>
      <c r="Z1241" s="106"/>
      <c r="AA1241" s="106"/>
      <c r="AB1241" s="106"/>
    </row>
    <row r="1242" spans="16:28">
      <c r="P1242" s="109"/>
      <c r="Q1242" s="109"/>
      <c r="R1242" s="109"/>
      <c r="S1242" s="109"/>
      <c r="T1242" s="106"/>
      <c r="U1242" s="106"/>
      <c r="V1242" s="106"/>
      <c r="W1242" s="106"/>
      <c r="X1242" s="106"/>
      <c r="Y1242" s="106"/>
      <c r="Z1242" s="106"/>
      <c r="AA1242" s="106"/>
      <c r="AB1242" s="106"/>
    </row>
    <row r="1243" spans="16:28">
      <c r="P1243" s="109"/>
      <c r="Q1243" s="109"/>
      <c r="R1243" s="109"/>
      <c r="S1243" s="109"/>
      <c r="T1243" s="106"/>
      <c r="U1243" s="106"/>
      <c r="V1243" s="106"/>
      <c r="W1243" s="106"/>
      <c r="X1243" s="106"/>
      <c r="Y1243" s="106"/>
      <c r="Z1243" s="106"/>
      <c r="AA1243" s="106"/>
      <c r="AB1243" s="106"/>
    </row>
    <row r="1244" spans="16:28">
      <c r="P1244" s="109"/>
      <c r="Q1244" s="109"/>
      <c r="R1244" s="109"/>
      <c r="S1244" s="109"/>
      <c r="T1244" s="106"/>
      <c r="U1244" s="106"/>
      <c r="V1244" s="106"/>
      <c r="W1244" s="106"/>
      <c r="X1244" s="106"/>
      <c r="Y1244" s="106"/>
      <c r="Z1244" s="106"/>
      <c r="AA1244" s="106"/>
      <c r="AB1244" s="106"/>
    </row>
    <row r="1245" spans="16:28">
      <c r="P1245" s="109"/>
      <c r="Q1245" s="109"/>
      <c r="R1245" s="109"/>
      <c r="S1245" s="109"/>
      <c r="T1245" s="106"/>
      <c r="U1245" s="106"/>
      <c r="V1245" s="106"/>
      <c r="W1245" s="106"/>
      <c r="X1245" s="106"/>
      <c r="Y1245" s="106"/>
      <c r="Z1245" s="106"/>
      <c r="AA1245" s="106"/>
      <c r="AB1245" s="106"/>
    </row>
    <row r="1246" spans="16:28">
      <c r="P1246" s="109"/>
      <c r="Q1246" s="109"/>
      <c r="R1246" s="109"/>
      <c r="S1246" s="109"/>
      <c r="T1246" s="106"/>
      <c r="U1246" s="106"/>
      <c r="V1246" s="106"/>
      <c r="W1246" s="106"/>
      <c r="X1246" s="106"/>
      <c r="Y1246" s="106"/>
      <c r="Z1246" s="106"/>
      <c r="AA1246" s="106"/>
      <c r="AB1246" s="106"/>
    </row>
    <row r="1247" spans="16:28">
      <c r="P1247" s="109"/>
      <c r="Q1247" s="109"/>
      <c r="R1247" s="109"/>
      <c r="S1247" s="109"/>
      <c r="T1247" s="106"/>
      <c r="U1247" s="106"/>
      <c r="V1247" s="106"/>
      <c r="W1247" s="106"/>
      <c r="X1247" s="106"/>
      <c r="Y1247" s="106"/>
      <c r="Z1247" s="106"/>
      <c r="AA1247" s="106"/>
      <c r="AB1247" s="106"/>
    </row>
    <row r="1248" spans="16:28">
      <c r="P1248" s="109"/>
      <c r="Q1248" s="109"/>
      <c r="R1248" s="109"/>
      <c r="S1248" s="109"/>
      <c r="T1248" s="106"/>
      <c r="U1248" s="106"/>
      <c r="V1248" s="106"/>
      <c r="W1248" s="106"/>
      <c r="X1248" s="106"/>
      <c r="Y1248" s="106"/>
      <c r="Z1248" s="106"/>
      <c r="AA1248" s="106"/>
      <c r="AB1248" s="106"/>
    </row>
    <row r="1249" spans="16:28">
      <c r="P1249" s="109"/>
      <c r="Q1249" s="109"/>
      <c r="R1249" s="109"/>
      <c r="S1249" s="109"/>
      <c r="T1249" s="106"/>
      <c r="U1249" s="106"/>
      <c r="V1249" s="106"/>
      <c r="W1249" s="106"/>
      <c r="X1249" s="106"/>
      <c r="Y1249" s="106"/>
      <c r="Z1249" s="106"/>
      <c r="AA1249" s="106"/>
      <c r="AB1249" s="106"/>
    </row>
    <row r="1250" spans="16:28">
      <c r="P1250" s="109"/>
      <c r="Q1250" s="109"/>
      <c r="R1250" s="109"/>
      <c r="S1250" s="109"/>
      <c r="T1250" s="106"/>
      <c r="U1250" s="106"/>
      <c r="V1250" s="106"/>
      <c r="W1250" s="106"/>
      <c r="X1250" s="106"/>
      <c r="Y1250" s="106"/>
      <c r="Z1250" s="106"/>
      <c r="AA1250" s="106"/>
      <c r="AB1250" s="106"/>
    </row>
    <row r="1251" spans="16:28">
      <c r="P1251" s="109"/>
      <c r="Q1251" s="109"/>
      <c r="R1251" s="109"/>
      <c r="S1251" s="109"/>
      <c r="T1251" s="106"/>
      <c r="U1251" s="106"/>
      <c r="V1251" s="106"/>
      <c r="W1251" s="106"/>
      <c r="X1251" s="106"/>
      <c r="Y1251" s="106"/>
      <c r="Z1251" s="106"/>
      <c r="AA1251" s="106"/>
      <c r="AB1251" s="106"/>
    </row>
    <row r="1252" spans="16:28">
      <c r="P1252" s="109"/>
      <c r="Q1252" s="109"/>
      <c r="R1252" s="109"/>
      <c r="S1252" s="109"/>
      <c r="T1252" s="106"/>
      <c r="U1252" s="106"/>
      <c r="V1252" s="106"/>
      <c r="W1252" s="106"/>
      <c r="X1252" s="106"/>
      <c r="Y1252" s="106"/>
      <c r="Z1252" s="106"/>
      <c r="AA1252" s="106"/>
      <c r="AB1252" s="106"/>
    </row>
    <row r="1253" spans="16:28">
      <c r="P1253" s="109"/>
      <c r="Q1253" s="109"/>
      <c r="R1253" s="109"/>
      <c r="S1253" s="109"/>
      <c r="T1253" s="106"/>
      <c r="U1253" s="106"/>
      <c r="V1253" s="106"/>
      <c r="W1253" s="106"/>
      <c r="X1253" s="106"/>
      <c r="Y1253" s="106"/>
      <c r="Z1253" s="106"/>
      <c r="AA1253" s="106"/>
      <c r="AB1253" s="106"/>
    </row>
    <row r="1254" spans="16:28">
      <c r="P1254" s="109"/>
      <c r="Q1254" s="109"/>
      <c r="R1254" s="109"/>
      <c r="S1254" s="109"/>
      <c r="T1254" s="106"/>
      <c r="U1254" s="106"/>
      <c r="V1254" s="106"/>
      <c r="W1254" s="106"/>
      <c r="X1254" s="106"/>
      <c r="Y1254" s="106"/>
      <c r="Z1254" s="106"/>
      <c r="AA1254" s="106"/>
      <c r="AB1254" s="106"/>
    </row>
    <row r="1255" spans="16:28">
      <c r="P1255" s="109"/>
      <c r="Q1255" s="109"/>
      <c r="R1255" s="109"/>
      <c r="S1255" s="109"/>
      <c r="T1255" s="106"/>
      <c r="U1255" s="106"/>
      <c r="V1255" s="106"/>
      <c r="W1255" s="106"/>
      <c r="X1255" s="106"/>
      <c r="Y1255" s="106"/>
      <c r="Z1255" s="106"/>
      <c r="AA1255" s="106"/>
      <c r="AB1255" s="106"/>
    </row>
    <row r="1256" spans="16:28">
      <c r="P1256" s="109"/>
      <c r="Q1256" s="109"/>
      <c r="R1256" s="109"/>
      <c r="S1256" s="109"/>
      <c r="T1256" s="106"/>
      <c r="U1256" s="106"/>
      <c r="V1256" s="106"/>
      <c r="W1256" s="106"/>
      <c r="X1256" s="106"/>
      <c r="Y1256" s="106"/>
      <c r="Z1256" s="106"/>
      <c r="AA1256" s="106"/>
      <c r="AB1256" s="106"/>
    </row>
    <row r="1257" spans="16:28">
      <c r="P1257" s="109"/>
      <c r="Q1257" s="109"/>
      <c r="R1257" s="109"/>
      <c r="S1257" s="109"/>
      <c r="T1257" s="106"/>
      <c r="U1257" s="106"/>
      <c r="V1257" s="106"/>
      <c r="W1257" s="106"/>
      <c r="X1257" s="106"/>
      <c r="Y1257" s="106"/>
      <c r="Z1257" s="106"/>
      <c r="AA1257" s="106"/>
      <c r="AB1257" s="106"/>
    </row>
    <row r="1258" spans="16:28">
      <c r="P1258" s="109"/>
      <c r="Q1258" s="109"/>
      <c r="R1258" s="109"/>
      <c r="S1258" s="109"/>
      <c r="T1258" s="106"/>
      <c r="U1258" s="106"/>
      <c r="V1258" s="106"/>
      <c r="W1258" s="106"/>
      <c r="X1258" s="106"/>
      <c r="Y1258" s="106"/>
      <c r="Z1258" s="106"/>
      <c r="AA1258" s="106"/>
      <c r="AB1258" s="106"/>
    </row>
    <row r="1259" spans="16:28">
      <c r="P1259" s="109"/>
      <c r="Q1259" s="109"/>
      <c r="R1259" s="109"/>
      <c r="S1259" s="109"/>
      <c r="T1259" s="106"/>
      <c r="U1259" s="106"/>
      <c r="V1259" s="106"/>
      <c r="W1259" s="106"/>
      <c r="X1259" s="106"/>
      <c r="Y1259" s="106"/>
      <c r="Z1259" s="106"/>
      <c r="AA1259" s="106"/>
      <c r="AB1259" s="106"/>
    </row>
    <row r="1260" spans="16:28">
      <c r="P1260" s="109"/>
      <c r="Q1260" s="109"/>
      <c r="R1260" s="109"/>
      <c r="S1260" s="109"/>
      <c r="T1260" s="106"/>
      <c r="U1260" s="106"/>
      <c r="V1260" s="106"/>
      <c r="W1260" s="106"/>
      <c r="X1260" s="106"/>
      <c r="Y1260" s="106"/>
      <c r="Z1260" s="106"/>
      <c r="AA1260" s="106"/>
      <c r="AB1260" s="106"/>
    </row>
    <row r="1261" spans="16:28">
      <c r="P1261" s="109"/>
      <c r="Q1261" s="109"/>
      <c r="R1261" s="109"/>
      <c r="S1261" s="109"/>
      <c r="T1261" s="106"/>
      <c r="U1261" s="106"/>
      <c r="V1261" s="106"/>
      <c r="W1261" s="106"/>
      <c r="X1261" s="106"/>
      <c r="Y1261" s="106"/>
      <c r="Z1261" s="106"/>
      <c r="AA1261" s="106"/>
      <c r="AB1261" s="106"/>
    </row>
    <row r="1262" spans="16:28">
      <c r="P1262" s="109"/>
      <c r="Q1262" s="109"/>
      <c r="R1262" s="109"/>
      <c r="S1262" s="109"/>
      <c r="T1262" s="106"/>
      <c r="U1262" s="106"/>
      <c r="V1262" s="106"/>
      <c r="W1262" s="106"/>
      <c r="X1262" s="106"/>
      <c r="Y1262" s="106"/>
      <c r="Z1262" s="106"/>
      <c r="AA1262" s="106"/>
      <c r="AB1262" s="106"/>
    </row>
    <row r="1263" spans="16:28">
      <c r="P1263" s="109"/>
      <c r="Q1263" s="109"/>
      <c r="R1263" s="109"/>
      <c r="S1263" s="109"/>
      <c r="T1263" s="106"/>
      <c r="U1263" s="106"/>
      <c r="V1263" s="106"/>
      <c r="W1263" s="106"/>
      <c r="X1263" s="106"/>
      <c r="Y1263" s="106"/>
      <c r="Z1263" s="106"/>
      <c r="AA1263" s="106"/>
      <c r="AB1263" s="106"/>
    </row>
    <row r="1264" spans="16:28">
      <c r="P1264" s="109"/>
      <c r="Q1264" s="109"/>
      <c r="R1264" s="109"/>
      <c r="S1264" s="109"/>
      <c r="T1264" s="106"/>
      <c r="U1264" s="106"/>
      <c r="V1264" s="106"/>
      <c r="W1264" s="106"/>
      <c r="X1264" s="106"/>
      <c r="Y1264" s="106"/>
      <c r="Z1264" s="106"/>
      <c r="AA1264" s="106"/>
      <c r="AB1264" s="106"/>
    </row>
    <row r="1265" spans="16:28">
      <c r="P1265" s="109"/>
      <c r="Q1265" s="109"/>
      <c r="R1265" s="109"/>
      <c r="S1265" s="109"/>
      <c r="T1265" s="106"/>
      <c r="U1265" s="106"/>
      <c r="V1265" s="106"/>
      <c r="W1265" s="106"/>
      <c r="X1265" s="106"/>
      <c r="Y1265" s="106"/>
      <c r="Z1265" s="106"/>
      <c r="AA1265" s="106"/>
      <c r="AB1265" s="106"/>
    </row>
    <row r="1266" spans="16:28">
      <c r="P1266" s="109"/>
      <c r="Q1266" s="109"/>
      <c r="R1266" s="109"/>
      <c r="S1266" s="109"/>
      <c r="T1266" s="106"/>
      <c r="U1266" s="106"/>
      <c r="V1266" s="106"/>
      <c r="W1266" s="106"/>
      <c r="X1266" s="106"/>
      <c r="Y1266" s="106"/>
      <c r="Z1266" s="106"/>
      <c r="AA1266" s="106"/>
      <c r="AB1266" s="106"/>
    </row>
    <row r="1267" spans="16:28">
      <c r="P1267" s="109"/>
      <c r="Q1267" s="109"/>
      <c r="R1267" s="109"/>
      <c r="S1267" s="109"/>
      <c r="T1267" s="106"/>
      <c r="U1267" s="106"/>
      <c r="V1267" s="106"/>
      <c r="W1267" s="106"/>
      <c r="X1267" s="106"/>
      <c r="Y1267" s="106"/>
      <c r="Z1267" s="106"/>
      <c r="AA1267" s="106"/>
      <c r="AB1267" s="106"/>
    </row>
    <row r="1268" spans="16:28">
      <c r="P1268" s="109"/>
      <c r="Q1268" s="109"/>
      <c r="R1268" s="109"/>
      <c r="S1268" s="109"/>
      <c r="T1268" s="106"/>
      <c r="U1268" s="106"/>
      <c r="V1268" s="106"/>
      <c r="W1268" s="106"/>
      <c r="X1268" s="106"/>
      <c r="Y1268" s="106"/>
      <c r="Z1268" s="106"/>
      <c r="AA1268" s="106"/>
      <c r="AB1268" s="106"/>
    </row>
    <row r="1269" spans="16:28">
      <c r="P1269" s="109"/>
      <c r="Q1269" s="109"/>
      <c r="R1269" s="109"/>
      <c r="S1269" s="109"/>
      <c r="T1269" s="106"/>
      <c r="U1269" s="106"/>
      <c r="V1269" s="106"/>
      <c r="W1269" s="106"/>
      <c r="X1269" s="106"/>
      <c r="Y1269" s="106"/>
      <c r="Z1269" s="106"/>
      <c r="AA1269" s="106"/>
      <c r="AB1269" s="106"/>
    </row>
    <row r="1270" spans="16:28">
      <c r="P1270" s="109"/>
      <c r="Q1270" s="109"/>
      <c r="R1270" s="109"/>
      <c r="S1270" s="109"/>
      <c r="T1270" s="106"/>
      <c r="U1270" s="106"/>
      <c r="V1270" s="106"/>
      <c r="W1270" s="106"/>
      <c r="X1270" s="106"/>
      <c r="Y1270" s="106"/>
      <c r="Z1270" s="106"/>
      <c r="AA1270" s="106"/>
      <c r="AB1270" s="106"/>
    </row>
    <row r="1271" spans="16:28">
      <c r="P1271" s="109"/>
      <c r="Q1271" s="109"/>
      <c r="R1271" s="109"/>
      <c r="S1271" s="109"/>
      <c r="T1271" s="106"/>
      <c r="U1271" s="106"/>
      <c r="V1271" s="106"/>
      <c r="W1271" s="106"/>
      <c r="X1271" s="106"/>
      <c r="Y1271" s="106"/>
      <c r="Z1271" s="106"/>
      <c r="AA1271" s="106"/>
      <c r="AB1271" s="106"/>
    </row>
    <row r="1272" spans="16:28">
      <c r="P1272" s="109"/>
      <c r="Q1272" s="109"/>
      <c r="R1272" s="109"/>
      <c r="S1272" s="109"/>
      <c r="T1272" s="106"/>
      <c r="U1272" s="106"/>
      <c r="V1272" s="106"/>
      <c r="W1272" s="106"/>
      <c r="X1272" s="106"/>
      <c r="Y1272" s="106"/>
      <c r="Z1272" s="106"/>
      <c r="AA1272" s="106"/>
      <c r="AB1272" s="106"/>
    </row>
    <row r="1273" spans="16:28">
      <c r="P1273" s="109"/>
      <c r="Q1273" s="109"/>
      <c r="R1273" s="109"/>
      <c r="S1273" s="109"/>
      <c r="T1273" s="106"/>
      <c r="U1273" s="106"/>
      <c r="V1273" s="106"/>
      <c r="W1273" s="106"/>
      <c r="X1273" s="106"/>
      <c r="Y1273" s="106"/>
      <c r="Z1273" s="106"/>
      <c r="AA1273" s="106"/>
      <c r="AB1273" s="106"/>
    </row>
    <row r="1274" spans="16:28">
      <c r="P1274" s="109"/>
      <c r="Q1274" s="109"/>
      <c r="R1274" s="109"/>
      <c r="S1274" s="109"/>
      <c r="T1274" s="106"/>
      <c r="U1274" s="106"/>
      <c r="V1274" s="106"/>
      <c r="W1274" s="106"/>
      <c r="X1274" s="106"/>
      <c r="Y1274" s="106"/>
      <c r="Z1274" s="106"/>
      <c r="AA1274" s="106"/>
      <c r="AB1274" s="106"/>
    </row>
    <row r="1275" spans="16:28">
      <c r="P1275" s="109"/>
      <c r="Q1275" s="109"/>
      <c r="R1275" s="109"/>
      <c r="S1275" s="109"/>
      <c r="T1275" s="106"/>
      <c r="U1275" s="106"/>
      <c r="V1275" s="106"/>
      <c r="W1275" s="106"/>
      <c r="X1275" s="106"/>
      <c r="Y1275" s="106"/>
      <c r="Z1275" s="106"/>
      <c r="AA1275" s="106"/>
      <c r="AB1275" s="106"/>
    </row>
    <row r="1276" spans="16:28">
      <c r="P1276" s="109"/>
      <c r="Q1276" s="109"/>
      <c r="R1276" s="109"/>
      <c r="S1276" s="109"/>
      <c r="T1276" s="106"/>
      <c r="U1276" s="106"/>
      <c r="V1276" s="106"/>
      <c r="W1276" s="106"/>
      <c r="X1276" s="106"/>
      <c r="Y1276" s="106"/>
      <c r="Z1276" s="106"/>
      <c r="AA1276" s="106"/>
      <c r="AB1276" s="106"/>
    </row>
    <row r="1277" spans="16:28">
      <c r="P1277" s="109"/>
      <c r="Q1277" s="109"/>
      <c r="R1277" s="109"/>
      <c r="S1277" s="109"/>
      <c r="T1277" s="106"/>
      <c r="U1277" s="106"/>
      <c r="V1277" s="106"/>
      <c r="W1277" s="106"/>
      <c r="X1277" s="106"/>
      <c r="Y1277" s="106"/>
      <c r="Z1277" s="106"/>
      <c r="AA1277" s="106"/>
      <c r="AB1277" s="106"/>
    </row>
    <row r="1278" spans="16:28">
      <c r="P1278" s="109"/>
      <c r="Q1278" s="109"/>
      <c r="R1278" s="109"/>
      <c r="S1278" s="109"/>
      <c r="T1278" s="106"/>
      <c r="U1278" s="106"/>
      <c r="V1278" s="106"/>
      <c r="W1278" s="106"/>
      <c r="X1278" s="106"/>
      <c r="Y1278" s="106"/>
      <c r="Z1278" s="106"/>
      <c r="AA1278" s="106"/>
      <c r="AB1278" s="106"/>
    </row>
    <row r="1279" spans="16:28">
      <c r="P1279" s="109"/>
      <c r="Q1279" s="109"/>
      <c r="R1279" s="109"/>
      <c r="S1279" s="109"/>
      <c r="T1279" s="106"/>
      <c r="U1279" s="106"/>
      <c r="V1279" s="106"/>
      <c r="W1279" s="106"/>
      <c r="X1279" s="106"/>
      <c r="Y1279" s="106"/>
      <c r="Z1279" s="106"/>
      <c r="AA1279" s="106"/>
      <c r="AB1279" s="106"/>
    </row>
    <row r="1280" spans="16:28">
      <c r="P1280" s="109"/>
      <c r="Q1280" s="109"/>
      <c r="R1280" s="109"/>
      <c r="S1280" s="109"/>
      <c r="T1280" s="106"/>
      <c r="U1280" s="106"/>
      <c r="V1280" s="106"/>
      <c r="W1280" s="106"/>
      <c r="X1280" s="106"/>
      <c r="Y1280" s="106"/>
      <c r="Z1280" s="106"/>
      <c r="AA1280" s="106"/>
      <c r="AB1280" s="106"/>
    </row>
    <row r="1281" spans="16:28">
      <c r="P1281" s="109"/>
      <c r="Q1281" s="109"/>
      <c r="R1281" s="109"/>
      <c r="S1281" s="109"/>
      <c r="T1281" s="106"/>
      <c r="U1281" s="106"/>
      <c r="V1281" s="106"/>
      <c r="W1281" s="106"/>
      <c r="X1281" s="106"/>
      <c r="Y1281" s="106"/>
      <c r="Z1281" s="106"/>
      <c r="AA1281" s="106"/>
      <c r="AB1281" s="106"/>
    </row>
    <row r="1282" spans="16:28">
      <c r="P1282" s="109"/>
      <c r="Q1282" s="109"/>
      <c r="R1282" s="109"/>
      <c r="S1282" s="109"/>
      <c r="T1282" s="106"/>
      <c r="U1282" s="106"/>
      <c r="V1282" s="106"/>
      <c r="W1282" s="106"/>
      <c r="X1282" s="106"/>
      <c r="Y1282" s="106"/>
      <c r="Z1282" s="106"/>
      <c r="AA1282" s="106"/>
      <c r="AB1282" s="106"/>
    </row>
    <row r="1283" spans="16:28">
      <c r="P1283" s="109"/>
      <c r="Q1283" s="109"/>
      <c r="R1283" s="109"/>
      <c r="S1283" s="109"/>
      <c r="T1283" s="106"/>
      <c r="U1283" s="106"/>
      <c r="V1283" s="106"/>
      <c r="W1283" s="106"/>
      <c r="X1283" s="106"/>
      <c r="Y1283" s="106"/>
      <c r="Z1283" s="106"/>
      <c r="AA1283" s="106"/>
      <c r="AB1283" s="106"/>
    </row>
    <row r="1284" spans="16:28">
      <c r="P1284" s="109"/>
      <c r="Q1284" s="109"/>
      <c r="R1284" s="109"/>
      <c r="S1284" s="109"/>
      <c r="T1284" s="106"/>
      <c r="U1284" s="106"/>
      <c r="V1284" s="106"/>
      <c r="W1284" s="106"/>
      <c r="X1284" s="106"/>
      <c r="Y1284" s="106"/>
      <c r="Z1284" s="106"/>
      <c r="AA1284" s="106"/>
      <c r="AB1284" s="106"/>
    </row>
    <row r="1285" spans="16:28">
      <c r="P1285" s="109"/>
      <c r="Q1285" s="109"/>
      <c r="R1285" s="109"/>
      <c r="S1285" s="109"/>
      <c r="T1285" s="106"/>
      <c r="U1285" s="106"/>
      <c r="V1285" s="106"/>
      <c r="W1285" s="106"/>
      <c r="X1285" s="106"/>
      <c r="Y1285" s="106"/>
      <c r="Z1285" s="106"/>
      <c r="AA1285" s="106"/>
      <c r="AB1285" s="106"/>
    </row>
    <row r="1286" spans="16:28">
      <c r="P1286" s="109"/>
      <c r="Q1286" s="109"/>
      <c r="R1286" s="109"/>
      <c r="S1286" s="109"/>
      <c r="T1286" s="106"/>
      <c r="U1286" s="106"/>
      <c r="V1286" s="106"/>
      <c r="W1286" s="106"/>
      <c r="X1286" s="106"/>
      <c r="Y1286" s="106"/>
      <c r="Z1286" s="106"/>
      <c r="AA1286" s="106"/>
      <c r="AB1286" s="106"/>
    </row>
    <row r="1287" spans="16:28">
      <c r="P1287" s="109"/>
      <c r="Q1287" s="109"/>
      <c r="R1287" s="109"/>
      <c r="S1287" s="109"/>
      <c r="T1287" s="106"/>
      <c r="U1287" s="106"/>
      <c r="V1287" s="106"/>
      <c r="W1287" s="106"/>
      <c r="X1287" s="106"/>
      <c r="Y1287" s="106"/>
      <c r="Z1287" s="106"/>
      <c r="AA1287" s="106"/>
      <c r="AB1287" s="106"/>
    </row>
    <row r="1288" spans="16:28">
      <c r="P1288" s="109"/>
      <c r="Q1288" s="109"/>
      <c r="R1288" s="109"/>
      <c r="S1288" s="109"/>
      <c r="T1288" s="106"/>
      <c r="U1288" s="106"/>
      <c r="V1288" s="106"/>
      <c r="W1288" s="106"/>
      <c r="X1288" s="106"/>
      <c r="Y1288" s="106"/>
      <c r="Z1288" s="106"/>
      <c r="AA1288" s="106"/>
      <c r="AB1288" s="106"/>
    </row>
    <row r="1289" spans="16:28">
      <c r="P1289" s="109"/>
      <c r="Q1289" s="109"/>
      <c r="R1289" s="109"/>
      <c r="S1289" s="109"/>
      <c r="T1289" s="106"/>
      <c r="U1289" s="106"/>
      <c r="V1289" s="106"/>
      <c r="W1289" s="106"/>
      <c r="X1289" s="106"/>
      <c r="Y1289" s="106"/>
      <c r="Z1289" s="106"/>
      <c r="AA1289" s="106"/>
      <c r="AB1289" s="106"/>
    </row>
    <row r="1290" spans="16:28">
      <c r="P1290" s="109"/>
      <c r="Q1290" s="109"/>
      <c r="R1290" s="109"/>
      <c r="S1290" s="109"/>
      <c r="T1290" s="106"/>
      <c r="U1290" s="106"/>
      <c r="V1290" s="106"/>
      <c r="W1290" s="106"/>
      <c r="X1290" s="106"/>
      <c r="Y1290" s="106"/>
      <c r="Z1290" s="106"/>
      <c r="AA1290" s="106"/>
      <c r="AB1290" s="106"/>
    </row>
    <row r="1291" spans="16:28">
      <c r="P1291" s="109"/>
      <c r="Q1291" s="109"/>
      <c r="R1291" s="109"/>
      <c r="S1291" s="109"/>
      <c r="T1291" s="106"/>
      <c r="U1291" s="106"/>
      <c r="V1291" s="106"/>
      <c r="W1291" s="106"/>
      <c r="X1291" s="106"/>
      <c r="Y1291" s="106"/>
      <c r="Z1291" s="106"/>
      <c r="AA1291" s="106"/>
      <c r="AB1291" s="106"/>
    </row>
    <row r="1292" spans="16:28">
      <c r="P1292" s="109"/>
      <c r="Q1292" s="109"/>
      <c r="R1292" s="109"/>
      <c r="S1292" s="109"/>
      <c r="T1292" s="106"/>
      <c r="U1292" s="106"/>
      <c r="V1292" s="106"/>
      <c r="W1292" s="106"/>
      <c r="X1292" s="106"/>
      <c r="Y1292" s="106"/>
      <c r="Z1292" s="106"/>
      <c r="AA1292" s="106"/>
      <c r="AB1292" s="106"/>
    </row>
    <row r="1293" spans="16:28">
      <c r="P1293" s="109"/>
      <c r="Q1293" s="109"/>
      <c r="R1293" s="109"/>
      <c r="S1293" s="109"/>
      <c r="T1293" s="106"/>
      <c r="U1293" s="106"/>
      <c r="V1293" s="106"/>
      <c r="W1293" s="106"/>
      <c r="X1293" s="106"/>
      <c r="Y1293" s="106"/>
      <c r="Z1293" s="106"/>
      <c r="AA1293" s="106"/>
      <c r="AB1293" s="106"/>
    </row>
    <row r="1294" spans="16:28">
      <c r="P1294" s="109"/>
      <c r="Q1294" s="109"/>
      <c r="R1294" s="109"/>
      <c r="S1294" s="109"/>
      <c r="T1294" s="106"/>
      <c r="U1294" s="106"/>
      <c r="V1294" s="106"/>
      <c r="W1294" s="106"/>
      <c r="X1294" s="106"/>
      <c r="Y1294" s="106"/>
      <c r="Z1294" s="106"/>
      <c r="AA1294" s="106"/>
      <c r="AB1294" s="106"/>
    </row>
    <row r="1295" spans="16:28">
      <c r="P1295" s="109"/>
      <c r="Q1295" s="109"/>
      <c r="R1295" s="109"/>
      <c r="S1295" s="109"/>
      <c r="T1295" s="106"/>
      <c r="U1295" s="106"/>
      <c r="V1295" s="106"/>
      <c r="W1295" s="106"/>
      <c r="X1295" s="106"/>
      <c r="Y1295" s="106"/>
      <c r="Z1295" s="106"/>
      <c r="AA1295" s="106"/>
      <c r="AB1295" s="106"/>
    </row>
    <row r="1296" spans="16:28">
      <c r="P1296" s="109"/>
      <c r="Q1296" s="109"/>
      <c r="R1296" s="109"/>
      <c r="S1296" s="109"/>
      <c r="T1296" s="106"/>
      <c r="U1296" s="106"/>
      <c r="V1296" s="106"/>
      <c r="W1296" s="106"/>
      <c r="X1296" s="106"/>
      <c r="Y1296" s="106"/>
      <c r="Z1296" s="106"/>
      <c r="AA1296" s="106"/>
      <c r="AB1296" s="106"/>
    </row>
    <row r="1297" spans="16:28">
      <c r="P1297" s="109"/>
      <c r="Q1297" s="109"/>
      <c r="R1297" s="109"/>
      <c r="S1297" s="109"/>
      <c r="T1297" s="106"/>
      <c r="U1297" s="106"/>
      <c r="V1297" s="106"/>
      <c r="W1297" s="106"/>
      <c r="X1297" s="106"/>
      <c r="Y1297" s="106"/>
      <c r="Z1297" s="106"/>
      <c r="AA1297" s="106"/>
      <c r="AB1297" s="106"/>
    </row>
    <row r="1298" spans="16:28">
      <c r="P1298" s="109"/>
      <c r="Q1298" s="109"/>
      <c r="R1298" s="109"/>
      <c r="S1298" s="109"/>
      <c r="T1298" s="106"/>
      <c r="U1298" s="106"/>
      <c r="V1298" s="106"/>
      <c r="W1298" s="106"/>
      <c r="X1298" s="106"/>
      <c r="Y1298" s="106"/>
      <c r="Z1298" s="106"/>
      <c r="AA1298" s="106"/>
      <c r="AB1298" s="106"/>
    </row>
    <row r="1299" spans="16:28">
      <c r="P1299" s="109"/>
      <c r="Q1299" s="109"/>
      <c r="R1299" s="109"/>
      <c r="S1299" s="109"/>
      <c r="T1299" s="106"/>
      <c r="U1299" s="106"/>
      <c r="V1299" s="106"/>
      <c r="W1299" s="106"/>
      <c r="X1299" s="106"/>
      <c r="Y1299" s="106"/>
      <c r="Z1299" s="106"/>
      <c r="AA1299" s="106"/>
      <c r="AB1299" s="106"/>
    </row>
    <row r="1300" spans="16:28">
      <c r="P1300" s="109"/>
      <c r="Q1300" s="109"/>
      <c r="R1300" s="109"/>
      <c r="S1300" s="109"/>
      <c r="T1300" s="106"/>
      <c r="U1300" s="106"/>
      <c r="V1300" s="106"/>
      <c r="W1300" s="106"/>
      <c r="X1300" s="106"/>
      <c r="Y1300" s="106"/>
      <c r="Z1300" s="106"/>
      <c r="AA1300" s="106"/>
      <c r="AB1300" s="106"/>
    </row>
    <row r="1301" spans="16:28">
      <c r="P1301" s="109"/>
      <c r="Q1301" s="109"/>
      <c r="R1301" s="109"/>
      <c r="S1301" s="109"/>
      <c r="T1301" s="106"/>
      <c r="U1301" s="106"/>
      <c r="V1301" s="106"/>
      <c r="W1301" s="106"/>
      <c r="X1301" s="106"/>
      <c r="Y1301" s="106"/>
      <c r="Z1301" s="106"/>
      <c r="AA1301" s="106"/>
      <c r="AB1301" s="106"/>
    </row>
    <row r="1302" spans="16:28">
      <c r="P1302" s="109"/>
      <c r="Q1302" s="109"/>
      <c r="R1302" s="109"/>
      <c r="S1302" s="109"/>
      <c r="T1302" s="106"/>
      <c r="U1302" s="106"/>
      <c r="V1302" s="106"/>
      <c r="W1302" s="106"/>
      <c r="X1302" s="106"/>
      <c r="Y1302" s="106"/>
      <c r="Z1302" s="106"/>
      <c r="AA1302" s="106"/>
      <c r="AB1302" s="106"/>
    </row>
    <row r="1303" spans="16:28">
      <c r="P1303" s="109"/>
      <c r="Q1303" s="109"/>
      <c r="R1303" s="109"/>
      <c r="S1303" s="109"/>
      <c r="T1303" s="106"/>
      <c r="U1303" s="106"/>
      <c r="V1303" s="106"/>
      <c r="W1303" s="106"/>
      <c r="X1303" s="106"/>
      <c r="Y1303" s="106"/>
      <c r="Z1303" s="106"/>
      <c r="AA1303" s="106"/>
      <c r="AB1303" s="106"/>
    </row>
    <row r="1304" spans="16:28">
      <c r="P1304" s="109"/>
      <c r="Q1304" s="109"/>
      <c r="R1304" s="109"/>
      <c r="S1304" s="109"/>
      <c r="T1304" s="106"/>
      <c r="U1304" s="106"/>
      <c r="V1304" s="106"/>
      <c r="W1304" s="106"/>
      <c r="X1304" s="106"/>
      <c r="Y1304" s="106"/>
      <c r="Z1304" s="106"/>
      <c r="AA1304" s="106"/>
      <c r="AB1304" s="106"/>
    </row>
    <row r="1305" spans="16:28">
      <c r="P1305" s="109"/>
      <c r="Q1305" s="109"/>
      <c r="R1305" s="109"/>
      <c r="S1305" s="109"/>
      <c r="T1305" s="106"/>
      <c r="U1305" s="106"/>
      <c r="V1305" s="106"/>
      <c r="W1305" s="106"/>
      <c r="X1305" s="106"/>
      <c r="Y1305" s="106"/>
      <c r="Z1305" s="106"/>
      <c r="AA1305" s="106"/>
      <c r="AB1305" s="106"/>
    </row>
    <row r="1306" spans="16:28">
      <c r="P1306" s="109"/>
      <c r="Q1306" s="109"/>
      <c r="R1306" s="109"/>
      <c r="S1306" s="109"/>
      <c r="T1306" s="106"/>
      <c r="U1306" s="106"/>
      <c r="V1306" s="106"/>
      <c r="W1306" s="106"/>
      <c r="X1306" s="106"/>
      <c r="Y1306" s="106"/>
      <c r="Z1306" s="106"/>
      <c r="AA1306" s="106"/>
      <c r="AB1306" s="106"/>
    </row>
    <row r="1307" spans="16:28">
      <c r="P1307" s="109"/>
      <c r="Q1307" s="109"/>
      <c r="R1307" s="109"/>
      <c r="S1307" s="109"/>
      <c r="T1307" s="106"/>
      <c r="U1307" s="106"/>
      <c r="V1307" s="106"/>
      <c r="W1307" s="106"/>
      <c r="X1307" s="106"/>
      <c r="Y1307" s="106"/>
      <c r="Z1307" s="106"/>
      <c r="AA1307" s="106"/>
      <c r="AB1307" s="106"/>
    </row>
    <row r="1308" spans="16:28">
      <c r="P1308" s="109"/>
      <c r="Q1308" s="109"/>
      <c r="R1308" s="109"/>
      <c r="S1308" s="109"/>
      <c r="T1308" s="106"/>
      <c r="U1308" s="106"/>
      <c r="V1308" s="106"/>
      <c r="W1308" s="106"/>
      <c r="X1308" s="106"/>
      <c r="Y1308" s="106"/>
      <c r="Z1308" s="106"/>
      <c r="AA1308" s="106"/>
      <c r="AB1308" s="106"/>
    </row>
    <row r="1309" spans="16:28">
      <c r="P1309" s="109"/>
      <c r="Q1309" s="109"/>
      <c r="R1309" s="109"/>
      <c r="S1309" s="109"/>
      <c r="T1309" s="106"/>
      <c r="U1309" s="106"/>
      <c r="V1309" s="106"/>
      <c r="W1309" s="106"/>
      <c r="X1309" s="106"/>
      <c r="Y1309" s="106"/>
      <c r="Z1309" s="106"/>
      <c r="AA1309" s="106"/>
      <c r="AB1309" s="106"/>
    </row>
    <row r="1310" spans="16:28">
      <c r="P1310" s="109"/>
      <c r="Q1310" s="109"/>
      <c r="R1310" s="109"/>
      <c r="S1310" s="109"/>
      <c r="T1310" s="106"/>
      <c r="U1310" s="106"/>
      <c r="V1310" s="106"/>
      <c r="W1310" s="106"/>
      <c r="X1310" s="106"/>
      <c r="Y1310" s="106"/>
      <c r="Z1310" s="106"/>
      <c r="AA1310" s="106"/>
      <c r="AB1310" s="106"/>
    </row>
    <row r="1311" spans="16:28">
      <c r="P1311" s="109"/>
      <c r="Q1311" s="109"/>
      <c r="R1311" s="109"/>
      <c r="S1311" s="109"/>
      <c r="T1311" s="106"/>
      <c r="U1311" s="106"/>
      <c r="V1311" s="106"/>
      <c r="W1311" s="106"/>
      <c r="X1311" s="106"/>
      <c r="Y1311" s="106"/>
      <c r="Z1311" s="106"/>
      <c r="AA1311" s="106"/>
      <c r="AB1311" s="106"/>
    </row>
    <row r="1312" spans="16:28">
      <c r="P1312" s="109"/>
      <c r="Q1312" s="109"/>
      <c r="R1312" s="109"/>
      <c r="S1312" s="109"/>
      <c r="T1312" s="106"/>
      <c r="U1312" s="106"/>
      <c r="V1312" s="106"/>
      <c r="W1312" s="106"/>
      <c r="X1312" s="106"/>
      <c r="Y1312" s="106"/>
      <c r="Z1312" s="106"/>
      <c r="AA1312" s="106"/>
      <c r="AB1312" s="106"/>
    </row>
    <row r="1313" spans="16:28">
      <c r="P1313" s="109"/>
      <c r="Q1313" s="109"/>
      <c r="R1313" s="109"/>
      <c r="S1313" s="109"/>
      <c r="T1313" s="106"/>
      <c r="U1313" s="106"/>
      <c r="V1313" s="106"/>
      <c r="W1313" s="106"/>
      <c r="X1313" s="106"/>
      <c r="Y1313" s="106"/>
      <c r="Z1313" s="106"/>
      <c r="AA1313" s="106"/>
      <c r="AB1313" s="106"/>
    </row>
    <row r="1314" spans="16:28">
      <c r="P1314" s="109"/>
      <c r="Q1314" s="109"/>
      <c r="R1314" s="109"/>
      <c r="S1314" s="109"/>
      <c r="T1314" s="106"/>
      <c r="U1314" s="106"/>
      <c r="V1314" s="106"/>
      <c r="W1314" s="106"/>
      <c r="X1314" s="106"/>
      <c r="Y1314" s="106"/>
      <c r="Z1314" s="106"/>
      <c r="AA1314" s="106"/>
      <c r="AB1314" s="106"/>
    </row>
    <row r="1315" spans="16:28">
      <c r="P1315" s="109"/>
      <c r="Q1315" s="109"/>
      <c r="R1315" s="109"/>
      <c r="S1315" s="109"/>
      <c r="T1315" s="106"/>
      <c r="U1315" s="106"/>
      <c r="V1315" s="106"/>
      <c r="W1315" s="106"/>
      <c r="X1315" s="106"/>
      <c r="Y1315" s="106"/>
      <c r="Z1315" s="106"/>
      <c r="AA1315" s="106"/>
      <c r="AB1315" s="106"/>
    </row>
    <row r="1316" spans="16:28">
      <c r="P1316" s="109"/>
      <c r="Q1316" s="109"/>
      <c r="R1316" s="109"/>
      <c r="S1316" s="109"/>
      <c r="T1316" s="106"/>
      <c r="U1316" s="106"/>
      <c r="V1316" s="106"/>
      <c r="W1316" s="106"/>
      <c r="X1316" s="106"/>
      <c r="Y1316" s="106"/>
      <c r="Z1316" s="106"/>
      <c r="AA1316" s="106"/>
      <c r="AB1316" s="106"/>
    </row>
    <row r="1317" spans="16:28">
      <c r="P1317" s="109"/>
      <c r="Q1317" s="109"/>
      <c r="R1317" s="109"/>
      <c r="S1317" s="109"/>
      <c r="T1317" s="106"/>
      <c r="U1317" s="106"/>
      <c r="V1317" s="106"/>
      <c r="W1317" s="106"/>
      <c r="X1317" s="106"/>
      <c r="Y1317" s="106"/>
      <c r="Z1317" s="106"/>
      <c r="AA1317" s="106"/>
      <c r="AB1317" s="106"/>
    </row>
    <row r="1318" spans="16:28">
      <c r="P1318" s="109"/>
      <c r="Q1318" s="109"/>
      <c r="R1318" s="109"/>
      <c r="S1318" s="109"/>
      <c r="T1318" s="106"/>
      <c r="U1318" s="106"/>
      <c r="V1318" s="106"/>
      <c r="W1318" s="106"/>
      <c r="X1318" s="106"/>
      <c r="Y1318" s="106"/>
      <c r="Z1318" s="106"/>
      <c r="AA1318" s="106"/>
      <c r="AB1318" s="106"/>
    </row>
    <row r="1319" spans="16:28">
      <c r="P1319" s="109"/>
      <c r="Q1319" s="109"/>
      <c r="R1319" s="109"/>
      <c r="S1319" s="109"/>
      <c r="T1319" s="106"/>
      <c r="U1319" s="106"/>
      <c r="V1319" s="106"/>
      <c r="W1319" s="106"/>
      <c r="X1319" s="106"/>
      <c r="Y1319" s="106"/>
      <c r="Z1319" s="106"/>
      <c r="AA1319" s="106"/>
      <c r="AB1319" s="106"/>
    </row>
    <row r="1320" spans="16:28">
      <c r="P1320" s="109"/>
      <c r="Q1320" s="109"/>
      <c r="R1320" s="109"/>
      <c r="S1320" s="109"/>
      <c r="T1320" s="106"/>
      <c r="U1320" s="106"/>
      <c r="V1320" s="106"/>
      <c r="W1320" s="106"/>
      <c r="X1320" s="106"/>
      <c r="Y1320" s="106"/>
      <c r="Z1320" s="106"/>
      <c r="AA1320" s="106"/>
      <c r="AB1320" s="106"/>
    </row>
    <row r="1321" spans="16:28">
      <c r="P1321" s="109"/>
      <c r="Q1321" s="109"/>
      <c r="R1321" s="109"/>
      <c r="S1321" s="109"/>
      <c r="T1321" s="106"/>
      <c r="U1321" s="106"/>
      <c r="V1321" s="106"/>
      <c r="W1321" s="106"/>
      <c r="X1321" s="106"/>
      <c r="Y1321" s="106"/>
      <c r="Z1321" s="106"/>
      <c r="AA1321" s="106"/>
      <c r="AB1321" s="106"/>
    </row>
    <row r="1322" spans="16:28">
      <c r="P1322" s="109"/>
      <c r="Q1322" s="109"/>
      <c r="R1322" s="109"/>
      <c r="S1322" s="109"/>
      <c r="T1322" s="106"/>
      <c r="U1322" s="106"/>
      <c r="V1322" s="106"/>
      <c r="W1322" s="106"/>
      <c r="X1322" s="106"/>
      <c r="Y1322" s="106"/>
      <c r="Z1322" s="106"/>
      <c r="AA1322" s="106"/>
      <c r="AB1322" s="106"/>
    </row>
    <row r="1323" spans="16:28">
      <c r="P1323" s="109"/>
      <c r="Q1323" s="109"/>
      <c r="R1323" s="109"/>
      <c r="S1323" s="109"/>
      <c r="T1323" s="106"/>
      <c r="U1323" s="106"/>
      <c r="V1323" s="106"/>
      <c r="W1323" s="106"/>
      <c r="X1323" s="106"/>
      <c r="Y1323" s="106"/>
      <c r="Z1323" s="106"/>
      <c r="AA1323" s="106"/>
      <c r="AB1323" s="106"/>
    </row>
    <row r="1324" spans="16:28">
      <c r="P1324" s="109"/>
      <c r="Q1324" s="109"/>
      <c r="R1324" s="109"/>
      <c r="S1324" s="109"/>
      <c r="T1324" s="106"/>
      <c r="U1324" s="106"/>
      <c r="V1324" s="106"/>
      <c r="W1324" s="106"/>
      <c r="X1324" s="106"/>
      <c r="Y1324" s="106"/>
      <c r="Z1324" s="106"/>
      <c r="AA1324" s="106"/>
      <c r="AB1324" s="106"/>
    </row>
    <row r="1325" spans="16:28">
      <c r="P1325" s="109"/>
      <c r="Q1325" s="109"/>
      <c r="R1325" s="109"/>
      <c r="S1325" s="109"/>
      <c r="T1325" s="106"/>
      <c r="U1325" s="106"/>
      <c r="V1325" s="106"/>
      <c r="W1325" s="106"/>
      <c r="X1325" s="106"/>
      <c r="Y1325" s="106"/>
      <c r="Z1325" s="106"/>
      <c r="AA1325" s="106"/>
      <c r="AB1325" s="106"/>
    </row>
    <row r="1326" spans="16:28">
      <c r="P1326" s="109"/>
      <c r="Q1326" s="109"/>
      <c r="R1326" s="109"/>
      <c r="S1326" s="109"/>
      <c r="T1326" s="106"/>
      <c r="U1326" s="106"/>
      <c r="V1326" s="106"/>
      <c r="W1326" s="106"/>
      <c r="X1326" s="106"/>
      <c r="Y1326" s="106"/>
      <c r="Z1326" s="106"/>
      <c r="AA1326" s="106"/>
      <c r="AB1326" s="106"/>
    </row>
    <row r="1327" spans="16:28">
      <c r="P1327" s="109"/>
      <c r="Q1327" s="109"/>
      <c r="R1327" s="109"/>
      <c r="S1327" s="109"/>
      <c r="T1327" s="106"/>
      <c r="U1327" s="106"/>
      <c r="V1327" s="106"/>
      <c r="W1327" s="106"/>
      <c r="X1327" s="106"/>
      <c r="Y1327" s="106"/>
      <c r="Z1327" s="106"/>
      <c r="AA1327" s="106"/>
      <c r="AB1327" s="106"/>
    </row>
    <row r="1328" spans="16:28">
      <c r="P1328" s="109"/>
      <c r="Q1328" s="109"/>
      <c r="R1328" s="109"/>
      <c r="S1328" s="109"/>
      <c r="T1328" s="106"/>
      <c r="U1328" s="106"/>
      <c r="V1328" s="106"/>
      <c r="W1328" s="106"/>
      <c r="X1328" s="106"/>
      <c r="Y1328" s="106"/>
      <c r="Z1328" s="106"/>
      <c r="AA1328" s="106"/>
      <c r="AB1328" s="106"/>
    </row>
    <row r="1329" spans="16:28">
      <c r="P1329" s="109"/>
      <c r="Q1329" s="109"/>
      <c r="R1329" s="109"/>
      <c r="S1329" s="109"/>
      <c r="T1329" s="106"/>
      <c r="U1329" s="106"/>
      <c r="V1329" s="106"/>
      <c r="W1329" s="106"/>
      <c r="X1329" s="106"/>
      <c r="Y1329" s="106"/>
      <c r="Z1329" s="106"/>
      <c r="AA1329" s="106"/>
      <c r="AB1329" s="106"/>
    </row>
    <row r="1330" spans="16:28">
      <c r="P1330" s="109"/>
      <c r="Q1330" s="109"/>
      <c r="R1330" s="109"/>
      <c r="S1330" s="109"/>
      <c r="T1330" s="106"/>
      <c r="U1330" s="106"/>
      <c r="V1330" s="106"/>
      <c r="W1330" s="106"/>
      <c r="X1330" s="106"/>
      <c r="Y1330" s="106"/>
      <c r="Z1330" s="106"/>
      <c r="AA1330" s="106"/>
      <c r="AB1330" s="106"/>
    </row>
    <row r="1331" spans="16:28">
      <c r="P1331" s="109"/>
      <c r="Q1331" s="109"/>
      <c r="R1331" s="109"/>
      <c r="S1331" s="109"/>
      <c r="T1331" s="106"/>
      <c r="U1331" s="106"/>
      <c r="V1331" s="106"/>
      <c r="W1331" s="106"/>
      <c r="X1331" s="106"/>
      <c r="Y1331" s="106"/>
      <c r="Z1331" s="106"/>
      <c r="AA1331" s="106"/>
      <c r="AB1331" s="106"/>
    </row>
    <row r="1332" spans="16:28">
      <c r="P1332" s="109"/>
      <c r="Q1332" s="109"/>
      <c r="R1332" s="109"/>
      <c r="S1332" s="109"/>
      <c r="T1332" s="106"/>
      <c r="U1332" s="106"/>
      <c r="V1332" s="106"/>
      <c r="W1332" s="106"/>
      <c r="X1332" s="106"/>
      <c r="Y1332" s="106"/>
      <c r="Z1332" s="106"/>
      <c r="AA1332" s="106"/>
      <c r="AB1332" s="106"/>
    </row>
    <row r="1333" spans="16:28">
      <c r="P1333" s="109"/>
      <c r="Q1333" s="109"/>
      <c r="R1333" s="109"/>
      <c r="S1333" s="109"/>
      <c r="T1333" s="106"/>
      <c r="U1333" s="106"/>
      <c r="V1333" s="106"/>
      <c r="W1333" s="106"/>
      <c r="X1333" s="106"/>
      <c r="Y1333" s="106"/>
      <c r="Z1333" s="106"/>
      <c r="AA1333" s="106"/>
      <c r="AB1333" s="106"/>
    </row>
    <row r="1334" spans="16:28">
      <c r="P1334" s="109"/>
      <c r="Q1334" s="109"/>
      <c r="R1334" s="109"/>
      <c r="S1334" s="109"/>
      <c r="T1334" s="106"/>
      <c r="U1334" s="106"/>
      <c r="V1334" s="106"/>
      <c r="W1334" s="106"/>
      <c r="X1334" s="106"/>
      <c r="Y1334" s="106"/>
      <c r="Z1334" s="106"/>
      <c r="AA1334" s="106"/>
      <c r="AB1334" s="106"/>
    </row>
    <row r="1335" spans="16:28">
      <c r="P1335" s="109"/>
      <c r="Q1335" s="109"/>
      <c r="R1335" s="109"/>
      <c r="S1335" s="109"/>
      <c r="T1335" s="106"/>
      <c r="U1335" s="106"/>
      <c r="V1335" s="106"/>
      <c r="W1335" s="106"/>
      <c r="X1335" s="106"/>
      <c r="Y1335" s="106"/>
      <c r="Z1335" s="106"/>
      <c r="AA1335" s="106"/>
      <c r="AB1335" s="106"/>
    </row>
    <row r="1336" spans="16:28">
      <c r="P1336" s="109"/>
      <c r="Q1336" s="109"/>
      <c r="R1336" s="109"/>
      <c r="S1336" s="109"/>
      <c r="T1336" s="106"/>
      <c r="U1336" s="106"/>
      <c r="V1336" s="106"/>
      <c r="W1336" s="106"/>
      <c r="X1336" s="106"/>
      <c r="Y1336" s="106"/>
      <c r="Z1336" s="106"/>
      <c r="AA1336" s="106"/>
      <c r="AB1336" s="106"/>
    </row>
    <row r="1337" spans="16:28">
      <c r="P1337" s="109"/>
      <c r="Q1337" s="109"/>
      <c r="R1337" s="109"/>
      <c r="S1337" s="109"/>
      <c r="T1337" s="106"/>
      <c r="U1337" s="106"/>
      <c r="V1337" s="106"/>
      <c r="W1337" s="106"/>
      <c r="X1337" s="106"/>
      <c r="Y1337" s="106"/>
      <c r="Z1337" s="106"/>
      <c r="AA1337" s="106"/>
      <c r="AB1337" s="106"/>
    </row>
    <row r="1338" spans="16:28">
      <c r="P1338" s="109"/>
      <c r="Q1338" s="109"/>
      <c r="R1338" s="109"/>
      <c r="S1338" s="109"/>
      <c r="T1338" s="106"/>
      <c r="U1338" s="106"/>
      <c r="V1338" s="106"/>
      <c r="W1338" s="106"/>
      <c r="X1338" s="106"/>
      <c r="Y1338" s="106"/>
      <c r="Z1338" s="106"/>
      <c r="AA1338" s="106"/>
      <c r="AB1338" s="106"/>
    </row>
    <row r="1339" spans="16:28">
      <c r="P1339" s="109"/>
      <c r="Q1339" s="109"/>
      <c r="R1339" s="109"/>
      <c r="S1339" s="109"/>
      <c r="T1339" s="106"/>
      <c r="U1339" s="106"/>
      <c r="V1339" s="106"/>
      <c r="W1339" s="106"/>
      <c r="X1339" s="106"/>
      <c r="Y1339" s="106"/>
      <c r="Z1339" s="106"/>
      <c r="AA1339" s="106"/>
      <c r="AB1339" s="106"/>
    </row>
    <row r="1340" spans="16:28">
      <c r="P1340" s="109"/>
      <c r="Q1340" s="109"/>
      <c r="R1340" s="109"/>
      <c r="S1340" s="109"/>
      <c r="T1340" s="106"/>
      <c r="U1340" s="106"/>
      <c r="V1340" s="106"/>
      <c r="W1340" s="106"/>
      <c r="X1340" s="106"/>
      <c r="Y1340" s="106"/>
      <c r="Z1340" s="106"/>
      <c r="AA1340" s="106"/>
      <c r="AB1340" s="106"/>
    </row>
    <row r="1341" spans="16:28">
      <c r="P1341" s="109"/>
      <c r="Q1341" s="109"/>
      <c r="R1341" s="109"/>
      <c r="S1341" s="109"/>
      <c r="T1341" s="106"/>
      <c r="U1341" s="106"/>
      <c r="V1341" s="106"/>
      <c r="W1341" s="106"/>
      <c r="X1341" s="106"/>
      <c r="Y1341" s="106"/>
      <c r="Z1341" s="106"/>
      <c r="AA1341" s="106"/>
      <c r="AB1341" s="106"/>
    </row>
    <row r="1342" spans="16:28">
      <c r="P1342" s="109"/>
      <c r="Q1342" s="109"/>
      <c r="R1342" s="109"/>
      <c r="S1342" s="109"/>
      <c r="T1342" s="106"/>
      <c r="U1342" s="106"/>
      <c r="V1342" s="106"/>
      <c r="W1342" s="106"/>
      <c r="X1342" s="106"/>
      <c r="Y1342" s="106"/>
      <c r="Z1342" s="106"/>
      <c r="AA1342" s="106"/>
      <c r="AB1342" s="106"/>
    </row>
    <row r="1343" spans="16:28">
      <c r="P1343" s="109"/>
      <c r="Q1343" s="109"/>
      <c r="R1343" s="109"/>
      <c r="S1343" s="109"/>
      <c r="T1343" s="106"/>
      <c r="U1343" s="106"/>
      <c r="V1343" s="106"/>
      <c r="W1343" s="106"/>
      <c r="X1343" s="106"/>
      <c r="Y1343" s="106"/>
      <c r="Z1343" s="106"/>
      <c r="AA1343" s="106"/>
      <c r="AB1343" s="106"/>
    </row>
    <row r="1344" spans="16:28">
      <c r="P1344" s="109"/>
      <c r="Q1344" s="109"/>
      <c r="R1344" s="109"/>
      <c r="S1344" s="109"/>
      <c r="T1344" s="106"/>
      <c r="U1344" s="106"/>
      <c r="V1344" s="106"/>
      <c r="W1344" s="106"/>
      <c r="X1344" s="106"/>
      <c r="Y1344" s="106"/>
      <c r="Z1344" s="106"/>
      <c r="AA1344" s="106"/>
      <c r="AB1344" s="106"/>
    </row>
    <row r="1345" spans="16:28">
      <c r="P1345" s="109"/>
      <c r="Q1345" s="109"/>
      <c r="R1345" s="109"/>
      <c r="S1345" s="109"/>
      <c r="T1345" s="106"/>
      <c r="U1345" s="106"/>
      <c r="V1345" s="106"/>
      <c r="W1345" s="106"/>
      <c r="X1345" s="106"/>
      <c r="Y1345" s="106"/>
      <c r="Z1345" s="106"/>
      <c r="AA1345" s="106"/>
      <c r="AB1345" s="106"/>
    </row>
    <row r="1346" spans="16:28">
      <c r="P1346" s="109"/>
      <c r="Q1346" s="109"/>
      <c r="R1346" s="109"/>
      <c r="S1346" s="109"/>
      <c r="T1346" s="106"/>
      <c r="U1346" s="106"/>
      <c r="V1346" s="106"/>
      <c r="W1346" s="106"/>
      <c r="X1346" s="106"/>
      <c r="Y1346" s="106"/>
      <c r="Z1346" s="106"/>
      <c r="AA1346" s="106"/>
      <c r="AB1346" s="106"/>
    </row>
    <row r="1347" spans="16:28">
      <c r="P1347" s="109"/>
      <c r="Q1347" s="109"/>
      <c r="R1347" s="109"/>
      <c r="S1347" s="109"/>
      <c r="T1347" s="106"/>
      <c r="U1347" s="106"/>
      <c r="V1347" s="106"/>
      <c r="W1347" s="106"/>
      <c r="X1347" s="106"/>
      <c r="Y1347" s="106"/>
      <c r="Z1347" s="106"/>
      <c r="AA1347" s="106"/>
      <c r="AB1347" s="106"/>
    </row>
    <row r="1348" spans="16:28">
      <c r="P1348" s="109"/>
      <c r="Q1348" s="109"/>
      <c r="R1348" s="109"/>
      <c r="S1348" s="109"/>
      <c r="T1348" s="106"/>
      <c r="U1348" s="106"/>
      <c r="V1348" s="106"/>
      <c r="W1348" s="106"/>
      <c r="X1348" s="106"/>
      <c r="Y1348" s="106"/>
      <c r="Z1348" s="106"/>
      <c r="AA1348" s="106"/>
      <c r="AB1348" s="106"/>
    </row>
    <row r="1349" spans="16:28">
      <c r="P1349" s="109"/>
      <c r="Q1349" s="109"/>
      <c r="R1349" s="109"/>
      <c r="S1349" s="109"/>
      <c r="T1349" s="106"/>
      <c r="U1349" s="106"/>
      <c r="V1349" s="106"/>
      <c r="W1349" s="106"/>
      <c r="X1349" s="106"/>
      <c r="Y1349" s="106"/>
      <c r="Z1349" s="106"/>
      <c r="AA1349" s="106"/>
      <c r="AB1349" s="106"/>
    </row>
    <row r="1350" spans="16:28">
      <c r="P1350" s="109"/>
      <c r="Q1350" s="109"/>
      <c r="R1350" s="109"/>
      <c r="S1350" s="109"/>
      <c r="T1350" s="106"/>
      <c r="U1350" s="106"/>
      <c r="V1350" s="106"/>
      <c r="W1350" s="106"/>
      <c r="X1350" s="106"/>
      <c r="Y1350" s="106"/>
      <c r="Z1350" s="106"/>
      <c r="AA1350" s="106"/>
      <c r="AB1350" s="106"/>
    </row>
    <row r="1351" spans="16:28">
      <c r="P1351" s="109"/>
      <c r="Q1351" s="109"/>
      <c r="R1351" s="109"/>
      <c r="S1351" s="109"/>
      <c r="T1351" s="106"/>
      <c r="U1351" s="106"/>
      <c r="V1351" s="106"/>
      <c r="W1351" s="106"/>
      <c r="X1351" s="106"/>
      <c r="Y1351" s="106"/>
      <c r="Z1351" s="106"/>
      <c r="AA1351" s="106"/>
      <c r="AB1351" s="106"/>
    </row>
    <row r="1352" spans="16:28">
      <c r="P1352" s="109"/>
      <c r="Q1352" s="109"/>
      <c r="R1352" s="109"/>
      <c r="S1352" s="109"/>
      <c r="T1352" s="106"/>
      <c r="U1352" s="106"/>
      <c r="V1352" s="106"/>
      <c r="W1352" s="106"/>
      <c r="X1352" s="106"/>
      <c r="Y1352" s="106"/>
      <c r="Z1352" s="106"/>
      <c r="AA1352" s="106"/>
      <c r="AB1352" s="106"/>
    </row>
    <row r="1353" spans="16:28">
      <c r="P1353" s="109"/>
      <c r="Q1353" s="109"/>
      <c r="R1353" s="109"/>
      <c r="S1353" s="109"/>
      <c r="T1353" s="106"/>
      <c r="U1353" s="106"/>
      <c r="V1353" s="106"/>
      <c r="W1353" s="106"/>
      <c r="X1353" s="106"/>
      <c r="Y1353" s="106"/>
      <c r="Z1353" s="106"/>
      <c r="AA1353" s="106"/>
      <c r="AB1353" s="106"/>
    </row>
    <row r="1354" spans="16:28">
      <c r="P1354" s="109"/>
      <c r="Q1354" s="109"/>
      <c r="R1354" s="109"/>
      <c r="S1354" s="109"/>
      <c r="T1354" s="106"/>
      <c r="U1354" s="106"/>
      <c r="V1354" s="106"/>
      <c r="W1354" s="106"/>
      <c r="X1354" s="106"/>
      <c r="Y1354" s="106"/>
      <c r="Z1354" s="106"/>
      <c r="AA1354" s="106"/>
      <c r="AB1354" s="106"/>
    </row>
    <row r="1355" spans="16:28">
      <c r="P1355" s="109"/>
      <c r="Q1355" s="109"/>
      <c r="R1355" s="109"/>
      <c r="S1355" s="109"/>
      <c r="T1355" s="106"/>
      <c r="U1355" s="106"/>
      <c r="V1355" s="106"/>
      <c r="W1355" s="106"/>
      <c r="X1355" s="106"/>
      <c r="Y1355" s="106"/>
      <c r="Z1355" s="106"/>
      <c r="AA1355" s="106"/>
      <c r="AB1355" s="106"/>
    </row>
    <row r="1356" spans="16:28">
      <c r="P1356" s="109"/>
      <c r="Q1356" s="109"/>
      <c r="R1356" s="109"/>
      <c r="S1356" s="109"/>
      <c r="T1356" s="106"/>
      <c r="U1356" s="106"/>
      <c r="V1356" s="106"/>
      <c r="W1356" s="106"/>
      <c r="X1356" s="106"/>
      <c r="Y1356" s="106"/>
      <c r="Z1356" s="106"/>
      <c r="AA1356" s="106"/>
      <c r="AB1356" s="106"/>
    </row>
    <row r="1357" spans="16:28">
      <c r="P1357" s="109"/>
      <c r="Q1357" s="109"/>
      <c r="R1357" s="109"/>
      <c r="S1357" s="109"/>
      <c r="T1357" s="106"/>
      <c r="U1357" s="106"/>
      <c r="V1357" s="106"/>
      <c r="W1357" s="106"/>
      <c r="X1357" s="106"/>
      <c r="Y1357" s="106"/>
      <c r="Z1357" s="106"/>
      <c r="AA1357" s="106"/>
      <c r="AB1357" s="106"/>
    </row>
    <row r="1358" spans="16:28">
      <c r="P1358" s="109"/>
      <c r="Q1358" s="109"/>
      <c r="R1358" s="109"/>
      <c r="S1358" s="109"/>
      <c r="T1358" s="106"/>
      <c r="U1358" s="106"/>
      <c r="V1358" s="106"/>
      <c r="W1358" s="106"/>
      <c r="X1358" s="106"/>
      <c r="Y1358" s="106"/>
      <c r="Z1358" s="106"/>
      <c r="AA1358" s="106"/>
      <c r="AB1358" s="106"/>
    </row>
    <row r="1359" spans="16:28">
      <c r="P1359" s="109"/>
      <c r="Q1359" s="109"/>
      <c r="R1359" s="109"/>
      <c r="S1359" s="109"/>
      <c r="T1359" s="106"/>
      <c r="U1359" s="106"/>
      <c r="V1359" s="106"/>
      <c r="W1359" s="106"/>
      <c r="X1359" s="106"/>
      <c r="Y1359" s="106"/>
      <c r="Z1359" s="106"/>
      <c r="AA1359" s="106"/>
      <c r="AB1359" s="106"/>
    </row>
    <row r="1360" spans="16:28">
      <c r="P1360" s="109"/>
      <c r="Q1360" s="109"/>
      <c r="R1360" s="109"/>
      <c r="S1360" s="109"/>
      <c r="T1360" s="106"/>
      <c r="U1360" s="106"/>
      <c r="V1360" s="106"/>
      <c r="W1360" s="106"/>
      <c r="X1360" s="106"/>
      <c r="Y1360" s="106"/>
      <c r="Z1360" s="106"/>
      <c r="AA1360" s="106"/>
      <c r="AB1360" s="106"/>
    </row>
    <row r="1361" spans="16:28">
      <c r="P1361" s="109"/>
      <c r="Q1361" s="109"/>
      <c r="R1361" s="109"/>
      <c r="S1361" s="109"/>
      <c r="T1361" s="106"/>
      <c r="U1361" s="106"/>
      <c r="V1361" s="106"/>
      <c r="W1361" s="106"/>
      <c r="X1361" s="106"/>
      <c r="Y1361" s="106"/>
      <c r="Z1361" s="106"/>
      <c r="AA1361" s="106"/>
      <c r="AB1361" s="106"/>
    </row>
    <row r="1362" spans="16:28">
      <c r="P1362" s="109"/>
      <c r="Q1362" s="109"/>
      <c r="R1362" s="109"/>
      <c r="S1362" s="109"/>
      <c r="T1362" s="106"/>
      <c r="U1362" s="106"/>
      <c r="V1362" s="106"/>
      <c r="W1362" s="106"/>
      <c r="X1362" s="106"/>
      <c r="Y1362" s="106"/>
      <c r="Z1362" s="106"/>
      <c r="AA1362" s="106"/>
      <c r="AB1362" s="106"/>
    </row>
    <row r="1363" spans="16:28">
      <c r="P1363" s="109"/>
      <c r="Q1363" s="109"/>
      <c r="R1363" s="109"/>
      <c r="S1363" s="109"/>
      <c r="T1363" s="106"/>
      <c r="U1363" s="106"/>
      <c r="V1363" s="106"/>
      <c r="W1363" s="106"/>
      <c r="X1363" s="106"/>
      <c r="Y1363" s="106"/>
      <c r="Z1363" s="106"/>
      <c r="AA1363" s="106"/>
      <c r="AB1363" s="106"/>
    </row>
    <row r="1364" spans="16:28">
      <c r="P1364" s="109"/>
      <c r="Q1364" s="109"/>
      <c r="R1364" s="109"/>
      <c r="S1364" s="109"/>
      <c r="T1364" s="106"/>
      <c r="U1364" s="106"/>
      <c r="V1364" s="106"/>
      <c r="W1364" s="106"/>
      <c r="X1364" s="106"/>
      <c r="Y1364" s="106"/>
      <c r="Z1364" s="106"/>
      <c r="AA1364" s="106"/>
      <c r="AB1364" s="106"/>
    </row>
    <row r="1365" spans="16:28">
      <c r="P1365" s="109"/>
      <c r="Q1365" s="109"/>
      <c r="R1365" s="109"/>
      <c r="S1365" s="109"/>
      <c r="T1365" s="106"/>
      <c r="U1365" s="106"/>
      <c r="V1365" s="106"/>
      <c r="W1365" s="106"/>
      <c r="X1365" s="106"/>
      <c r="Y1365" s="106"/>
      <c r="Z1365" s="106"/>
      <c r="AA1365" s="106"/>
      <c r="AB1365" s="106"/>
    </row>
    <row r="1366" spans="16:28">
      <c r="P1366" s="109"/>
      <c r="Q1366" s="109"/>
      <c r="R1366" s="109"/>
      <c r="S1366" s="109"/>
      <c r="T1366" s="106"/>
      <c r="U1366" s="106"/>
      <c r="V1366" s="106"/>
      <c r="W1366" s="106"/>
      <c r="X1366" s="106"/>
      <c r="Y1366" s="106"/>
      <c r="Z1366" s="106"/>
      <c r="AA1366" s="106"/>
      <c r="AB1366" s="106"/>
    </row>
    <row r="1367" spans="16:28">
      <c r="P1367" s="109"/>
      <c r="Q1367" s="109"/>
      <c r="R1367" s="109"/>
      <c r="S1367" s="109"/>
      <c r="T1367" s="106"/>
      <c r="U1367" s="106"/>
      <c r="V1367" s="106"/>
      <c r="W1367" s="106"/>
      <c r="X1367" s="106"/>
      <c r="Y1367" s="106"/>
      <c r="Z1367" s="106"/>
      <c r="AA1367" s="106"/>
      <c r="AB1367" s="106"/>
    </row>
    <row r="1368" spans="16:28">
      <c r="P1368" s="109"/>
      <c r="Q1368" s="109"/>
      <c r="R1368" s="109"/>
      <c r="S1368" s="109"/>
      <c r="T1368" s="106"/>
      <c r="U1368" s="106"/>
      <c r="V1368" s="106"/>
      <c r="W1368" s="106"/>
      <c r="X1368" s="106"/>
      <c r="Y1368" s="106"/>
      <c r="Z1368" s="106"/>
      <c r="AA1368" s="106"/>
      <c r="AB1368" s="106"/>
    </row>
    <row r="1369" spans="16:28">
      <c r="P1369" s="109"/>
      <c r="Q1369" s="109"/>
      <c r="R1369" s="109"/>
      <c r="S1369" s="109"/>
      <c r="T1369" s="106"/>
      <c r="U1369" s="106"/>
      <c r="V1369" s="106"/>
      <c r="W1369" s="106"/>
      <c r="X1369" s="106"/>
      <c r="Y1369" s="106"/>
      <c r="Z1369" s="106"/>
      <c r="AA1369" s="106"/>
      <c r="AB1369" s="106"/>
    </row>
    <row r="1370" spans="16:28">
      <c r="P1370" s="109"/>
      <c r="Q1370" s="109"/>
      <c r="R1370" s="109"/>
      <c r="S1370" s="109"/>
      <c r="T1370" s="106"/>
      <c r="U1370" s="106"/>
      <c r="V1370" s="106"/>
      <c r="W1370" s="106"/>
      <c r="X1370" s="106"/>
      <c r="Y1370" s="106"/>
      <c r="Z1370" s="106"/>
      <c r="AA1370" s="106"/>
      <c r="AB1370" s="106"/>
    </row>
    <row r="1371" spans="16:28">
      <c r="P1371" s="109"/>
      <c r="Q1371" s="109"/>
      <c r="R1371" s="109"/>
      <c r="S1371" s="109"/>
      <c r="T1371" s="106"/>
      <c r="U1371" s="106"/>
      <c r="V1371" s="106"/>
      <c r="W1371" s="106"/>
      <c r="X1371" s="106"/>
      <c r="Y1371" s="106"/>
      <c r="Z1371" s="106"/>
      <c r="AA1371" s="106"/>
      <c r="AB1371" s="106"/>
    </row>
    <row r="1372" spans="16:28">
      <c r="P1372" s="109"/>
      <c r="Q1372" s="109"/>
      <c r="R1372" s="109"/>
      <c r="S1372" s="109"/>
      <c r="T1372" s="106"/>
      <c r="U1372" s="106"/>
      <c r="V1372" s="106"/>
      <c r="W1372" s="106"/>
      <c r="X1372" s="106"/>
      <c r="Y1372" s="106"/>
      <c r="Z1372" s="106"/>
      <c r="AA1372" s="106"/>
      <c r="AB1372" s="106"/>
    </row>
    <row r="1373" spans="16:28">
      <c r="P1373" s="109"/>
      <c r="Q1373" s="109"/>
      <c r="R1373" s="109"/>
      <c r="S1373" s="109"/>
      <c r="T1373" s="106"/>
      <c r="U1373" s="106"/>
      <c r="V1373" s="106"/>
      <c r="W1373" s="106"/>
      <c r="X1373" s="106"/>
      <c r="Y1373" s="106"/>
      <c r="Z1373" s="106"/>
      <c r="AA1373" s="106"/>
      <c r="AB1373" s="106"/>
    </row>
    <row r="1374" spans="16:28">
      <c r="P1374" s="109"/>
      <c r="Q1374" s="109"/>
      <c r="R1374" s="109"/>
      <c r="S1374" s="109"/>
      <c r="T1374" s="106"/>
      <c r="U1374" s="106"/>
      <c r="V1374" s="106"/>
      <c r="W1374" s="106"/>
      <c r="X1374" s="106"/>
      <c r="Y1374" s="106"/>
      <c r="Z1374" s="106"/>
      <c r="AA1374" s="106"/>
      <c r="AB1374" s="106"/>
    </row>
    <row r="1375" spans="16:28">
      <c r="P1375" s="109"/>
      <c r="Q1375" s="109"/>
      <c r="R1375" s="109"/>
      <c r="S1375" s="109"/>
      <c r="T1375" s="106"/>
      <c r="U1375" s="106"/>
      <c r="V1375" s="106"/>
      <c r="W1375" s="106"/>
      <c r="X1375" s="106"/>
      <c r="Y1375" s="106"/>
      <c r="Z1375" s="106"/>
      <c r="AA1375" s="106"/>
      <c r="AB1375" s="106"/>
    </row>
    <row r="1376" spans="16:28">
      <c r="P1376" s="109"/>
      <c r="Q1376" s="109"/>
      <c r="R1376" s="109"/>
      <c r="S1376" s="109"/>
      <c r="T1376" s="106"/>
      <c r="U1376" s="106"/>
      <c r="V1376" s="106"/>
      <c r="W1376" s="106"/>
      <c r="X1376" s="106"/>
      <c r="Y1376" s="106"/>
      <c r="Z1376" s="106"/>
      <c r="AA1376" s="106"/>
      <c r="AB1376" s="106"/>
    </row>
    <row r="1377" spans="16:28">
      <c r="P1377" s="109"/>
      <c r="Q1377" s="109"/>
      <c r="R1377" s="109"/>
      <c r="S1377" s="109"/>
      <c r="T1377" s="106"/>
      <c r="U1377" s="106"/>
      <c r="V1377" s="106"/>
      <c r="W1377" s="106"/>
      <c r="X1377" s="106"/>
      <c r="Y1377" s="106"/>
      <c r="Z1377" s="106"/>
      <c r="AA1377" s="106"/>
      <c r="AB1377" s="106"/>
    </row>
    <row r="1378" spans="16:28">
      <c r="P1378" s="109"/>
      <c r="Q1378" s="109"/>
      <c r="R1378" s="109"/>
      <c r="S1378" s="109"/>
      <c r="T1378" s="106"/>
      <c r="U1378" s="106"/>
      <c r="V1378" s="106"/>
      <c r="W1378" s="106"/>
      <c r="X1378" s="106"/>
      <c r="Y1378" s="106"/>
      <c r="Z1378" s="106"/>
      <c r="AA1378" s="106"/>
      <c r="AB1378" s="106"/>
    </row>
    <row r="1379" spans="16:28">
      <c r="P1379" s="109"/>
      <c r="Q1379" s="109"/>
      <c r="R1379" s="109"/>
      <c r="S1379" s="109"/>
      <c r="T1379" s="106"/>
      <c r="U1379" s="106"/>
      <c r="V1379" s="106"/>
      <c r="W1379" s="106"/>
      <c r="X1379" s="106"/>
      <c r="Y1379" s="106"/>
      <c r="Z1379" s="106"/>
      <c r="AA1379" s="106"/>
      <c r="AB1379" s="106"/>
    </row>
    <row r="1380" spans="16:28">
      <c r="P1380" s="109"/>
      <c r="Q1380" s="109"/>
      <c r="R1380" s="109"/>
      <c r="S1380" s="109"/>
      <c r="T1380" s="106"/>
      <c r="U1380" s="106"/>
      <c r="V1380" s="106"/>
      <c r="W1380" s="106"/>
      <c r="X1380" s="106"/>
      <c r="Y1380" s="106"/>
      <c r="Z1380" s="106"/>
      <c r="AA1380" s="106"/>
      <c r="AB1380" s="106"/>
    </row>
    <row r="1381" spans="16:28">
      <c r="P1381" s="109"/>
      <c r="Q1381" s="109"/>
      <c r="R1381" s="109"/>
      <c r="S1381" s="109"/>
      <c r="T1381" s="106"/>
      <c r="U1381" s="106"/>
      <c r="V1381" s="106"/>
      <c r="W1381" s="106"/>
      <c r="X1381" s="106"/>
      <c r="Y1381" s="106"/>
      <c r="Z1381" s="106"/>
      <c r="AA1381" s="106"/>
      <c r="AB1381" s="106"/>
    </row>
    <row r="1382" spans="16:28">
      <c r="P1382" s="109"/>
      <c r="Q1382" s="109"/>
      <c r="R1382" s="109"/>
      <c r="S1382" s="109"/>
      <c r="T1382" s="106"/>
      <c r="U1382" s="106"/>
      <c r="V1382" s="106"/>
      <c r="W1382" s="106"/>
      <c r="X1382" s="106"/>
      <c r="Y1382" s="106"/>
      <c r="Z1382" s="106"/>
      <c r="AA1382" s="106"/>
      <c r="AB1382" s="106"/>
    </row>
    <row r="1383" spans="16:28">
      <c r="P1383" s="109"/>
      <c r="Q1383" s="109"/>
      <c r="R1383" s="109"/>
      <c r="S1383" s="109"/>
      <c r="T1383" s="106"/>
      <c r="U1383" s="106"/>
      <c r="V1383" s="106"/>
      <c r="W1383" s="106"/>
      <c r="X1383" s="106"/>
      <c r="Y1383" s="106"/>
      <c r="Z1383" s="106"/>
      <c r="AA1383" s="106"/>
      <c r="AB1383" s="106"/>
    </row>
    <row r="1384" spans="16:28">
      <c r="P1384" s="109"/>
      <c r="Q1384" s="109"/>
      <c r="R1384" s="109"/>
      <c r="S1384" s="109"/>
      <c r="T1384" s="106"/>
      <c r="U1384" s="106"/>
      <c r="V1384" s="106"/>
      <c r="W1384" s="106"/>
      <c r="X1384" s="106"/>
      <c r="Y1384" s="106"/>
      <c r="Z1384" s="106"/>
      <c r="AA1384" s="106"/>
      <c r="AB1384" s="106"/>
    </row>
    <row r="1385" spans="16:28">
      <c r="P1385" s="109"/>
      <c r="Q1385" s="109"/>
      <c r="R1385" s="109"/>
      <c r="S1385" s="109"/>
      <c r="T1385" s="106"/>
      <c r="U1385" s="106"/>
      <c r="V1385" s="106"/>
      <c r="W1385" s="106"/>
      <c r="X1385" s="106"/>
      <c r="Y1385" s="106"/>
      <c r="Z1385" s="106"/>
      <c r="AA1385" s="106"/>
      <c r="AB1385" s="106"/>
    </row>
    <row r="1386" spans="16:28">
      <c r="P1386" s="109"/>
      <c r="Q1386" s="109"/>
      <c r="R1386" s="109"/>
      <c r="S1386" s="109"/>
      <c r="T1386" s="106"/>
      <c r="U1386" s="106"/>
      <c r="V1386" s="106"/>
      <c r="W1386" s="106"/>
      <c r="X1386" s="106"/>
      <c r="Y1386" s="106"/>
      <c r="Z1386" s="106"/>
      <c r="AA1386" s="106"/>
      <c r="AB1386" s="106"/>
    </row>
    <row r="1387" spans="16:28">
      <c r="P1387" s="109"/>
      <c r="Q1387" s="109"/>
      <c r="R1387" s="109"/>
      <c r="S1387" s="109"/>
      <c r="T1387" s="106"/>
      <c r="U1387" s="106"/>
      <c r="V1387" s="106"/>
      <c r="W1387" s="106"/>
      <c r="X1387" s="106"/>
      <c r="Y1387" s="106"/>
      <c r="Z1387" s="106"/>
      <c r="AA1387" s="106"/>
      <c r="AB1387" s="106"/>
    </row>
    <row r="1388" spans="16:28">
      <c r="P1388" s="109"/>
      <c r="Q1388" s="109"/>
      <c r="R1388" s="109"/>
      <c r="S1388" s="109"/>
      <c r="T1388" s="106"/>
      <c r="U1388" s="106"/>
      <c r="V1388" s="106"/>
      <c r="W1388" s="106"/>
      <c r="X1388" s="106"/>
      <c r="Y1388" s="106"/>
      <c r="Z1388" s="106"/>
      <c r="AA1388" s="106"/>
      <c r="AB1388" s="106"/>
    </row>
    <row r="1389" spans="16:28">
      <c r="P1389" s="109"/>
      <c r="Q1389" s="109"/>
      <c r="R1389" s="109"/>
      <c r="S1389" s="109"/>
      <c r="T1389" s="106"/>
      <c r="U1389" s="106"/>
      <c r="V1389" s="106"/>
      <c r="W1389" s="106"/>
      <c r="X1389" s="106"/>
      <c r="Y1389" s="106"/>
      <c r="Z1389" s="106"/>
      <c r="AA1389" s="106"/>
      <c r="AB1389" s="106"/>
    </row>
    <row r="1390" spans="16:28">
      <c r="P1390" s="109"/>
      <c r="Q1390" s="109"/>
      <c r="R1390" s="109"/>
      <c r="S1390" s="109"/>
      <c r="T1390" s="106"/>
      <c r="U1390" s="106"/>
      <c r="V1390" s="106"/>
      <c r="W1390" s="106"/>
      <c r="X1390" s="106"/>
      <c r="Y1390" s="106"/>
      <c r="Z1390" s="106"/>
      <c r="AA1390" s="106"/>
      <c r="AB1390" s="106"/>
    </row>
    <row r="1391" spans="16:28">
      <c r="P1391" s="109"/>
      <c r="Q1391" s="109"/>
      <c r="R1391" s="109"/>
      <c r="S1391" s="109"/>
      <c r="T1391" s="106"/>
      <c r="U1391" s="106"/>
      <c r="V1391" s="106"/>
      <c r="W1391" s="106"/>
      <c r="X1391" s="106"/>
      <c r="Y1391" s="106"/>
      <c r="Z1391" s="106"/>
      <c r="AA1391" s="106"/>
      <c r="AB1391" s="106"/>
    </row>
    <row r="1392" spans="16:28">
      <c r="P1392" s="109"/>
      <c r="Q1392" s="109"/>
      <c r="R1392" s="109"/>
      <c r="S1392" s="109"/>
      <c r="T1392" s="106"/>
      <c r="U1392" s="106"/>
      <c r="V1392" s="106"/>
      <c r="W1392" s="106"/>
      <c r="X1392" s="106"/>
      <c r="Y1392" s="106"/>
      <c r="Z1392" s="106"/>
      <c r="AA1392" s="106"/>
      <c r="AB1392" s="106"/>
    </row>
    <row r="1393" spans="16:28">
      <c r="P1393" s="109"/>
      <c r="Q1393" s="109"/>
      <c r="R1393" s="109"/>
      <c r="S1393" s="109"/>
      <c r="T1393" s="106"/>
      <c r="U1393" s="106"/>
      <c r="V1393" s="106"/>
      <c r="W1393" s="106"/>
      <c r="X1393" s="106"/>
      <c r="Y1393" s="106"/>
      <c r="Z1393" s="106"/>
      <c r="AA1393" s="106"/>
      <c r="AB1393" s="106"/>
    </row>
    <row r="1394" spans="16:28">
      <c r="P1394" s="109"/>
      <c r="Q1394" s="109"/>
      <c r="R1394" s="109"/>
      <c r="S1394" s="109"/>
      <c r="T1394" s="106"/>
      <c r="U1394" s="106"/>
      <c r="V1394" s="106"/>
      <c r="W1394" s="106"/>
      <c r="X1394" s="106"/>
      <c r="Y1394" s="106"/>
      <c r="Z1394" s="106"/>
      <c r="AA1394" s="106"/>
      <c r="AB1394" s="106"/>
    </row>
    <row r="1395" spans="16:28">
      <c r="P1395" s="109"/>
      <c r="Q1395" s="109"/>
      <c r="R1395" s="109"/>
      <c r="S1395" s="109"/>
      <c r="T1395" s="106"/>
      <c r="U1395" s="106"/>
      <c r="V1395" s="106"/>
      <c r="W1395" s="106"/>
      <c r="X1395" s="106"/>
      <c r="Y1395" s="106"/>
      <c r="Z1395" s="106"/>
      <c r="AA1395" s="106"/>
      <c r="AB1395" s="106"/>
    </row>
    <row r="1396" spans="16:28">
      <c r="P1396" s="109"/>
      <c r="Q1396" s="109"/>
      <c r="R1396" s="109"/>
      <c r="S1396" s="109"/>
      <c r="T1396" s="106"/>
      <c r="U1396" s="106"/>
      <c r="V1396" s="106"/>
      <c r="W1396" s="106"/>
      <c r="X1396" s="106"/>
      <c r="Y1396" s="106"/>
      <c r="Z1396" s="106"/>
      <c r="AA1396" s="106"/>
      <c r="AB1396" s="106"/>
    </row>
    <row r="1397" spans="16:28">
      <c r="P1397" s="109"/>
      <c r="Q1397" s="109"/>
      <c r="R1397" s="109"/>
      <c r="S1397" s="109"/>
      <c r="T1397" s="106"/>
      <c r="U1397" s="106"/>
      <c r="V1397" s="106"/>
      <c r="W1397" s="106"/>
      <c r="X1397" s="106"/>
      <c r="Y1397" s="106"/>
      <c r="Z1397" s="106"/>
      <c r="AA1397" s="106"/>
      <c r="AB1397" s="106"/>
    </row>
    <row r="1398" spans="16:28">
      <c r="P1398" s="109"/>
      <c r="Q1398" s="109"/>
      <c r="R1398" s="109"/>
      <c r="S1398" s="109"/>
      <c r="T1398" s="106"/>
      <c r="U1398" s="106"/>
      <c r="V1398" s="106"/>
      <c r="W1398" s="106"/>
      <c r="X1398" s="106"/>
      <c r="Y1398" s="106"/>
      <c r="Z1398" s="106"/>
      <c r="AA1398" s="106"/>
      <c r="AB1398" s="106"/>
    </row>
    <row r="1399" spans="16:28">
      <c r="P1399" s="109"/>
      <c r="Q1399" s="109"/>
      <c r="R1399" s="109"/>
      <c r="S1399" s="109"/>
      <c r="T1399" s="106"/>
      <c r="U1399" s="106"/>
      <c r="V1399" s="106"/>
      <c r="W1399" s="106"/>
      <c r="X1399" s="106"/>
      <c r="Y1399" s="106"/>
      <c r="Z1399" s="106"/>
      <c r="AA1399" s="106"/>
      <c r="AB1399" s="106"/>
    </row>
    <row r="1400" spans="16:28">
      <c r="P1400" s="109"/>
      <c r="Q1400" s="109"/>
      <c r="R1400" s="109"/>
      <c r="S1400" s="109"/>
      <c r="T1400" s="106"/>
      <c r="U1400" s="106"/>
      <c r="V1400" s="106"/>
      <c r="W1400" s="106"/>
      <c r="X1400" s="106"/>
      <c r="Y1400" s="106"/>
      <c r="Z1400" s="106"/>
      <c r="AA1400" s="106"/>
      <c r="AB1400" s="106"/>
    </row>
    <row r="1401" spans="16:28">
      <c r="P1401" s="109"/>
      <c r="Q1401" s="109"/>
      <c r="R1401" s="109"/>
      <c r="S1401" s="109"/>
      <c r="T1401" s="106"/>
      <c r="U1401" s="106"/>
      <c r="V1401" s="106"/>
      <c r="W1401" s="106"/>
      <c r="X1401" s="106"/>
      <c r="Y1401" s="106"/>
      <c r="Z1401" s="106"/>
      <c r="AA1401" s="106"/>
      <c r="AB1401" s="106"/>
    </row>
    <row r="1402" spans="16:28">
      <c r="P1402" s="109"/>
      <c r="Q1402" s="109"/>
      <c r="R1402" s="109"/>
      <c r="S1402" s="109"/>
      <c r="T1402" s="106"/>
      <c r="U1402" s="106"/>
      <c r="V1402" s="106"/>
      <c r="W1402" s="106"/>
      <c r="X1402" s="106"/>
      <c r="Y1402" s="106"/>
      <c r="Z1402" s="106"/>
      <c r="AA1402" s="106"/>
      <c r="AB1402" s="106"/>
    </row>
    <row r="1403" spans="16:28">
      <c r="P1403" s="109"/>
      <c r="Q1403" s="109"/>
      <c r="R1403" s="109"/>
      <c r="S1403" s="109"/>
      <c r="T1403" s="106"/>
      <c r="U1403" s="106"/>
      <c r="V1403" s="106"/>
      <c r="W1403" s="106"/>
      <c r="X1403" s="106"/>
      <c r="Y1403" s="106"/>
      <c r="Z1403" s="106"/>
      <c r="AA1403" s="106"/>
      <c r="AB1403" s="106"/>
    </row>
    <row r="1404" spans="16:28">
      <c r="P1404" s="109"/>
      <c r="Q1404" s="109"/>
      <c r="R1404" s="109"/>
      <c r="S1404" s="109"/>
      <c r="T1404" s="106"/>
      <c r="U1404" s="106"/>
      <c r="V1404" s="106"/>
      <c r="W1404" s="106"/>
      <c r="X1404" s="106"/>
      <c r="Y1404" s="106"/>
      <c r="Z1404" s="106"/>
      <c r="AA1404" s="106"/>
      <c r="AB1404" s="106"/>
    </row>
    <row r="1405" spans="16:28">
      <c r="P1405" s="109"/>
      <c r="Q1405" s="109"/>
      <c r="R1405" s="109"/>
      <c r="S1405" s="109"/>
      <c r="T1405" s="106"/>
      <c r="U1405" s="106"/>
      <c r="V1405" s="106"/>
      <c r="W1405" s="106"/>
      <c r="X1405" s="106"/>
      <c r="Y1405" s="106"/>
      <c r="Z1405" s="106"/>
      <c r="AA1405" s="106"/>
      <c r="AB1405" s="106"/>
    </row>
    <row r="1406" spans="16:28">
      <c r="P1406" s="109"/>
      <c r="Q1406" s="109"/>
      <c r="R1406" s="109"/>
      <c r="S1406" s="109"/>
      <c r="T1406" s="106"/>
      <c r="U1406" s="106"/>
      <c r="V1406" s="106"/>
      <c r="W1406" s="106"/>
      <c r="X1406" s="106"/>
      <c r="Y1406" s="106"/>
      <c r="Z1406" s="106"/>
      <c r="AA1406" s="106"/>
      <c r="AB1406" s="106"/>
    </row>
    <row r="1407" spans="16:28">
      <c r="P1407" s="109"/>
      <c r="Q1407" s="109"/>
      <c r="R1407" s="109"/>
      <c r="S1407" s="109"/>
      <c r="T1407" s="106"/>
      <c r="U1407" s="106"/>
      <c r="V1407" s="106"/>
      <c r="W1407" s="106"/>
      <c r="X1407" s="106"/>
      <c r="Y1407" s="106"/>
      <c r="Z1407" s="106"/>
      <c r="AA1407" s="106"/>
      <c r="AB1407" s="106"/>
    </row>
    <row r="1408" spans="16:28">
      <c r="P1408" s="109"/>
      <c r="Q1408" s="109"/>
      <c r="R1408" s="109"/>
      <c r="S1408" s="109"/>
      <c r="T1408" s="106"/>
      <c r="U1408" s="106"/>
      <c r="V1408" s="106"/>
      <c r="W1408" s="106"/>
      <c r="X1408" s="106"/>
      <c r="Y1408" s="106"/>
      <c r="Z1408" s="106"/>
      <c r="AA1408" s="106"/>
      <c r="AB1408" s="106"/>
    </row>
    <row r="1409" spans="16:28">
      <c r="P1409" s="109"/>
      <c r="Q1409" s="109"/>
      <c r="R1409" s="109"/>
      <c r="S1409" s="109"/>
      <c r="T1409" s="106"/>
      <c r="U1409" s="106"/>
      <c r="V1409" s="106"/>
      <c r="W1409" s="106"/>
      <c r="X1409" s="106"/>
      <c r="Y1409" s="106"/>
      <c r="Z1409" s="106"/>
      <c r="AA1409" s="106"/>
      <c r="AB1409" s="106"/>
    </row>
    <row r="1410" spans="16:28">
      <c r="P1410" s="109"/>
      <c r="Q1410" s="109"/>
      <c r="R1410" s="109"/>
      <c r="S1410" s="109"/>
      <c r="T1410" s="106"/>
      <c r="U1410" s="106"/>
      <c r="V1410" s="106"/>
      <c r="W1410" s="106"/>
      <c r="X1410" s="106"/>
      <c r="Y1410" s="106"/>
      <c r="Z1410" s="106"/>
      <c r="AA1410" s="106"/>
      <c r="AB1410" s="106"/>
    </row>
    <row r="1411" spans="16:28">
      <c r="P1411" s="109"/>
      <c r="Q1411" s="109"/>
      <c r="R1411" s="109"/>
      <c r="S1411" s="109"/>
      <c r="T1411" s="106"/>
      <c r="U1411" s="106"/>
      <c r="V1411" s="106"/>
      <c r="W1411" s="106"/>
      <c r="X1411" s="106"/>
      <c r="Y1411" s="106"/>
      <c r="Z1411" s="106"/>
      <c r="AA1411" s="106"/>
      <c r="AB1411" s="106"/>
    </row>
    <row r="1412" spans="16:28">
      <c r="P1412" s="109"/>
      <c r="Q1412" s="109"/>
      <c r="R1412" s="109"/>
      <c r="S1412" s="109"/>
      <c r="T1412" s="106"/>
      <c r="U1412" s="106"/>
      <c r="V1412" s="106"/>
      <c r="W1412" s="106"/>
      <c r="X1412" s="106"/>
      <c r="Y1412" s="106"/>
      <c r="Z1412" s="106"/>
      <c r="AA1412" s="106"/>
      <c r="AB1412" s="106"/>
    </row>
    <row r="1413" spans="16:28">
      <c r="P1413" s="109"/>
      <c r="Q1413" s="109"/>
      <c r="R1413" s="109"/>
      <c r="S1413" s="109"/>
      <c r="T1413" s="106"/>
      <c r="U1413" s="106"/>
      <c r="V1413" s="106"/>
      <c r="W1413" s="106"/>
      <c r="X1413" s="106"/>
      <c r="Y1413" s="106"/>
      <c r="Z1413" s="106"/>
      <c r="AA1413" s="106"/>
      <c r="AB1413" s="106"/>
    </row>
    <row r="1414" spans="16:28">
      <c r="P1414" s="109"/>
      <c r="Q1414" s="109"/>
      <c r="R1414" s="109"/>
      <c r="S1414" s="109"/>
      <c r="T1414" s="106"/>
      <c r="U1414" s="106"/>
      <c r="V1414" s="106"/>
      <c r="W1414" s="106"/>
      <c r="X1414" s="106"/>
      <c r="Y1414" s="106"/>
      <c r="Z1414" s="106"/>
      <c r="AA1414" s="106"/>
      <c r="AB1414" s="106"/>
    </row>
    <row r="1415" spans="16:28">
      <c r="P1415" s="109"/>
      <c r="Q1415" s="109"/>
      <c r="R1415" s="109"/>
      <c r="S1415" s="109"/>
      <c r="T1415" s="106"/>
      <c r="U1415" s="106"/>
      <c r="V1415" s="106"/>
      <c r="W1415" s="106"/>
      <c r="X1415" s="106"/>
      <c r="Y1415" s="106"/>
      <c r="Z1415" s="106"/>
      <c r="AA1415" s="106"/>
      <c r="AB1415" s="106"/>
    </row>
    <row r="1416" spans="16:28">
      <c r="P1416" s="109"/>
      <c r="Q1416" s="109"/>
      <c r="R1416" s="109"/>
      <c r="S1416" s="109"/>
      <c r="T1416" s="106"/>
      <c r="U1416" s="106"/>
      <c r="V1416" s="106"/>
      <c r="W1416" s="106"/>
      <c r="X1416" s="106"/>
      <c r="Y1416" s="106"/>
      <c r="Z1416" s="106"/>
      <c r="AA1416" s="106"/>
      <c r="AB1416" s="106"/>
    </row>
    <row r="1417" spans="16:28">
      <c r="P1417" s="109"/>
      <c r="Q1417" s="109"/>
      <c r="R1417" s="109"/>
      <c r="S1417" s="109"/>
      <c r="T1417" s="106"/>
      <c r="U1417" s="106"/>
      <c r="V1417" s="106"/>
      <c r="W1417" s="106"/>
      <c r="X1417" s="106"/>
      <c r="Y1417" s="106"/>
      <c r="Z1417" s="106"/>
      <c r="AA1417" s="106"/>
      <c r="AB1417" s="106"/>
    </row>
    <row r="1418" spans="16:28">
      <c r="P1418" s="109"/>
      <c r="Q1418" s="109"/>
      <c r="R1418" s="109"/>
      <c r="S1418" s="109"/>
      <c r="T1418" s="106"/>
      <c r="U1418" s="106"/>
      <c r="V1418" s="106"/>
      <c r="W1418" s="106"/>
      <c r="X1418" s="106"/>
      <c r="Y1418" s="106"/>
      <c r="Z1418" s="106"/>
      <c r="AA1418" s="106"/>
      <c r="AB1418" s="106"/>
    </row>
    <row r="1419" spans="16:28">
      <c r="P1419" s="109"/>
      <c r="Q1419" s="109"/>
      <c r="R1419" s="109"/>
      <c r="S1419" s="109"/>
      <c r="T1419" s="106"/>
      <c r="U1419" s="106"/>
      <c r="V1419" s="106"/>
      <c r="W1419" s="106"/>
      <c r="X1419" s="106"/>
      <c r="Y1419" s="106"/>
      <c r="Z1419" s="106"/>
      <c r="AA1419" s="106"/>
      <c r="AB1419" s="106"/>
    </row>
    <row r="1420" spans="16:28">
      <c r="P1420" s="109"/>
      <c r="Q1420" s="109"/>
      <c r="R1420" s="109"/>
      <c r="S1420" s="109"/>
      <c r="T1420" s="106"/>
      <c r="U1420" s="106"/>
      <c r="V1420" s="106"/>
      <c r="W1420" s="106"/>
      <c r="X1420" s="106"/>
      <c r="Y1420" s="106"/>
      <c r="Z1420" s="106"/>
      <c r="AA1420" s="106"/>
      <c r="AB1420" s="106"/>
    </row>
    <row r="1421" spans="16:28">
      <c r="P1421" s="109"/>
      <c r="Q1421" s="109"/>
      <c r="R1421" s="109"/>
      <c r="S1421" s="109"/>
      <c r="T1421" s="106"/>
      <c r="U1421" s="106"/>
      <c r="V1421" s="106"/>
      <c r="W1421" s="106"/>
      <c r="X1421" s="106"/>
      <c r="Y1421" s="106"/>
      <c r="Z1421" s="106"/>
      <c r="AA1421" s="106"/>
      <c r="AB1421" s="106"/>
    </row>
    <row r="1422" spans="16:28">
      <c r="P1422" s="109"/>
      <c r="Q1422" s="109"/>
      <c r="R1422" s="109"/>
      <c r="S1422" s="109"/>
      <c r="T1422" s="106"/>
      <c r="U1422" s="106"/>
      <c r="V1422" s="106"/>
      <c r="W1422" s="106"/>
      <c r="X1422" s="106"/>
      <c r="Y1422" s="106"/>
      <c r="Z1422" s="106"/>
      <c r="AA1422" s="106"/>
      <c r="AB1422" s="106"/>
    </row>
    <row r="1423" spans="16:28">
      <c r="P1423" s="109"/>
      <c r="Q1423" s="109"/>
      <c r="R1423" s="109"/>
      <c r="S1423" s="109"/>
      <c r="T1423" s="106"/>
      <c r="U1423" s="106"/>
      <c r="V1423" s="106"/>
      <c r="W1423" s="106"/>
      <c r="X1423" s="106"/>
      <c r="Y1423" s="106"/>
      <c r="Z1423" s="106"/>
      <c r="AA1423" s="106"/>
      <c r="AB1423" s="106"/>
    </row>
    <row r="1424" spans="16:28">
      <c r="P1424" s="109"/>
      <c r="Q1424" s="109"/>
      <c r="R1424" s="109"/>
      <c r="S1424" s="109"/>
      <c r="T1424" s="106"/>
      <c r="U1424" s="106"/>
      <c r="V1424" s="106"/>
      <c r="W1424" s="106"/>
      <c r="X1424" s="106"/>
      <c r="Y1424" s="106"/>
      <c r="Z1424" s="106"/>
      <c r="AA1424" s="106"/>
      <c r="AB1424" s="106"/>
    </row>
    <row r="1425" spans="16:28">
      <c r="P1425" s="109"/>
      <c r="Q1425" s="109"/>
      <c r="R1425" s="109"/>
      <c r="S1425" s="109"/>
      <c r="T1425" s="106"/>
      <c r="U1425" s="106"/>
      <c r="V1425" s="106"/>
      <c r="W1425" s="106"/>
      <c r="X1425" s="106"/>
      <c r="Y1425" s="106"/>
      <c r="Z1425" s="106"/>
      <c r="AA1425" s="106"/>
      <c r="AB1425" s="106"/>
    </row>
    <row r="1426" spans="16:28">
      <c r="P1426" s="109"/>
      <c r="Q1426" s="109"/>
      <c r="R1426" s="109"/>
      <c r="S1426" s="109"/>
      <c r="T1426" s="106"/>
      <c r="U1426" s="106"/>
      <c r="V1426" s="106"/>
      <c r="W1426" s="106"/>
      <c r="X1426" s="106"/>
      <c r="Y1426" s="106"/>
      <c r="Z1426" s="106"/>
      <c r="AA1426" s="106"/>
      <c r="AB1426" s="106"/>
    </row>
    <row r="1427" spans="16:28">
      <c r="P1427" s="109"/>
      <c r="Q1427" s="109"/>
      <c r="R1427" s="109"/>
      <c r="S1427" s="109"/>
      <c r="T1427" s="106"/>
      <c r="U1427" s="106"/>
      <c r="V1427" s="106"/>
      <c r="W1427" s="106"/>
      <c r="X1427" s="106"/>
      <c r="Y1427" s="106"/>
      <c r="Z1427" s="106"/>
      <c r="AA1427" s="106"/>
      <c r="AB1427" s="106"/>
    </row>
    <row r="1428" spans="16:28">
      <c r="P1428" s="109"/>
      <c r="Q1428" s="109"/>
      <c r="R1428" s="109"/>
      <c r="S1428" s="109"/>
      <c r="T1428" s="106"/>
      <c r="U1428" s="106"/>
      <c r="V1428" s="106"/>
      <c r="W1428" s="106"/>
      <c r="X1428" s="106"/>
      <c r="Y1428" s="106"/>
      <c r="Z1428" s="106"/>
      <c r="AA1428" s="106"/>
      <c r="AB1428" s="106"/>
    </row>
    <row r="1429" spans="16:28">
      <c r="P1429" s="109"/>
      <c r="Q1429" s="109"/>
      <c r="R1429" s="109"/>
      <c r="S1429" s="109"/>
      <c r="T1429" s="106"/>
      <c r="U1429" s="106"/>
      <c r="V1429" s="106"/>
      <c r="W1429" s="106"/>
      <c r="X1429" s="106"/>
      <c r="Y1429" s="106"/>
      <c r="Z1429" s="106"/>
      <c r="AA1429" s="106"/>
      <c r="AB1429" s="106"/>
    </row>
    <row r="1430" spans="16:28">
      <c r="P1430" s="109"/>
      <c r="Q1430" s="109"/>
      <c r="R1430" s="109"/>
      <c r="S1430" s="109"/>
      <c r="T1430" s="106"/>
      <c r="U1430" s="106"/>
      <c r="V1430" s="106"/>
      <c r="W1430" s="106"/>
      <c r="X1430" s="106"/>
      <c r="Y1430" s="106"/>
      <c r="Z1430" s="106"/>
      <c r="AA1430" s="106"/>
      <c r="AB1430" s="106"/>
    </row>
    <row r="1431" spans="16:28">
      <c r="P1431" s="109"/>
      <c r="Q1431" s="109"/>
      <c r="R1431" s="109"/>
      <c r="S1431" s="109"/>
      <c r="T1431" s="106"/>
      <c r="U1431" s="106"/>
      <c r="V1431" s="106"/>
      <c r="W1431" s="106"/>
      <c r="X1431" s="106"/>
      <c r="Y1431" s="106"/>
      <c r="Z1431" s="106"/>
      <c r="AA1431" s="106"/>
      <c r="AB1431" s="106"/>
    </row>
    <row r="1432" spans="16:28">
      <c r="P1432" s="109"/>
      <c r="Q1432" s="109"/>
      <c r="R1432" s="109"/>
      <c r="S1432" s="109"/>
      <c r="T1432" s="106"/>
      <c r="U1432" s="106"/>
      <c r="V1432" s="106"/>
      <c r="W1432" s="106"/>
      <c r="X1432" s="106"/>
      <c r="Y1432" s="106"/>
      <c r="Z1432" s="106"/>
      <c r="AA1432" s="106"/>
      <c r="AB1432" s="106"/>
    </row>
    <row r="1433" spans="16:28">
      <c r="P1433" s="109"/>
      <c r="Q1433" s="109"/>
      <c r="R1433" s="109"/>
      <c r="S1433" s="109"/>
      <c r="T1433" s="106"/>
      <c r="U1433" s="106"/>
      <c r="V1433" s="106"/>
      <c r="W1433" s="106"/>
      <c r="X1433" s="106"/>
      <c r="Y1433" s="106"/>
      <c r="Z1433" s="106"/>
      <c r="AA1433" s="106"/>
      <c r="AB1433" s="106"/>
    </row>
    <row r="1434" spans="16:28">
      <c r="P1434" s="109"/>
      <c r="Q1434" s="109"/>
      <c r="R1434" s="109"/>
      <c r="S1434" s="109"/>
      <c r="T1434" s="106"/>
      <c r="U1434" s="106"/>
      <c r="V1434" s="106"/>
      <c r="W1434" s="106"/>
      <c r="X1434" s="106"/>
      <c r="Y1434" s="106"/>
      <c r="Z1434" s="106"/>
      <c r="AA1434" s="106"/>
      <c r="AB1434" s="106"/>
    </row>
    <row r="1435" spans="16:28">
      <c r="P1435" s="109"/>
      <c r="Q1435" s="109"/>
      <c r="R1435" s="109"/>
      <c r="S1435" s="109"/>
      <c r="T1435" s="106"/>
      <c r="U1435" s="106"/>
      <c r="V1435" s="106"/>
      <c r="W1435" s="106"/>
      <c r="X1435" s="106"/>
      <c r="Y1435" s="106"/>
      <c r="Z1435" s="106"/>
      <c r="AA1435" s="106"/>
      <c r="AB1435" s="106"/>
    </row>
    <row r="1436" spans="16:28">
      <c r="P1436" s="109"/>
      <c r="Q1436" s="109"/>
      <c r="R1436" s="109"/>
      <c r="S1436" s="109"/>
      <c r="T1436" s="106"/>
      <c r="U1436" s="106"/>
      <c r="V1436" s="106"/>
      <c r="W1436" s="106"/>
      <c r="X1436" s="106"/>
      <c r="Y1436" s="106"/>
      <c r="Z1436" s="106"/>
      <c r="AA1436" s="106"/>
      <c r="AB1436" s="106"/>
    </row>
    <row r="1437" spans="16:28">
      <c r="P1437" s="109"/>
      <c r="Q1437" s="109"/>
      <c r="R1437" s="109"/>
      <c r="S1437" s="109"/>
      <c r="T1437" s="106"/>
      <c r="U1437" s="106"/>
      <c r="V1437" s="106"/>
      <c r="W1437" s="106"/>
      <c r="X1437" s="106"/>
      <c r="Y1437" s="106"/>
      <c r="Z1437" s="106"/>
      <c r="AA1437" s="106"/>
      <c r="AB1437" s="106"/>
    </row>
    <row r="1438" spans="16:28">
      <c r="P1438" s="109"/>
      <c r="Q1438" s="109"/>
      <c r="R1438" s="109"/>
      <c r="S1438" s="109"/>
      <c r="T1438" s="106"/>
      <c r="U1438" s="106"/>
      <c r="V1438" s="106"/>
      <c r="W1438" s="106"/>
      <c r="X1438" s="106"/>
      <c r="Y1438" s="106"/>
      <c r="Z1438" s="106"/>
      <c r="AA1438" s="106"/>
      <c r="AB1438" s="106"/>
    </row>
    <row r="1439" spans="16:28">
      <c r="P1439" s="109"/>
      <c r="Q1439" s="109"/>
      <c r="R1439" s="109"/>
      <c r="S1439" s="109"/>
      <c r="T1439" s="106"/>
      <c r="U1439" s="106"/>
      <c r="V1439" s="106"/>
      <c r="W1439" s="106"/>
      <c r="X1439" s="106"/>
      <c r="Y1439" s="106"/>
      <c r="Z1439" s="106"/>
      <c r="AA1439" s="106"/>
      <c r="AB1439" s="106"/>
    </row>
    <row r="1440" spans="16:28">
      <c r="P1440" s="109"/>
      <c r="Q1440" s="109"/>
      <c r="R1440" s="109"/>
      <c r="S1440" s="109"/>
      <c r="T1440" s="106"/>
      <c r="U1440" s="106"/>
      <c r="V1440" s="106"/>
      <c r="W1440" s="106"/>
      <c r="X1440" s="106"/>
      <c r="Y1440" s="106"/>
      <c r="Z1440" s="106"/>
      <c r="AA1440" s="106"/>
      <c r="AB1440" s="106"/>
    </row>
    <row r="1441" spans="16:28">
      <c r="P1441" s="109"/>
      <c r="Q1441" s="109"/>
      <c r="R1441" s="109"/>
      <c r="S1441" s="109"/>
      <c r="T1441" s="106"/>
      <c r="U1441" s="106"/>
      <c r="V1441" s="106"/>
      <c r="W1441" s="106"/>
      <c r="X1441" s="106"/>
      <c r="Y1441" s="106"/>
      <c r="Z1441" s="106"/>
      <c r="AA1441" s="106"/>
      <c r="AB1441" s="106"/>
    </row>
    <row r="1442" spans="16:28">
      <c r="P1442" s="109"/>
      <c r="Q1442" s="109"/>
      <c r="R1442" s="109"/>
      <c r="S1442" s="109"/>
      <c r="T1442" s="106"/>
      <c r="U1442" s="106"/>
      <c r="V1442" s="106"/>
      <c r="W1442" s="106"/>
      <c r="X1442" s="106"/>
      <c r="Y1442" s="106"/>
      <c r="Z1442" s="106"/>
      <c r="AA1442" s="106"/>
      <c r="AB1442" s="106"/>
    </row>
    <row r="1443" spans="16:28">
      <c r="P1443" s="109"/>
      <c r="Q1443" s="109"/>
      <c r="R1443" s="109"/>
      <c r="S1443" s="109"/>
      <c r="T1443" s="106"/>
      <c r="U1443" s="106"/>
      <c r="V1443" s="106"/>
      <c r="W1443" s="106"/>
      <c r="X1443" s="106"/>
      <c r="Y1443" s="106"/>
      <c r="Z1443" s="106"/>
      <c r="AA1443" s="106"/>
      <c r="AB1443" s="106"/>
    </row>
    <row r="1444" spans="16:28">
      <c r="P1444" s="109"/>
      <c r="Q1444" s="109"/>
      <c r="R1444" s="109"/>
      <c r="S1444" s="109"/>
      <c r="T1444" s="106"/>
      <c r="U1444" s="106"/>
      <c r="V1444" s="106"/>
      <c r="W1444" s="106"/>
      <c r="X1444" s="106"/>
      <c r="Y1444" s="106"/>
      <c r="Z1444" s="106"/>
      <c r="AA1444" s="106"/>
      <c r="AB1444" s="106"/>
    </row>
    <row r="1445" spans="16:28">
      <c r="P1445" s="109"/>
      <c r="Q1445" s="109"/>
      <c r="R1445" s="109"/>
      <c r="S1445" s="109"/>
      <c r="T1445" s="106"/>
      <c r="U1445" s="106"/>
      <c r="V1445" s="106"/>
      <c r="W1445" s="106"/>
      <c r="X1445" s="106"/>
      <c r="Y1445" s="106"/>
      <c r="Z1445" s="106"/>
      <c r="AA1445" s="106"/>
      <c r="AB1445" s="106"/>
    </row>
    <row r="1446" spans="16:28">
      <c r="P1446" s="109"/>
      <c r="Q1446" s="109"/>
      <c r="R1446" s="109"/>
      <c r="S1446" s="109"/>
      <c r="T1446" s="106"/>
      <c r="U1446" s="106"/>
      <c r="V1446" s="106"/>
      <c r="W1446" s="106"/>
      <c r="X1446" s="106"/>
      <c r="Y1446" s="106"/>
      <c r="Z1446" s="106"/>
      <c r="AA1446" s="106"/>
      <c r="AB1446" s="106"/>
    </row>
    <row r="1447" spans="16:28">
      <c r="P1447" s="109"/>
      <c r="Q1447" s="109"/>
      <c r="R1447" s="109"/>
      <c r="S1447" s="109"/>
      <c r="T1447" s="106"/>
      <c r="U1447" s="106"/>
      <c r="V1447" s="106"/>
      <c r="W1447" s="106"/>
      <c r="X1447" s="106"/>
      <c r="Y1447" s="106"/>
      <c r="Z1447" s="106"/>
      <c r="AA1447" s="106"/>
      <c r="AB1447" s="106"/>
    </row>
    <row r="1448" spans="16:28">
      <c r="P1448" s="109"/>
      <c r="Q1448" s="109"/>
      <c r="R1448" s="109"/>
      <c r="S1448" s="109"/>
      <c r="T1448" s="106"/>
      <c r="U1448" s="106"/>
      <c r="V1448" s="106"/>
      <c r="W1448" s="106"/>
      <c r="X1448" s="106"/>
      <c r="Y1448" s="106"/>
      <c r="Z1448" s="106"/>
      <c r="AA1448" s="106"/>
      <c r="AB1448" s="106"/>
    </row>
    <row r="1449" spans="16:28">
      <c r="P1449" s="109"/>
      <c r="Q1449" s="109"/>
      <c r="R1449" s="109"/>
      <c r="S1449" s="109"/>
      <c r="T1449" s="106"/>
      <c r="U1449" s="106"/>
      <c r="V1449" s="106"/>
      <c r="W1449" s="106"/>
      <c r="X1449" s="106"/>
      <c r="Y1449" s="106"/>
      <c r="Z1449" s="106"/>
      <c r="AA1449" s="106"/>
      <c r="AB1449" s="106"/>
    </row>
    <row r="1450" spans="16:28">
      <c r="P1450" s="109"/>
      <c r="Q1450" s="109"/>
      <c r="R1450" s="109"/>
      <c r="S1450" s="109"/>
      <c r="T1450" s="106"/>
      <c r="U1450" s="106"/>
      <c r="V1450" s="106"/>
      <c r="W1450" s="106"/>
      <c r="X1450" s="106"/>
      <c r="Y1450" s="106"/>
      <c r="Z1450" s="106"/>
      <c r="AA1450" s="106"/>
      <c r="AB1450" s="106"/>
    </row>
    <row r="1451" spans="16:28">
      <c r="P1451" s="109"/>
      <c r="Q1451" s="109"/>
      <c r="R1451" s="109"/>
      <c r="S1451" s="109"/>
      <c r="T1451" s="106"/>
      <c r="U1451" s="106"/>
      <c r="V1451" s="106"/>
      <c r="W1451" s="106"/>
      <c r="X1451" s="106"/>
      <c r="Y1451" s="106"/>
      <c r="Z1451" s="106"/>
      <c r="AA1451" s="106"/>
      <c r="AB1451" s="106"/>
    </row>
    <row r="1452" spans="16:28">
      <c r="P1452" s="109"/>
      <c r="Q1452" s="109"/>
      <c r="R1452" s="109"/>
      <c r="S1452" s="109"/>
      <c r="T1452" s="106"/>
      <c r="U1452" s="106"/>
      <c r="V1452" s="106"/>
      <c r="W1452" s="106"/>
      <c r="X1452" s="106"/>
      <c r="Y1452" s="106"/>
      <c r="Z1452" s="106"/>
      <c r="AA1452" s="106"/>
      <c r="AB1452" s="106"/>
    </row>
    <row r="1453" spans="16:28">
      <c r="P1453" s="109"/>
      <c r="Q1453" s="109"/>
      <c r="R1453" s="109"/>
      <c r="S1453" s="109"/>
      <c r="T1453" s="106"/>
      <c r="U1453" s="106"/>
      <c r="V1453" s="106"/>
      <c r="W1453" s="106"/>
      <c r="X1453" s="106"/>
      <c r="Y1453" s="106"/>
      <c r="Z1453" s="106"/>
      <c r="AA1453" s="106"/>
      <c r="AB1453" s="106"/>
    </row>
    <row r="1454" spans="16:28">
      <c r="P1454" s="109"/>
      <c r="Q1454" s="109"/>
      <c r="R1454" s="109"/>
      <c r="S1454" s="109"/>
      <c r="T1454" s="106"/>
      <c r="U1454" s="106"/>
      <c r="V1454" s="106"/>
      <c r="W1454" s="106"/>
      <c r="X1454" s="106"/>
      <c r="Y1454" s="106"/>
      <c r="Z1454" s="106"/>
      <c r="AA1454" s="106"/>
      <c r="AB1454" s="106"/>
    </row>
    <row r="1455" spans="16:28">
      <c r="P1455" s="109"/>
      <c r="Q1455" s="109"/>
      <c r="R1455" s="109"/>
      <c r="S1455" s="109"/>
      <c r="T1455" s="106"/>
      <c r="U1455" s="106"/>
      <c r="V1455" s="106"/>
      <c r="W1455" s="106"/>
      <c r="X1455" s="106"/>
      <c r="Y1455" s="106"/>
      <c r="Z1455" s="106"/>
      <c r="AA1455" s="106"/>
      <c r="AB1455" s="106"/>
    </row>
    <row r="1456" spans="16:28">
      <c r="P1456" s="109"/>
      <c r="Q1456" s="109"/>
      <c r="R1456" s="109"/>
      <c r="S1456" s="109"/>
      <c r="T1456" s="106"/>
      <c r="U1456" s="106"/>
      <c r="V1456" s="106"/>
      <c r="W1456" s="106"/>
      <c r="X1456" s="106"/>
      <c r="Y1456" s="106"/>
      <c r="Z1456" s="106"/>
      <c r="AA1456" s="106"/>
      <c r="AB1456" s="106"/>
    </row>
    <row r="1457" spans="16:28">
      <c r="P1457" s="109"/>
      <c r="Q1457" s="109"/>
      <c r="R1457" s="109"/>
      <c r="S1457" s="109"/>
      <c r="T1457" s="106"/>
      <c r="U1457" s="106"/>
      <c r="V1457" s="106"/>
      <c r="W1457" s="106"/>
      <c r="X1457" s="106"/>
      <c r="Y1457" s="106"/>
      <c r="Z1457" s="106"/>
      <c r="AA1457" s="106"/>
      <c r="AB1457" s="106"/>
    </row>
    <row r="1458" spans="16:28">
      <c r="P1458" s="109"/>
      <c r="Q1458" s="109"/>
      <c r="R1458" s="109"/>
      <c r="S1458" s="109"/>
      <c r="T1458" s="106"/>
      <c r="U1458" s="106"/>
      <c r="V1458" s="106"/>
      <c r="W1458" s="106"/>
      <c r="X1458" s="106"/>
      <c r="Y1458" s="106"/>
      <c r="Z1458" s="106"/>
      <c r="AA1458" s="106"/>
      <c r="AB1458" s="106"/>
    </row>
    <row r="1459" spans="16:28">
      <c r="P1459" s="109"/>
      <c r="Q1459" s="109"/>
      <c r="R1459" s="109"/>
      <c r="S1459" s="109"/>
      <c r="T1459" s="106"/>
      <c r="U1459" s="106"/>
      <c r="V1459" s="106"/>
      <c r="W1459" s="106"/>
      <c r="X1459" s="106"/>
      <c r="Y1459" s="106"/>
      <c r="Z1459" s="106"/>
      <c r="AA1459" s="106"/>
      <c r="AB1459" s="106"/>
    </row>
    <row r="1460" spans="16:28">
      <c r="P1460" s="109"/>
      <c r="Q1460" s="109"/>
      <c r="R1460" s="109"/>
      <c r="S1460" s="109"/>
      <c r="T1460" s="106"/>
      <c r="U1460" s="106"/>
      <c r="V1460" s="106"/>
      <c r="W1460" s="106"/>
      <c r="X1460" s="106"/>
      <c r="Y1460" s="106"/>
      <c r="Z1460" s="106"/>
      <c r="AA1460" s="106"/>
      <c r="AB1460" s="106"/>
    </row>
    <row r="1461" spans="16:28">
      <c r="P1461" s="109"/>
      <c r="Q1461" s="109"/>
      <c r="R1461" s="109"/>
      <c r="S1461" s="109"/>
      <c r="T1461" s="106"/>
      <c r="U1461" s="106"/>
      <c r="V1461" s="106"/>
      <c r="W1461" s="106"/>
      <c r="X1461" s="106"/>
      <c r="Y1461" s="106"/>
      <c r="Z1461" s="106"/>
      <c r="AA1461" s="106"/>
      <c r="AB1461" s="106"/>
    </row>
    <row r="1462" spans="16:28">
      <c r="P1462" s="109"/>
      <c r="Q1462" s="109"/>
      <c r="R1462" s="109"/>
      <c r="S1462" s="109"/>
      <c r="T1462" s="106"/>
      <c r="U1462" s="106"/>
      <c r="V1462" s="106"/>
      <c r="W1462" s="106"/>
      <c r="X1462" s="106"/>
      <c r="Y1462" s="106"/>
      <c r="Z1462" s="106"/>
      <c r="AA1462" s="106"/>
      <c r="AB1462" s="106"/>
    </row>
    <row r="1463" spans="16:28">
      <c r="P1463" s="109"/>
      <c r="Q1463" s="109"/>
      <c r="R1463" s="109"/>
      <c r="S1463" s="109"/>
      <c r="T1463" s="106"/>
      <c r="U1463" s="106"/>
      <c r="V1463" s="106"/>
      <c r="W1463" s="106"/>
      <c r="X1463" s="106"/>
      <c r="Y1463" s="106"/>
      <c r="Z1463" s="106"/>
      <c r="AA1463" s="106"/>
      <c r="AB1463" s="106"/>
    </row>
    <row r="1464" spans="16:28">
      <c r="P1464" s="109"/>
      <c r="Q1464" s="109"/>
      <c r="R1464" s="109"/>
      <c r="S1464" s="109"/>
      <c r="T1464" s="106"/>
      <c r="U1464" s="106"/>
      <c r="V1464" s="106"/>
      <c r="W1464" s="106"/>
      <c r="X1464" s="106"/>
      <c r="Y1464" s="106"/>
      <c r="Z1464" s="106"/>
      <c r="AA1464" s="106"/>
      <c r="AB1464" s="106"/>
    </row>
    <row r="1465" spans="16:28">
      <c r="P1465" s="109"/>
      <c r="Q1465" s="109"/>
      <c r="R1465" s="109"/>
      <c r="S1465" s="109"/>
      <c r="T1465" s="106"/>
      <c r="U1465" s="106"/>
      <c r="V1465" s="106"/>
      <c r="W1465" s="106"/>
      <c r="X1465" s="106"/>
      <c r="Y1465" s="106"/>
      <c r="Z1465" s="106"/>
      <c r="AA1465" s="106"/>
      <c r="AB1465" s="106"/>
    </row>
    <row r="1466" spans="16:28">
      <c r="P1466" s="109"/>
      <c r="Q1466" s="109"/>
      <c r="R1466" s="109"/>
      <c r="S1466" s="109"/>
      <c r="T1466" s="106"/>
      <c r="U1466" s="106"/>
      <c r="V1466" s="106"/>
      <c r="W1466" s="106"/>
      <c r="X1466" s="106"/>
      <c r="Y1466" s="106"/>
      <c r="Z1466" s="106"/>
      <c r="AA1466" s="106"/>
      <c r="AB1466" s="106"/>
    </row>
    <row r="1467" spans="16:28">
      <c r="P1467" s="109"/>
      <c r="Q1467" s="109"/>
      <c r="R1467" s="109"/>
      <c r="S1467" s="109"/>
      <c r="T1467" s="106"/>
      <c r="U1467" s="106"/>
      <c r="V1467" s="106"/>
      <c r="W1467" s="106"/>
      <c r="X1467" s="106"/>
      <c r="Y1467" s="106"/>
      <c r="Z1467" s="106"/>
      <c r="AA1467" s="106"/>
      <c r="AB1467" s="106"/>
    </row>
    <row r="1468" spans="16:28">
      <c r="P1468" s="109"/>
      <c r="Q1468" s="109"/>
      <c r="R1468" s="109"/>
      <c r="S1468" s="109"/>
      <c r="T1468" s="106"/>
      <c r="U1468" s="106"/>
      <c r="V1468" s="106"/>
      <c r="W1468" s="106"/>
      <c r="X1468" s="106"/>
      <c r="Y1468" s="106"/>
      <c r="Z1468" s="106"/>
      <c r="AA1468" s="106"/>
      <c r="AB1468" s="106"/>
    </row>
    <row r="1469" spans="16:28">
      <c r="P1469" s="109"/>
      <c r="Q1469" s="109"/>
      <c r="R1469" s="109"/>
      <c r="S1469" s="109"/>
      <c r="T1469" s="106"/>
      <c r="U1469" s="106"/>
      <c r="V1469" s="106"/>
      <c r="W1469" s="106"/>
      <c r="X1469" s="106"/>
      <c r="Y1469" s="106"/>
      <c r="Z1469" s="106"/>
      <c r="AA1469" s="106"/>
      <c r="AB1469" s="106"/>
    </row>
    <row r="1470" spans="16:28">
      <c r="P1470" s="109"/>
      <c r="Q1470" s="109"/>
      <c r="R1470" s="109"/>
      <c r="S1470" s="109"/>
      <c r="T1470" s="106"/>
      <c r="U1470" s="106"/>
      <c r="V1470" s="106"/>
      <c r="W1470" s="106"/>
      <c r="X1470" s="106"/>
      <c r="Y1470" s="106"/>
      <c r="Z1470" s="106"/>
      <c r="AA1470" s="106"/>
      <c r="AB1470" s="106"/>
    </row>
    <row r="1471" spans="16:28">
      <c r="P1471" s="109"/>
      <c r="Q1471" s="109"/>
      <c r="R1471" s="109"/>
      <c r="S1471" s="109"/>
      <c r="T1471" s="106"/>
      <c r="U1471" s="106"/>
      <c r="V1471" s="106"/>
      <c r="W1471" s="106"/>
      <c r="X1471" s="106"/>
      <c r="Y1471" s="106"/>
      <c r="Z1471" s="106"/>
      <c r="AA1471" s="106"/>
      <c r="AB1471" s="106"/>
    </row>
    <row r="1472" spans="16:28">
      <c r="P1472" s="109"/>
      <c r="Q1472" s="109"/>
      <c r="R1472" s="109"/>
      <c r="S1472" s="109"/>
      <c r="T1472" s="106"/>
      <c r="U1472" s="106"/>
      <c r="V1472" s="106"/>
      <c r="W1472" s="106"/>
      <c r="X1472" s="106"/>
      <c r="Y1472" s="106"/>
      <c r="Z1472" s="106"/>
      <c r="AA1472" s="106"/>
      <c r="AB1472" s="106"/>
    </row>
    <row r="1473" spans="16:28">
      <c r="P1473" s="109"/>
      <c r="Q1473" s="109"/>
      <c r="R1473" s="109"/>
      <c r="S1473" s="109"/>
      <c r="T1473" s="106"/>
      <c r="U1473" s="106"/>
      <c r="V1473" s="106"/>
      <c r="W1473" s="106"/>
      <c r="X1473" s="106"/>
      <c r="Y1473" s="106"/>
      <c r="Z1473" s="106"/>
      <c r="AA1473" s="106"/>
      <c r="AB1473" s="106"/>
    </row>
    <row r="1474" spans="16:28">
      <c r="P1474" s="109"/>
      <c r="Q1474" s="109"/>
      <c r="R1474" s="109"/>
      <c r="S1474" s="109"/>
      <c r="T1474" s="106"/>
      <c r="U1474" s="106"/>
      <c r="V1474" s="106"/>
      <c r="W1474" s="106"/>
      <c r="X1474" s="106"/>
      <c r="Y1474" s="106"/>
      <c r="Z1474" s="106"/>
      <c r="AA1474" s="106"/>
      <c r="AB1474" s="106"/>
    </row>
    <row r="1475" spans="16:28">
      <c r="P1475" s="109"/>
      <c r="Q1475" s="109"/>
      <c r="R1475" s="109"/>
      <c r="S1475" s="109"/>
      <c r="T1475" s="106"/>
      <c r="U1475" s="106"/>
      <c r="V1475" s="106"/>
      <c r="W1475" s="106"/>
      <c r="X1475" s="106"/>
      <c r="Y1475" s="106"/>
      <c r="Z1475" s="106"/>
      <c r="AA1475" s="106"/>
      <c r="AB1475" s="106"/>
    </row>
    <row r="1476" spans="16:28">
      <c r="P1476" s="109"/>
      <c r="Q1476" s="109"/>
      <c r="R1476" s="109"/>
      <c r="S1476" s="109"/>
      <c r="T1476" s="106"/>
      <c r="U1476" s="106"/>
      <c r="V1476" s="106"/>
      <c r="W1476" s="106"/>
      <c r="X1476" s="106"/>
      <c r="Y1476" s="106"/>
      <c r="Z1476" s="106"/>
      <c r="AA1476" s="106"/>
      <c r="AB1476" s="106"/>
    </row>
    <row r="1477" spans="16:28">
      <c r="P1477" s="109"/>
      <c r="Q1477" s="109"/>
      <c r="R1477" s="109"/>
      <c r="S1477" s="109"/>
      <c r="T1477" s="106"/>
      <c r="U1477" s="106"/>
      <c r="V1477" s="106"/>
      <c r="W1477" s="106"/>
      <c r="X1477" s="106"/>
      <c r="Y1477" s="106"/>
      <c r="Z1477" s="106"/>
      <c r="AA1477" s="106"/>
      <c r="AB1477" s="106"/>
    </row>
    <row r="1478" spans="16:28">
      <c r="P1478" s="109"/>
      <c r="Q1478" s="109"/>
      <c r="R1478" s="109"/>
      <c r="S1478" s="109"/>
      <c r="T1478" s="106"/>
      <c r="U1478" s="106"/>
      <c r="V1478" s="106"/>
      <c r="W1478" s="106"/>
      <c r="X1478" s="106"/>
      <c r="Y1478" s="106"/>
      <c r="Z1478" s="106"/>
      <c r="AA1478" s="106"/>
      <c r="AB1478" s="106"/>
    </row>
    <row r="1479" spans="16:28">
      <c r="P1479" s="109"/>
      <c r="Q1479" s="109"/>
      <c r="R1479" s="109"/>
      <c r="S1479" s="109"/>
      <c r="T1479" s="106"/>
      <c r="U1479" s="106"/>
      <c r="V1479" s="106"/>
      <c r="W1479" s="106"/>
      <c r="X1479" s="106"/>
      <c r="Y1479" s="106"/>
      <c r="Z1479" s="106"/>
      <c r="AA1479" s="106"/>
      <c r="AB1479" s="106"/>
    </row>
    <row r="1480" spans="16:28">
      <c r="P1480" s="109"/>
      <c r="Q1480" s="109"/>
      <c r="R1480" s="109"/>
      <c r="S1480" s="109"/>
      <c r="T1480" s="106"/>
      <c r="U1480" s="106"/>
      <c r="V1480" s="106"/>
      <c r="W1480" s="106"/>
      <c r="X1480" s="106"/>
      <c r="Y1480" s="106"/>
      <c r="Z1480" s="106"/>
      <c r="AA1480" s="106"/>
      <c r="AB1480" s="106"/>
    </row>
    <row r="1481" spans="16:28">
      <c r="P1481" s="109"/>
      <c r="Q1481" s="109"/>
      <c r="R1481" s="109"/>
      <c r="S1481" s="109"/>
      <c r="T1481" s="106"/>
      <c r="U1481" s="106"/>
      <c r="V1481" s="106"/>
      <c r="W1481" s="106"/>
      <c r="X1481" s="106"/>
      <c r="Y1481" s="106"/>
      <c r="Z1481" s="106"/>
      <c r="AA1481" s="106"/>
      <c r="AB1481" s="106"/>
    </row>
    <row r="1482" spans="16:28">
      <c r="P1482" s="109"/>
      <c r="Q1482" s="109"/>
      <c r="R1482" s="109"/>
      <c r="S1482" s="109"/>
      <c r="T1482" s="106"/>
      <c r="U1482" s="106"/>
      <c r="V1482" s="106"/>
      <c r="W1482" s="106"/>
      <c r="X1482" s="106"/>
      <c r="Y1482" s="106"/>
      <c r="Z1482" s="106"/>
      <c r="AA1482" s="106"/>
      <c r="AB1482" s="106"/>
    </row>
    <row r="1483" spans="16:28">
      <c r="P1483" s="109"/>
      <c r="Q1483" s="109"/>
      <c r="R1483" s="109"/>
      <c r="S1483" s="109"/>
      <c r="T1483" s="106"/>
      <c r="U1483" s="106"/>
      <c r="V1483" s="106"/>
      <c r="W1483" s="106"/>
      <c r="X1483" s="106"/>
      <c r="Y1483" s="106"/>
      <c r="Z1483" s="106"/>
      <c r="AA1483" s="106"/>
      <c r="AB1483" s="106"/>
    </row>
    <row r="1484" spans="16:28">
      <c r="P1484" s="109"/>
      <c r="Q1484" s="109"/>
      <c r="R1484" s="109"/>
      <c r="S1484" s="109"/>
      <c r="T1484" s="106"/>
      <c r="U1484" s="106"/>
      <c r="V1484" s="106"/>
      <c r="W1484" s="106"/>
      <c r="X1484" s="106"/>
      <c r="Y1484" s="106"/>
      <c r="Z1484" s="106"/>
      <c r="AA1484" s="106"/>
      <c r="AB1484" s="106"/>
    </row>
    <row r="1485" spans="16:28">
      <c r="P1485" s="109"/>
      <c r="Q1485" s="109"/>
      <c r="R1485" s="109"/>
      <c r="S1485" s="109"/>
      <c r="T1485" s="106"/>
      <c r="U1485" s="106"/>
      <c r="V1485" s="106"/>
      <c r="W1485" s="106"/>
      <c r="X1485" s="106"/>
      <c r="Y1485" s="106"/>
      <c r="Z1485" s="106"/>
      <c r="AA1485" s="106"/>
      <c r="AB1485" s="106"/>
    </row>
    <row r="1486" spans="16:28">
      <c r="P1486" s="109"/>
      <c r="Q1486" s="109"/>
      <c r="R1486" s="109"/>
      <c r="S1486" s="109"/>
      <c r="T1486" s="106"/>
      <c r="U1486" s="106"/>
      <c r="V1486" s="106"/>
      <c r="W1486" s="106"/>
      <c r="X1486" s="106"/>
      <c r="Y1486" s="106"/>
      <c r="Z1486" s="106"/>
      <c r="AA1486" s="106"/>
      <c r="AB1486" s="106"/>
    </row>
    <row r="1487" spans="16:28">
      <c r="P1487" s="109"/>
      <c r="Q1487" s="109"/>
      <c r="R1487" s="109"/>
      <c r="S1487" s="109"/>
      <c r="T1487" s="106"/>
      <c r="U1487" s="106"/>
      <c r="V1487" s="106"/>
      <c r="W1487" s="106"/>
      <c r="X1487" s="106"/>
      <c r="Y1487" s="106"/>
      <c r="Z1487" s="106"/>
      <c r="AA1487" s="106"/>
      <c r="AB1487" s="106"/>
    </row>
    <row r="1488" spans="16:28">
      <c r="P1488" s="109"/>
      <c r="Q1488" s="109"/>
      <c r="R1488" s="109"/>
      <c r="S1488" s="109"/>
      <c r="T1488" s="106"/>
      <c r="U1488" s="106"/>
      <c r="V1488" s="106"/>
      <c r="W1488" s="106"/>
      <c r="X1488" s="106"/>
      <c r="Y1488" s="106"/>
      <c r="Z1488" s="106"/>
      <c r="AA1488" s="106"/>
      <c r="AB1488" s="106"/>
    </row>
    <row r="1489" spans="16:28">
      <c r="P1489" s="109"/>
      <c r="Q1489" s="109"/>
      <c r="R1489" s="109"/>
      <c r="S1489" s="109"/>
      <c r="T1489" s="106"/>
      <c r="U1489" s="106"/>
      <c r="V1489" s="106"/>
      <c r="W1489" s="106"/>
      <c r="X1489" s="106"/>
      <c r="Y1489" s="106"/>
      <c r="Z1489" s="106"/>
      <c r="AA1489" s="106"/>
      <c r="AB1489" s="106"/>
    </row>
    <row r="1490" spans="16:28">
      <c r="P1490" s="109"/>
      <c r="Q1490" s="109"/>
      <c r="R1490" s="109"/>
      <c r="S1490" s="109"/>
      <c r="T1490" s="106"/>
      <c r="U1490" s="106"/>
      <c r="V1490" s="106"/>
      <c r="W1490" s="106"/>
      <c r="X1490" s="106"/>
      <c r="Y1490" s="106"/>
      <c r="Z1490" s="106"/>
      <c r="AA1490" s="106"/>
      <c r="AB1490" s="106"/>
    </row>
    <row r="1491" spans="16:28">
      <c r="P1491" s="109"/>
      <c r="Q1491" s="109"/>
      <c r="R1491" s="109"/>
      <c r="S1491" s="109"/>
      <c r="T1491" s="106"/>
      <c r="U1491" s="106"/>
      <c r="V1491" s="106"/>
      <c r="W1491" s="106"/>
      <c r="X1491" s="106"/>
      <c r="Y1491" s="106"/>
      <c r="Z1491" s="106"/>
      <c r="AA1491" s="106"/>
      <c r="AB1491" s="106"/>
    </row>
    <row r="1492" spans="16:28">
      <c r="P1492" s="109"/>
      <c r="Q1492" s="109"/>
      <c r="R1492" s="109"/>
      <c r="S1492" s="109"/>
      <c r="T1492" s="106"/>
      <c r="U1492" s="106"/>
      <c r="V1492" s="106"/>
      <c r="W1492" s="106"/>
      <c r="X1492" s="106"/>
      <c r="Y1492" s="106"/>
      <c r="Z1492" s="106"/>
      <c r="AA1492" s="106"/>
      <c r="AB1492" s="106"/>
    </row>
    <row r="1493" spans="16:28">
      <c r="P1493" s="109"/>
      <c r="Q1493" s="109"/>
      <c r="R1493" s="109"/>
      <c r="S1493" s="109"/>
      <c r="T1493" s="106"/>
      <c r="U1493" s="106"/>
      <c r="V1493" s="106"/>
      <c r="W1493" s="106"/>
      <c r="X1493" s="106"/>
      <c r="Y1493" s="106"/>
      <c r="Z1493" s="106"/>
      <c r="AA1493" s="106"/>
      <c r="AB1493" s="106"/>
    </row>
    <row r="1494" spans="16:28">
      <c r="P1494" s="109"/>
      <c r="Q1494" s="109"/>
      <c r="R1494" s="109"/>
      <c r="S1494" s="109"/>
      <c r="T1494" s="106"/>
      <c r="U1494" s="106"/>
      <c r="V1494" s="106"/>
      <c r="W1494" s="106"/>
      <c r="X1494" s="106"/>
      <c r="Y1494" s="106"/>
      <c r="Z1494" s="106"/>
      <c r="AA1494" s="106"/>
      <c r="AB1494" s="106"/>
    </row>
    <row r="1495" spans="16:28">
      <c r="P1495" s="109"/>
      <c r="Q1495" s="109"/>
      <c r="R1495" s="109"/>
      <c r="S1495" s="109"/>
      <c r="T1495" s="106"/>
      <c r="U1495" s="106"/>
      <c r="V1495" s="106"/>
      <c r="W1495" s="106"/>
      <c r="X1495" s="106"/>
      <c r="Y1495" s="106"/>
      <c r="Z1495" s="106"/>
      <c r="AA1495" s="106"/>
      <c r="AB1495" s="106"/>
    </row>
    <row r="1496" spans="16:28">
      <c r="P1496" s="109"/>
      <c r="Q1496" s="109"/>
      <c r="R1496" s="109"/>
      <c r="S1496" s="109"/>
      <c r="T1496" s="106"/>
      <c r="U1496" s="106"/>
      <c r="V1496" s="106"/>
      <c r="W1496" s="106"/>
      <c r="X1496" s="106"/>
      <c r="Y1496" s="106"/>
      <c r="Z1496" s="106"/>
      <c r="AA1496" s="106"/>
      <c r="AB1496" s="106"/>
    </row>
    <row r="1497" spans="16:28">
      <c r="P1497" s="109"/>
      <c r="Q1497" s="109"/>
      <c r="R1497" s="109"/>
      <c r="S1497" s="109"/>
      <c r="T1497" s="106"/>
      <c r="U1497" s="106"/>
      <c r="V1497" s="106"/>
      <c r="W1497" s="106"/>
      <c r="X1497" s="106"/>
      <c r="Y1497" s="106"/>
      <c r="Z1497" s="106"/>
      <c r="AA1497" s="106"/>
      <c r="AB1497" s="106"/>
    </row>
    <row r="1498" spans="16:28">
      <c r="P1498" s="109"/>
      <c r="Q1498" s="109"/>
      <c r="R1498" s="109"/>
      <c r="S1498" s="109"/>
      <c r="T1498" s="106"/>
      <c r="U1498" s="106"/>
      <c r="V1498" s="106"/>
      <c r="W1498" s="106"/>
      <c r="X1498" s="106"/>
      <c r="Y1498" s="106"/>
      <c r="Z1498" s="106"/>
      <c r="AA1498" s="106"/>
      <c r="AB1498" s="106"/>
    </row>
    <row r="1499" spans="16:28">
      <c r="P1499" s="109"/>
      <c r="Q1499" s="109"/>
      <c r="R1499" s="109"/>
      <c r="S1499" s="109"/>
      <c r="T1499" s="106"/>
      <c r="U1499" s="106"/>
      <c r="V1499" s="106"/>
      <c r="W1499" s="106"/>
      <c r="X1499" s="106"/>
      <c r="Y1499" s="106"/>
      <c r="Z1499" s="106"/>
      <c r="AA1499" s="106"/>
      <c r="AB1499" s="106"/>
    </row>
    <row r="1500" spans="16:28">
      <c r="P1500" s="109"/>
      <c r="Q1500" s="109"/>
      <c r="R1500" s="109"/>
      <c r="S1500" s="109"/>
      <c r="T1500" s="106"/>
      <c r="U1500" s="106"/>
      <c r="V1500" s="106"/>
      <c r="W1500" s="106"/>
      <c r="X1500" s="106"/>
      <c r="Y1500" s="106"/>
      <c r="Z1500" s="106"/>
      <c r="AA1500" s="106"/>
      <c r="AB1500" s="106"/>
    </row>
    <row r="1501" spans="16:28">
      <c r="P1501" s="109"/>
      <c r="Q1501" s="109"/>
      <c r="R1501" s="109"/>
      <c r="S1501" s="109"/>
      <c r="T1501" s="106"/>
      <c r="U1501" s="106"/>
      <c r="V1501" s="106"/>
      <c r="W1501" s="106"/>
      <c r="X1501" s="106"/>
      <c r="Y1501" s="106"/>
      <c r="Z1501" s="106"/>
      <c r="AA1501" s="106"/>
      <c r="AB1501" s="106"/>
    </row>
    <row r="1502" spans="16:28">
      <c r="P1502" s="109"/>
      <c r="Q1502" s="109"/>
      <c r="R1502" s="109"/>
      <c r="S1502" s="109"/>
      <c r="T1502" s="106"/>
      <c r="U1502" s="106"/>
      <c r="V1502" s="106"/>
      <c r="W1502" s="106"/>
      <c r="X1502" s="106"/>
      <c r="Y1502" s="106"/>
      <c r="Z1502" s="106"/>
      <c r="AA1502" s="106"/>
      <c r="AB1502" s="106"/>
    </row>
    <row r="1503" spans="16:28">
      <c r="P1503" s="109"/>
      <c r="Q1503" s="109"/>
      <c r="R1503" s="109"/>
      <c r="S1503" s="109"/>
      <c r="T1503" s="106"/>
      <c r="U1503" s="106"/>
      <c r="V1503" s="106"/>
      <c r="W1503" s="106"/>
      <c r="X1503" s="106"/>
      <c r="Y1503" s="106"/>
      <c r="Z1503" s="106"/>
      <c r="AA1503" s="106"/>
      <c r="AB1503" s="106"/>
    </row>
    <row r="1504" spans="16:28">
      <c r="P1504" s="109"/>
      <c r="Q1504" s="109"/>
      <c r="R1504" s="109"/>
      <c r="S1504" s="109"/>
      <c r="T1504" s="106"/>
      <c r="U1504" s="106"/>
      <c r="V1504" s="106"/>
      <c r="W1504" s="106"/>
      <c r="X1504" s="106"/>
      <c r="Y1504" s="106"/>
      <c r="Z1504" s="106"/>
      <c r="AA1504" s="106"/>
      <c r="AB1504" s="106"/>
    </row>
    <row r="1505" spans="16:28">
      <c r="P1505" s="109"/>
      <c r="Q1505" s="109"/>
      <c r="R1505" s="109"/>
      <c r="S1505" s="109"/>
      <c r="T1505" s="106"/>
      <c r="U1505" s="106"/>
      <c r="V1505" s="106"/>
      <c r="W1505" s="106"/>
      <c r="X1505" s="106"/>
      <c r="Y1505" s="106"/>
      <c r="Z1505" s="106"/>
      <c r="AA1505" s="106"/>
      <c r="AB1505" s="106"/>
    </row>
    <row r="1506" spans="16:28">
      <c r="P1506" s="109"/>
      <c r="Q1506" s="109"/>
      <c r="R1506" s="109"/>
      <c r="S1506" s="109"/>
      <c r="T1506" s="106"/>
      <c r="U1506" s="106"/>
      <c r="V1506" s="106"/>
      <c r="W1506" s="106"/>
      <c r="X1506" s="106"/>
      <c r="Y1506" s="106"/>
      <c r="Z1506" s="106"/>
      <c r="AA1506" s="106"/>
      <c r="AB1506" s="106"/>
    </row>
    <row r="1507" spans="16:28">
      <c r="P1507" s="109"/>
      <c r="Q1507" s="109"/>
      <c r="R1507" s="109"/>
      <c r="S1507" s="109"/>
      <c r="T1507" s="106"/>
      <c r="U1507" s="106"/>
      <c r="V1507" s="106"/>
      <c r="W1507" s="106"/>
      <c r="X1507" s="106"/>
      <c r="Y1507" s="106"/>
      <c r="Z1507" s="106"/>
      <c r="AA1507" s="106"/>
      <c r="AB1507" s="106"/>
    </row>
    <row r="1508" spans="16:28">
      <c r="P1508" s="109"/>
      <c r="Q1508" s="109"/>
      <c r="R1508" s="109"/>
      <c r="S1508" s="109"/>
      <c r="T1508" s="106"/>
      <c r="U1508" s="106"/>
      <c r="V1508" s="106"/>
      <c r="W1508" s="106"/>
      <c r="X1508" s="106"/>
      <c r="Y1508" s="106"/>
      <c r="Z1508" s="106"/>
      <c r="AA1508" s="106"/>
      <c r="AB1508" s="106"/>
    </row>
    <row r="1509" spans="16:28">
      <c r="P1509" s="109"/>
      <c r="Q1509" s="109"/>
      <c r="R1509" s="109"/>
      <c r="S1509" s="109"/>
      <c r="T1509" s="106"/>
      <c r="U1509" s="106"/>
      <c r="V1509" s="106"/>
      <c r="W1509" s="106"/>
      <c r="X1509" s="106"/>
      <c r="Y1509" s="106"/>
      <c r="Z1509" s="106"/>
      <c r="AA1509" s="106"/>
      <c r="AB1509" s="106"/>
    </row>
    <row r="1510" spans="16:28">
      <c r="P1510" s="109"/>
      <c r="Q1510" s="109"/>
      <c r="R1510" s="109"/>
      <c r="S1510" s="109"/>
      <c r="T1510" s="106"/>
      <c r="U1510" s="106"/>
      <c r="V1510" s="106"/>
      <c r="W1510" s="106"/>
      <c r="X1510" s="106"/>
      <c r="Y1510" s="106"/>
      <c r="Z1510" s="106"/>
      <c r="AA1510" s="106"/>
      <c r="AB1510" s="106"/>
    </row>
    <row r="1511" spans="16:28">
      <c r="P1511" s="109"/>
      <c r="Q1511" s="109"/>
      <c r="R1511" s="109"/>
      <c r="S1511" s="109"/>
      <c r="T1511" s="106"/>
      <c r="U1511" s="106"/>
      <c r="V1511" s="106"/>
      <c r="W1511" s="106"/>
      <c r="X1511" s="106"/>
      <c r="Y1511" s="106"/>
      <c r="Z1511" s="106"/>
      <c r="AA1511" s="106"/>
      <c r="AB1511" s="106"/>
    </row>
    <row r="1512" spans="16:28">
      <c r="P1512" s="109"/>
      <c r="Q1512" s="109"/>
      <c r="R1512" s="109"/>
      <c r="S1512" s="109"/>
      <c r="T1512" s="106"/>
      <c r="U1512" s="106"/>
      <c r="V1512" s="106"/>
      <c r="W1512" s="106"/>
      <c r="X1512" s="106"/>
      <c r="Y1512" s="106"/>
      <c r="Z1512" s="106"/>
      <c r="AA1512" s="106"/>
      <c r="AB1512" s="106"/>
    </row>
    <row r="1513" spans="16:28">
      <c r="P1513" s="109"/>
      <c r="Q1513" s="109"/>
      <c r="R1513" s="109"/>
      <c r="S1513" s="109"/>
      <c r="T1513" s="106"/>
      <c r="U1513" s="106"/>
      <c r="V1513" s="106"/>
      <c r="W1513" s="106"/>
      <c r="X1513" s="106"/>
      <c r="Y1513" s="106"/>
      <c r="Z1513" s="106"/>
      <c r="AA1513" s="106"/>
      <c r="AB1513" s="106"/>
    </row>
    <row r="1514" spans="16:28">
      <c r="P1514" s="109"/>
      <c r="Q1514" s="109"/>
      <c r="R1514" s="109"/>
      <c r="S1514" s="109"/>
      <c r="T1514" s="106"/>
      <c r="U1514" s="106"/>
      <c r="V1514" s="106"/>
      <c r="W1514" s="106"/>
      <c r="X1514" s="106"/>
      <c r="Y1514" s="106"/>
      <c r="Z1514" s="106"/>
      <c r="AA1514" s="106"/>
      <c r="AB1514" s="106"/>
    </row>
    <row r="1515" spans="16:28">
      <c r="P1515" s="109"/>
      <c r="Q1515" s="109"/>
      <c r="R1515" s="109"/>
      <c r="S1515" s="109"/>
      <c r="T1515" s="106"/>
      <c r="U1515" s="106"/>
      <c r="V1515" s="106"/>
      <c r="W1515" s="106"/>
      <c r="X1515" s="106"/>
      <c r="Y1515" s="106"/>
      <c r="Z1515" s="106"/>
      <c r="AA1515" s="106"/>
      <c r="AB1515" s="106"/>
    </row>
    <row r="1516" spans="16:28">
      <c r="P1516" s="109"/>
      <c r="Q1516" s="109"/>
      <c r="R1516" s="109"/>
      <c r="S1516" s="109"/>
      <c r="T1516" s="106"/>
      <c r="U1516" s="106"/>
      <c r="V1516" s="106"/>
      <c r="W1516" s="106"/>
      <c r="X1516" s="106"/>
      <c r="Y1516" s="106"/>
      <c r="Z1516" s="106"/>
      <c r="AA1516" s="106"/>
      <c r="AB1516" s="106"/>
    </row>
    <row r="1517" spans="16:28">
      <c r="P1517" s="109"/>
      <c r="Q1517" s="109"/>
      <c r="R1517" s="109"/>
      <c r="S1517" s="109"/>
      <c r="T1517" s="106"/>
      <c r="U1517" s="106"/>
      <c r="V1517" s="106"/>
      <c r="W1517" s="106"/>
      <c r="X1517" s="106"/>
      <c r="Y1517" s="106"/>
      <c r="Z1517" s="106"/>
      <c r="AA1517" s="106"/>
      <c r="AB1517" s="106"/>
    </row>
    <row r="1518" spans="16:28">
      <c r="P1518" s="109"/>
      <c r="Q1518" s="109"/>
      <c r="R1518" s="109"/>
      <c r="S1518" s="109"/>
      <c r="T1518" s="106"/>
      <c r="U1518" s="106"/>
      <c r="V1518" s="106"/>
      <c r="W1518" s="106"/>
      <c r="X1518" s="106"/>
      <c r="Y1518" s="106"/>
      <c r="Z1518" s="106"/>
      <c r="AA1518" s="106"/>
      <c r="AB1518" s="106"/>
    </row>
    <row r="1519" spans="16:28">
      <c r="P1519" s="109"/>
      <c r="Q1519" s="109"/>
      <c r="R1519" s="109"/>
      <c r="S1519" s="109"/>
      <c r="T1519" s="106"/>
      <c r="U1519" s="106"/>
      <c r="V1519" s="106"/>
      <c r="W1519" s="106"/>
      <c r="X1519" s="106"/>
      <c r="Y1519" s="106"/>
      <c r="Z1519" s="106"/>
      <c r="AA1519" s="106"/>
      <c r="AB1519" s="106"/>
    </row>
    <row r="1520" spans="16:28">
      <c r="P1520" s="109"/>
      <c r="Q1520" s="109"/>
      <c r="R1520" s="109"/>
      <c r="S1520" s="109"/>
      <c r="T1520" s="106"/>
      <c r="U1520" s="106"/>
      <c r="V1520" s="106"/>
      <c r="W1520" s="106"/>
      <c r="X1520" s="106"/>
      <c r="Y1520" s="106"/>
      <c r="Z1520" s="106"/>
      <c r="AA1520" s="106"/>
      <c r="AB1520" s="106"/>
    </row>
    <row r="1521" spans="16:28">
      <c r="P1521" s="109"/>
      <c r="Q1521" s="109"/>
      <c r="R1521" s="109"/>
      <c r="S1521" s="109"/>
      <c r="T1521" s="106"/>
      <c r="U1521" s="106"/>
      <c r="V1521" s="106"/>
      <c r="W1521" s="106"/>
      <c r="X1521" s="106"/>
      <c r="Y1521" s="106"/>
      <c r="Z1521" s="106"/>
      <c r="AA1521" s="106"/>
      <c r="AB1521" s="106"/>
    </row>
    <row r="1522" spans="16:28">
      <c r="P1522" s="109"/>
      <c r="Q1522" s="109"/>
      <c r="R1522" s="109"/>
      <c r="S1522" s="109"/>
      <c r="T1522" s="106"/>
      <c r="U1522" s="106"/>
      <c r="V1522" s="106"/>
      <c r="W1522" s="106"/>
      <c r="X1522" s="106"/>
      <c r="Y1522" s="106"/>
      <c r="Z1522" s="106"/>
      <c r="AA1522" s="106"/>
      <c r="AB1522" s="106"/>
    </row>
    <row r="1523" spans="16:28">
      <c r="P1523" s="109"/>
      <c r="Q1523" s="109"/>
      <c r="R1523" s="109"/>
      <c r="S1523" s="109"/>
      <c r="T1523" s="106"/>
      <c r="U1523" s="106"/>
      <c r="V1523" s="106"/>
      <c r="W1523" s="106"/>
      <c r="X1523" s="106"/>
      <c r="Y1523" s="106"/>
      <c r="Z1523" s="106"/>
      <c r="AA1523" s="106"/>
      <c r="AB1523" s="106"/>
    </row>
    <row r="1524" spans="16:28">
      <c r="P1524" s="109"/>
      <c r="Q1524" s="109"/>
      <c r="R1524" s="109"/>
      <c r="S1524" s="109"/>
      <c r="T1524" s="106"/>
      <c r="U1524" s="106"/>
      <c r="V1524" s="106"/>
      <c r="W1524" s="106"/>
      <c r="X1524" s="106"/>
      <c r="Y1524" s="106"/>
      <c r="Z1524" s="106"/>
      <c r="AA1524" s="106"/>
      <c r="AB1524" s="106"/>
    </row>
    <row r="1525" spans="16:28">
      <c r="P1525" s="109"/>
      <c r="Q1525" s="109"/>
      <c r="R1525" s="109"/>
      <c r="S1525" s="109"/>
      <c r="T1525" s="106"/>
      <c r="U1525" s="106"/>
      <c r="V1525" s="106"/>
      <c r="W1525" s="106"/>
      <c r="X1525" s="106"/>
      <c r="Y1525" s="106"/>
      <c r="Z1525" s="106"/>
      <c r="AA1525" s="106"/>
      <c r="AB1525" s="106"/>
    </row>
    <row r="1526" spans="16:28">
      <c r="P1526" s="109"/>
      <c r="Q1526" s="109"/>
      <c r="R1526" s="109"/>
      <c r="S1526" s="109"/>
      <c r="T1526" s="106"/>
      <c r="U1526" s="106"/>
      <c r="V1526" s="106"/>
      <c r="W1526" s="106"/>
      <c r="X1526" s="106"/>
      <c r="Y1526" s="106"/>
      <c r="Z1526" s="106"/>
      <c r="AA1526" s="106"/>
      <c r="AB1526" s="106"/>
    </row>
    <row r="1527" spans="16:28">
      <c r="P1527" s="109"/>
      <c r="Q1527" s="109"/>
      <c r="R1527" s="109"/>
      <c r="S1527" s="109"/>
      <c r="T1527" s="106"/>
      <c r="U1527" s="106"/>
      <c r="V1527" s="106"/>
      <c r="W1527" s="106"/>
      <c r="X1527" s="106"/>
      <c r="Y1527" s="106"/>
      <c r="Z1527" s="106"/>
      <c r="AA1527" s="106"/>
      <c r="AB1527" s="106"/>
    </row>
    <row r="1528" spans="16:28">
      <c r="P1528" s="109"/>
      <c r="Q1528" s="109"/>
      <c r="R1528" s="109"/>
      <c r="S1528" s="109"/>
      <c r="T1528" s="106"/>
      <c r="U1528" s="106"/>
      <c r="V1528" s="106"/>
      <c r="W1528" s="106"/>
      <c r="X1528" s="106"/>
      <c r="Y1528" s="106"/>
      <c r="Z1528" s="106"/>
      <c r="AA1528" s="106"/>
      <c r="AB1528" s="106"/>
    </row>
    <row r="1529" spans="16:28">
      <c r="P1529" s="109"/>
      <c r="Q1529" s="109"/>
      <c r="R1529" s="109"/>
      <c r="S1529" s="109"/>
      <c r="T1529" s="106"/>
      <c r="U1529" s="106"/>
      <c r="V1529" s="106"/>
      <c r="W1529" s="106"/>
      <c r="X1529" s="106"/>
      <c r="Y1529" s="106"/>
      <c r="Z1529" s="106"/>
      <c r="AA1529" s="106"/>
      <c r="AB1529" s="106"/>
    </row>
    <row r="1530" spans="16:28">
      <c r="P1530" s="109"/>
      <c r="Q1530" s="109"/>
      <c r="R1530" s="109"/>
      <c r="S1530" s="109"/>
      <c r="T1530" s="106"/>
      <c r="U1530" s="106"/>
      <c r="V1530" s="106"/>
      <c r="W1530" s="106"/>
      <c r="X1530" s="106"/>
      <c r="Y1530" s="106"/>
      <c r="Z1530" s="106"/>
      <c r="AA1530" s="106"/>
      <c r="AB1530" s="106"/>
    </row>
    <row r="1531" spans="16:28">
      <c r="P1531" s="109"/>
      <c r="Q1531" s="109"/>
      <c r="R1531" s="109"/>
      <c r="S1531" s="109"/>
      <c r="T1531" s="106"/>
      <c r="U1531" s="106"/>
      <c r="V1531" s="106"/>
      <c r="W1531" s="106"/>
      <c r="X1531" s="106"/>
      <c r="Y1531" s="106"/>
      <c r="Z1531" s="106"/>
      <c r="AA1531" s="106"/>
      <c r="AB1531" s="106"/>
    </row>
    <row r="1532" spans="16:28">
      <c r="P1532" s="109"/>
      <c r="Q1532" s="109"/>
      <c r="R1532" s="109"/>
      <c r="S1532" s="109"/>
      <c r="T1532" s="106"/>
      <c r="U1532" s="106"/>
      <c r="V1532" s="106"/>
      <c r="W1532" s="106"/>
      <c r="X1532" s="106"/>
      <c r="Y1532" s="106"/>
      <c r="Z1532" s="106"/>
      <c r="AA1532" s="106"/>
      <c r="AB1532" s="106"/>
    </row>
    <row r="1533" spans="16:28">
      <c r="P1533" s="109"/>
      <c r="Q1533" s="109"/>
      <c r="R1533" s="109"/>
      <c r="S1533" s="109"/>
      <c r="T1533" s="106"/>
      <c r="U1533" s="106"/>
      <c r="V1533" s="106"/>
      <c r="W1533" s="106"/>
      <c r="X1533" s="106"/>
      <c r="Y1533" s="106"/>
      <c r="Z1533" s="106"/>
      <c r="AA1533" s="106"/>
      <c r="AB1533" s="106"/>
    </row>
    <row r="1534" spans="16:28">
      <c r="P1534" s="109"/>
      <c r="Q1534" s="109"/>
      <c r="R1534" s="109"/>
      <c r="S1534" s="109"/>
      <c r="T1534" s="106"/>
      <c r="U1534" s="106"/>
      <c r="V1534" s="106"/>
      <c r="W1534" s="106"/>
      <c r="X1534" s="106"/>
      <c r="Y1534" s="106"/>
      <c r="Z1534" s="106"/>
      <c r="AA1534" s="106"/>
      <c r="AB1534" s="106"/>
    </row>
    <row r="1535" spans="16:28">
      <c r="P1535" s="109"/>
      <c r="Q1535" s="109"/>
      <c r="R1535" s="109"/>
      <c r="S1535" s="109"/>
      <c r="T1535" s="106"/>
      <c r="U1535" s="106"/>
      <c r="V1535" s="106"/>
      <c r="W1535" s="106"/>
      <c r="X1535" s="106"/>
      <c r="Y1535" s="106"/>
      <c r="Z1535" s="106"/>
      <c r="AA1535" s="106"/>
      <c r="AB1535" s="106"/>
    </row>
    <row r="1536" spans="16:28">
      <c r="P1536" s="109"/>
      <c r="Q1536" s="109"/>
      <c r="R1536" s="109"/>
      <c r="S1536" s="109"/>
      <c r="T1536" s="106"/>
      <c r="U1536" s="106"/>
      <c r="V1536" s="106"/>
      <c r="W1536" s="106"/>
      <c r="X1536" s="106"/>
      <c r="Y1536" s="106"/>
      <c r="Z1536" s="106"/>
      <c r="AA1536" s="106"/>
      <c r="AB1536" s="106"/>
    </row>
    <row r="1537" spans="16:28">
      <c r="P1537" s="109"/>
      <c r="Q1537" s="109"/>
      <c r="R1537" s="109"/>
      <c r="S1537" s="109"/>
      <c r="T1537" s="106"/>
      <c r="U1537" s="106"/>
      <c r="V1537" s="106"/>
      <c r="W1537" s="106"/>
      <c r="X1537" s="106"/>
      <c r="Y1537" s="106"/>
      <c r="Z1537" s="106"/>
      <c r="AA1537" s="106"/>
      <c r="AB1537" s="106"/>
    </row>
    <row r="1538" spans="16:28">
      <c r="P1538" s="109"/>
      <c r="Q1538" s="109"/>
      <c r="R1538" s="109"/>
      <c r="S1538" s="109"/>
      <c r="T1538" s="106"/>
      <c r="U1538" s="106"/>
      <c r="V1538" s="106"/>
      <c r="W1538" s="106"/>
      <c r="X1538" s="106"/>
      <c r="Y1538" s="106"/>
      <c r="Z1538" s="106"/>
      <c r="AA1538" s="106"/>
      <c r="AB1538" s="106"/>
    </row>
    <row r="1539" spans="16:28">
      <c r="P1539" s="109"/>
      <c r="Q1539" s="109"/>
      <c r="R1539" s="109"/>
      <c r="S1539" s="109"/>
      <c r="T1539" s="106"/>
      <c r="U1539" s="106"/>
      <c r="V1539" s="106"/>
      <c r="W1539" s="106"/>
      <c r="X1539" s="106"/>
      <c r="Y1539" s="106"/>
      <c r="Z1539" s="106"/>
      <c r="AA1539" s="106"/>
      <c r="AB1539" s="106"/>
    </row>
    <row r="1540" spans="16:28">
      <c r="P1540" s="109"/>
      <c r="Q1540" s="109"/>
      <c r="R1540" s="109"/>
      <c r="S1540" s="109"/>
      <c r="T1540" s="106"/>
      <c r="U1540" s="106"/>
      <c r="V1540" s="106"/>
      <c r="W1540" s="106"/>
      <c r="X1540" s="106"/>
      <c r="Y1540" s="106"/>
      <c r="Z1540" s="106"/>
      <c r="AA1540" s="106"/>
      <c r="AB1540" s="106"/>
    </row>
    <row r="1541" spans="16:28">
      <c r="P1541" s="109"/>
      <c r="Q1541" s="109"/>
      <c r="R1541" s="109"/>
      <c r="S1541" s="109"/>
      <c r="T1541" s="106"/>
      <c r="U1541" s="106"/>
      <c r="V1541" s="106"/>
      <c r="W1541" s="106"/>
      <c r="X1541" s="106"/>
      <c r="Y1541" s="106"/>
      <c r="Z1541" s="106"/>
      <c r="AA1541" s="106"/>
      <c r="AB1541" s="106"/>
    </row>
    <row r="1542" spans="16:28">
      <c r="P1542" s="109"/>
      <c r="Q1542" s="109"/>
      <c r="R1542" s="109"/>
      <c r="S1542" s="109"/>
      <c r="T1542" s="106"/>
      <c r="U1542" s="106"/>
      <c r="V1542" s="106"/>
      <c r="W1542" s="106"/>
      <c r="X1542" s="106"/>
      <c r="Y1542" s="106"/>
      <c r="Z1542" s="106"/>
      <c r="AA1542" s="106"/>
      <c r="AB1542" s="106"/>
    </row>
    <row r="1543" spans="16:28">
      <c r="P1543" s="109"/>
      <c r="Q1543" s="109"/>
      <c r="R1543" s="109"/>
      <c r="S1543" s="109"/>
      <c r="T1543" s="106"/>
      <c r="U1543" s="106"/>
      <c r="V1543" s="106"/>
      <c r="W1543" s="106"/>
      <c r="X1543" s="106"/>
      <c r="Y1543" s="106"/>
      <c r="Z1543" s="106"/>
      <c r="AA1543" s="106"/>
      <c r="AB1543" s="106"/>
    </row>
    <row r="1544" spans="16:28">
      <c r="P1544" s="109"/>
      <c r="Q1544" s="109"/>
      <c r="R1544" s="109"/>
      <c r="S1544" s="109"/>
      <c r="T1544" s="106"/>
      <c r="U1544" s="106"/>
      <c r="V1544" s="106"/>
      <c r="W1544" s="106"/>
      <c r="X1544" s="106"/>
      <c r="Y1544" s="106"/>
      <c r="Z1544" s="106"/>
      <c r="AA1544" s="106"/>
      <c r="AB1544" s="106"/>
    </row>
    <row r="1545" spans="16:28">
      <c r="P1545" s="109"/>
      <c r="Q1545" s="109"/>
      <c r="R1545" s="109"/>
      <c r="S1545" s="109"/>
      <c r="T1545" s="106"/>
      <c r="U1545" s="106"/>
      <c r="V1545" s="106"/>
      <c r="W1545" s="106"/>
      <c r="X1545" s="106"/>
      <c r="Y1545" s="106"/>
      <c r="Z1545" s="106"/>
      <c r="AA1545" s="106"/>
      <c r="AB1545" s="106"/>
    </row>
    <row r="1546" spans="16:28">
      <c r="P1546" s="109"/>
      <c r="Q1546" s="109"/>
      <c r="R1546" s="109"/>
      <c r="S1546" s="109"/>
      <c r="T1546" s="106"/>
      <c r="U1546" s="106"/>
      <c r="V1546" s="106"/>
      <c r="W1546" s="106"/>
      <c r="X1546" s="106"/>
      <c r="Y1546" s="106"/>
      <c r="Z1546" s="106"/>
      <c r="AA1546" s="106"/>
      <c r="AB1546" s="106"/>
    </row>
    <row r="1547" spans="16:28">
      <c r="P1547" s="109"/>
      <c r="Q1547" s="109"/>
      <c r="R1547" s="109"/>
      <c r="S1547" s="109"/>
      <c r="T1547" s="106"/>
      <c r="U1547" s="106"/>
      <c r="V1547" s="106"/>
      <c r="W1547" s="106"/>
      <c r="X1547" s="106"/>
      <c r="Y1547" s="106"/>
      <c r="Z1547" s="106"/>
      <c r="AA1547" s="106"/>
      <c r="AB1547" s="106"/>
    </row>
    <row r="1548" spans="16:28">
      <c r="P1548" s="109"/>
      <c r="Q1548" s="109"/>
      <c r="R1548" s="109"/>
      <c r="S1548" s="109"/>
      <c r="T1548" s="106"/>
      <c r="U1548" s="106"/>
      <c r="V1548" s="106"/>
      <c r="W1548" s="106"/>
      <c r="X1548" s="106"/>
      <c r="Y1548" s="106"/>
      <c r="Z1548" s="106"/>
      <c r="AA1548" s="106"/>
      <c r="AB1548" s="106"/>
    </row>
    <row r="1549" spans="16:28">
      <c r="P1549" s="109"/>
      <c r="Q1549" s="109"/>
      <c r="R1549" s="109"/>
      <c r="S1549" s="109"/>
      <c r="T1549" s="106"/>
      <c r="U1549" s="106"/>
      <c r="V1549" s="106"/>
      <c r="W1549" s="106"/>
      <c r="X1549" s="106"/>
      <c r="Y1549" s="106"/>
      <c r="Z1549" s="106"/>
      <c r="AA1549" s="106"/>
      <c r="AB1549" s="106"/>
    </row>
    <row r="1550" spans="16:28">
      <c r="P1550" s="109"/>
      <c r="Q1550" s="109"/>
      <c r="R1550" s="109"/>
      <c r="S1550" s="109"/>
      <c r="T1550" s="106"/>
      <c r="U1550" s="106"/>
      <c r="V1550" s="106"/>
      <c r="W1550" s="106"/>
      <c r="X1550" s="106"/>
      <c r="Y1550" s="106"/>
      <c r="Z1550" s="106"/>
      <c r="AA1550" s="106"/>
      <c r="AB1550" s="106"/>
    </row>
    <row r="1551" spans="16:28">
      <c r="P1551" s="109"/>
      <c r="Q1551" s="109"/>
      <c r="R1551" s="109"/>
      <c r="S1551" s="109"/>
      <c r="T1551" s="106"/>
      <c r="U1551" s="106"/>
      <c r="V1551" s="106"/>
      <c r="W1551" s="106"/>
      <c r="X1551" s="106"/>
      <c r="Y1551" s="106"/>
      <c r="Z1551" s="106"/>
      <c r="AA1551" s="106"/>
      <c r="AB1551" s="106"/>
    </row>
    <row r="1552" spans="16:28">
      <c r="P1552" s="109"/>
      <c r="Q1552" s="109"/>
      <c r="R1552" s="109"/>
      <c r="S1552" s="109"/>
      <c r="T1552" s="106"/>
      <c r="U1552" s="106"/>
      <c r="V1552" s="106"/>
      <c r="W1552" s="106"/>
      <c r="X1552" s="106"/>
      <c r="Y1552" s="106"/>
      <c r="Z1552" s="106"/>
      <c r="AA1552" s="106"/>
      <c r="AB1552" s="106"/>
    </row>
    <row r="1553" spans="16:28">
      <c r="P1553" s="109"/>
      <c r="Q1553" s="109"/>
      <c r="R1553" s="109"/>
      <c r="S1553" s="109"/>
      <c r="T1553" s="106"/>
      <c r="U1553" s="106"/>
      <c r="V1553" s="106"/>
      <c r="W1553" s="106"/>
      <c r="X1553" s="106"/>
      <c r="Y1553" s="106"/>
      <c r="Z1553" s="106"/>
      <c r="AA1553" s="106"/>
      <c r="AB1553" s="106"/>
    </row>
    <row r="1554" spans="16:28">
      <c r="P1554" s="109"/>
      <c r="Q1554" s="109"/>
      <c r="R1554" s="109"/>
      <c r="S1554" s="109"/>
      <c r="T1554" s="106"/>
      <c r="U1554" s="106"/>
      <c r="V1554" s="106"/>
      <c r="W1554" s="106"/>
      <c r="X1554" s="106"/>
      <c r="Y1554" s="106"/>
      <c r="Z1554" s="106"/>
      <c r="AA1554" s="106"/>
      <c r="AB1554" s="106"/>
    </row>
    <row r="1555" spans="16:28">
      <c r="P1555" s="109"/>
      <c r="Q1555" s="109"/>
      <c r="R1555" s="109"/>
      <c r="S1555" s="109"/>
      <c r="T1555" s="106"/>
      <c r="U1555" s="106"/>
      <c r="V1555" s="106"/>
      <c r="W1555" s="106"/>
      <c r="X1555" s="106"/>
      <c r="Y1555" s="106"/>
      <c r="Z1555" s="106"/>
      <c r="AA1555" s="106"/>
      <c r="AB1555" s="106"/>
    </row>
    <row r="1556" spans="16:28">
      <c r="P1556" s="109"/>
      <c r="Q1556" s="109"/>
      <c r="R1556" s="109"/>
      <c r="S1556" s="109"/>
      <c r="T1556" s="106"/>
      <c r="U1556" s="106"/>
      <c r="V1556" s="106"/>
      <c r="W1556" s="106"/>
      <c r="X1556" s="106"/>
      <c r="Y1556" s="106"/>
      <c r="Z1556" s="106"/>
      <c r="AA1556" s="106"/>
      <c r="AB1556" s="106"/>
    </row>
    <row r="1557" spans="16:28">
      <c r="P1557" s="109"/>
      <c r="Q1557" s="109"/>
      <c r="R1557" s="109"/>
      <c r="S1557" s="109"/>
      <c r="T1557" s="106"/>
      <c r="U1557" s="106"/>
      <c r="V1557" s="106"/>
      <c r="W1557" s="106"/>
      <c r="X1557" s="106"/>
      <c r="Y1557" s="106"/>
      <c r="Z1557" s="106"/>
      <c r="AA1557" s="106"/>
      <c r="AB1557" s="106"/>
    </row>
    <row r="1558" spans="16:28">
      <c r="P1558" s="109"/>
      <c r="Q1558" s="109"/>
      <c r="R1558" s="109"/>
      <c r="S1558" s="109"/>
      <c r="T1558" s="106"/>
      <c r="U1558" s="106"/>
      <c r="V1558" s="106"/>
      <c r="W1558" s="106"/>
      <c r="X1558" s="106"/>
      <c r="Y1558" s="106"/>
      <c r="Z1558" s="106"/>
      <c r="AA1558" s="106"/>
      <c r="AB1558" s="106"/>
    </row>
    <row r="1559" spans="16:28">
      <c r="P1559" s="109"/>
      <c r="Q1559" s="109"/>
      <c r="R1559" s="109"/>
      <c r="S1559" s="109"/>
      <c r="T1559" s="106"/>
      <c r="U1559" s="106"/>
      <c r="V1559" s="106"/>
      <c r="W1559" s="106"/>
      <c r="X1559" s="106"/>
      <c r="Y1559" s="106"/>
      <c r="Z1559" s="106"/>
      <c r="AA1559" s="106"/>
      <c r="AB1559" s="106"/>
    </row>
    <row r="1560" spans="16:28">
      <c r="P1560" s="109"/>
      <c r="Q1560" s="109"/>
      <c r="R1560" s="109"/>
      <c r="S1560" s="109"/>
      <c r="T1560" s="106"/>
      <c r="U1560" s="106"/>
      <c r="V1560" s="106"/>
      <c r="W1560" s="106"/>
      <c r="X1560" s="106"/>
      <c r="Y1560" s="106"/>
      <c r="Z1560" s="106"/>
      <c r="AA1560" s="106"/>
      <c r="AB1560" s="106"/>
    </row>
    <row r="1561" spans="16:28">
      <c r="P1561" s="109"/>
      <c r="Q1561" s="109"/>
      <c r="R1561" s="109"/>
      <c r="S1561" s="109"/>
      <c r="T1561" s="106"/>
      <c r="U1561" s="106"/>
      <c r="V1561" s="106"/>
      <c r="W1561" s="106"/>
      <c r="X1561" s="106"/>
      <c r="Y1561" s="106"/>
      <c r="Z1561" s="106"/>
      <c r="AA1561" s="106"/>
      <c r="AB1561" s="106"/>
    </row>
    <row r="1562" spans="16:28">
      <c r="P1562" s="109"/>
      <c r="Q1562" s="109"/>
      <c r="R1562" s="109"/>
      <c r="S1562" s="109"/>
      <c r="T1562" s="106"/>
      <c r="U1562" s="106"/>
      <c r="V1562" s="106"/>
      <c r="W1562" s="106"/>
      <c r="X1562" s="106"/>
      <c r="Y1562" s="106"/>
      <c r="Z1562" s="106"/>
      <c r="AA1562" s="106"/>
      <c r="AB1562" s="106"/>
    </row>
    <row r="1563" spans="16:28">
      <c r="P1563" s="109"/>
      <c r="Q1563" s="109"/>
      <c r="R1563" s="109"/>
      <c r="S1563" s="109"/>
      <c r="T1563" s="106"/>
      <c r="U1563" s="106"/>
      <c r="V1563" s="106"/>
      <c r="W1563" s="106"/>
      <c r="X1563" s="106"/>
      <c r="Y1563" s="106"/>
      <c r="Z1563" s="106"/>
      <c r="AA1563" s="106"/>
      <c r="AB1563" s="106"/>
    </row>
    <row r="1564" spans="16:28">
      <c r="P1564" s="109"/>
      <c r="Q1564" s="109"/>
      <c r="R1564" s="109"/>
      <c r="S1564" s="109"/>
      <c r="T1564" s="106"/>
      <c r="U1564" s="106"/>
      <c r="V1564" s="106"/>
      <c r="W1564" s="106"/>
      <c r="X1564" s="106"/>
      <c r="Y1564" s="106"/>
      <c r="Z1564" s="106"/>
      <c r="AA1564" s="106"/>
      <c r="AB1564" s="106"/>
    </row>
    <row r="1565" spans="16:28">
      <c r="P1565" s="109"/>
      <c r="Q1565" s="109"/>
      <c r="R1565" s="109"/>
      <c r="S1565" s="109"/>
      <c r="T1565" s="106"/>
      <c r="U1565" s="106"/>
      <c r="V1565" s="106"/>
      <c r="W1565" s="106"/>
      <c r="X1565" s="106"/>
      <c r="Y1565" s="106"/>
      <c r="Z1565" s="106"/>
      <c r="AA1565" s="106"/>
      <c r="AB1565" s="106"/>
    </row>
    <row r="1566" spans="16:28">
      <c r="P1566" s="109"/>
      <c r="Q1566" s="109"/>
      <c r="R1566" s="109"/>
      <c r="S1566" s="109"/>
      <c r="T1566" s="106"/>
      <c r="U1566" s="106"/>
      <c r="V1566" s="106"/>
      <c r="W1566" s="106"/>
      <c r="X1566" s="106"/>
      <c r="Y1566" s="106"/>
      <c r="Z1566" s="106"/>
      <c r="AA1566" s="106"/>
      <c r="AB1566" s="106"/>
    </row>
    <row r="1567" spans="16:28">
      <c r="P1567" s="109"/>
      <c r="Q1567" s="109"/>
      <c r="R1567" s="109"/>
      <c r="S1567" s="109"/>
      <c r="T1567" s="106"/>
      <c r="U1567" s="106"/>
      <c r="V1567" s="106"/>
      <c r="W1567" s="106"/>
      <c r="X1567" s="106"/>
      <c r="Y1567" s="106"/>
      <c r="Z1567" s="106"/>
      <c r="AA1567" s="106"/>
      <c r="AB1567" s="106"/>
    </row>
    <row r="1568" spans="16:28">
      <c r="P1568" s="109"/>
      <c r="Q1568" s="109"/>
      <c r="R1568" s="109"/>
      <c r="S1568" s="109"/>
      <c r="T1568" s="106"/>
      <c r="U1568" s="106"/>
      <c r="V1568" s="106"/>
      <c r="W1568" s="106"/>
      <c r="X1568" s="106"/>
      <c r="Y1568" s="106"/>
      <c r="Z1568" s="106"/>
      <c r="AA1568" s="106"/>
      <c r="AB1568" s="106"/>
    </row>
    <row r="1569" spans="16:28">
      <c r="P1569" s="109"/>
      <c r="Q1569" s="109"/>
      <c r="R1569" s="109"/>
      <c r="S1569" s="109"/>
      <c r="T1569" s="106"/>
      <c r="U1569" s="106"/>
      <c r="V1569" s="106"/>
      <c r="W1569" s="106"/>
      <c r="X1569" s="106"/>
      <c r="Y1569" s="106"/>
      <c r="Z1569" s="106"/>
      <c r="AA1569" s="106"/>
      <c r="AB1569" s="106"/>
    </row>
    <row r="1570" spans="16:28">
      <c r="P1570" s="109"/>
      <c r="Q1570" s="109"/>
      <c r="R1570" s="109"/>
      <c r="S1570" s="109"/>
      <c r="T1570" s="106"/>
      <c r="U1570" s="106"/>
      <c r="V1570" s="106"/>
      <c r="W1570" s="106"/>
      <c r="X1570" s="106"/>
      <c r="Y1570" s="106"/>
      <c r="Z1570" s="106"/>
      <c r="AA1570" s="106"/>
      <c r="AB1570" s="106"/>
    </row>
    <row r="1571" spans="16:28">
      <c r="P1571" s="109"/>
      <c r="Q1571" s="109"/>
      <c r="R1571" s="109"/>
      <c r="S1571" s="109"/>
      <c r="T1571" s="106"/>
      <c r="U1571" s="106"/>
      <c r="V1571" s="106"/>
      <c r="W1571" s="106"/>
      <c r="X1571" s="106"/>
      <c r="Y1571" s="106"/>
      <c r="Z1571" s="106"/>
      <c r="AA1571" s="106"/>
      <c r="AB1571" s="106"/>
    </row>
    <row r="1572" spans="16:28">
      <c r="P1572" s="109"/>
      <c r="Q1572" s="109"/>
      <c r="R1572" s="109"/>
      <c r="S1572" s="109"/>
      <c r="T1572" s="106"/>
      <c r="U1572" s="106"/>
      <c r="V1572" s="106"/>
      <c r="W1572" s="106"/>
      <c r="X1572" s="106"/>
      <c r="Y1572" s="106"/>
      <c r="Z1572" s="106"/>
      <c r="AA1572" s="106"/>
      <c r="AB1572" s="106"/>
    </row>
    <row r="1573" spans="16:28">
      <c r="P1573" s="109"/>
      <c r="Q1573" s="109"/>
      <c r="R1573" s="109"/>
      <c r="S1573" s="109"/>
      <c r="T1573" s="106"/>
      <c r="U1573" s="106"/>
      <c r="V1573" s="106"/>
      <c r="W1573" s="106"/>
      <c r="X1573" s="106"/>
      <c r="Y1573" s="106"/>
      <c r="Z1573" s="106"/>
      <c r="AA1573" s="106"/>
      <c r="AB1573" s="106"/>
    </row>
    <row r="1574" spans="16:28">
      <c r="P1574" s="109"/>
      <c r="Q1574" s="109"/>
      <c r="R1574" s="109"/>
      <c r="S1574" s="109"/>
      <c r="T1574" s="106"/>
      <c r="U1574" s="106"/>
      <c r="V1574" s="106"/>
      <c r="W1574" s="106"/>
      <c r="X1574" s="106"/>
      <c r="Y1574" s="106"/>
      <c r="Z1574" s="106"/>
      <c r="AA1574" s="106"/>
      <c r="AB1574" s="106"/>
    </row>
    <row r="1575" spans="16:28">
      <c r="P1575" s="109"/>
      <c r="Q1575" s="109"/>
      <c r="R1575" s="109"/>
      <c r="S1575" s="109"/>
      <c r="T1575" s="106"/>
      <c r="U1575" s="106"/>
      <c r="V1575" s="106"/>
      <c r="W1575" s="106"/>
      <c r="X1575" s="106"/>
      <c r="Y1575" s="106"/>
      <c r="Z1575" s="106"/>
      <c r="AA1575" s="106"/>
      <c r="AB1575" s="106"/>
    </row>
    <row r="1576" spans="16:28">
      <c r="P1576" s="109"/>
      <c r="Q1576" s="109"/>
      <c r="R1576" s="109"/>
      <c r="S1576" s="109"/>
      <c r="T1576" s="106"/>
      <c r="U1576" s="106"/>
      <c r="V1576" s="106"/>
      <c r="W1576" s="106"/>
      <c r="X1576" s="106"/>
      <c r="Y1576" s="106"/>
      <c r="Z1576" s="106"/>
      <c r="AA1576" s="106"/>
      <c r="AB1576" s="106"/>
    </row>
    <row r="1577" spans="16:28">
      <c r="P1577" s="109"/>
      <c r="Q1577" s="109"/>
      <c r="R1577" s="109"/>
      <c r="S1577" s="109"/>
      <c r="T1577" s="106"/>
      <c r="U1577" s="106"/>
      <c r="V1577" s="106"/>
      <c r="W1577" s="106"/>
      <c r="X1577" s="106"/>
      <c r="Y1577" s="106"/>
      <c r="Z1577" s="106"/>
      <c r="AA1577" s="106"/>
      <c r="AB1577" s="106"/>
    </row>
    <row r="1578" spans="16:28">
      <c r="P1578" s="109"/>
      <c r="Q1578" s="109"/>
      <c r="R1578" s="109"/>
      <c r="S1578" s="109"/>
      <c r="T1578" s="106"/>
      <c r="U1578" s="106"/>
      <c r="V1578" s="106"/>
      <c r="W1578" s="106"/>
      <c r="X1578" s="106"/>
      <c r="Y1578" s="106"/>
      <c r="Z1578" s="106"/>
      <c r="AA1578" s="106"/>
      <c r="AB1578" s="106"/>
    </row>
    <row r="1579" spans="16:28">
      <c r="P1579" s="109"/>
      <c r="Q1579" s="109"/>
      <c r="R1579" s="109"/>
      <c r="S1579" s="109"/>
      <c r="T1579" s="106"/>
      <c r="U1579" s="106"/>
      <c r="V1579" s="106"/>
      <c r="W1579" s="106"/>
      <c r="X1579" s="106"/>
      <c r="Y1579" s="106"/>
      <c r="Z1579" s="106"/>
      <c r="AA1579" s="106"/>
      <c r="AB1579" s="106"/>
    </row>
    <row r="1580" spans="16:28">
      <c r="P1580" s="109"/>
      <c r="Q1580" s="109"/>
      <c r="R1580" s="109"/>
      <c r="S1580" s="109"/>
      <c r="T1580" s="106"/>
      <c r="U1580" s="106"/>
      <c r="V1580" s="106"/>
      <c r="W1580" s="106"/>
      <c r="X1580" s="106"/>
      <c r="Y1580" s="106"/>
      <c r="Z1580" s="106"/>
      <c r="AA1580" s="106"/>
      <c r="AB1580" s="106"/>
    </row>
    <row r="1581" spans="16:28">
      <c r="P1581" s="109"/>
      <c r="Q1581" s="109"/>
      <c r="R1581" s="109"/>
      <c r="S1581" s="109"/>
      <c r="T1581" s="106"/>
      <c r="U1581" s="106"/>
      <c r="V1581" s="106"/>
      <c r="W1581" s="106"/>
      <c r="X1581" s="106"/>
      <c r="Y1581" s="106"/>
      <c r="Z1581" s="106"/>
      <c r="AA1581" s="106"/>
      <c r="AB1581" s="106"/>
    </row>
    <row r="1582" spans="16:28">
      <c r="P1582" s="109"/>
      <c r="Q1582" s="109"/>
      <c r="R1582" s="109"/>
      <c r="S1582" s="109"/>
      <c r="T1582" s="106"/>
      <c r="U1582" s="106"/>
      <c r="V1582" s="106"/>
      <c r="W1582" s="106"/>
      <c r="X1582" s="106"/>
      <c r="Y1582" s="106"/>
      <c r="Z1582" s="106"/>
      <c r="AA1582" s="106"/>
      <c r="AB1582" s="106"/>
    </row>
    <row r="1583" spans="16:28">
      <c r="P1583" s="109"/>
      <c r="Q1583" s="109"/>
      <c r="R1583" s="109"/>
      <c r="S1583" s="109"/>
      <c r="T1583" s="106"/>
      <c r="U1583" s="106"/>
      <c r="V1583" s="106"/>
      <c r="W1583" s="106"/>
      <c r="X1583" s="106"/>
      <c r="Y1583" s="106"/>
      <c r="Z1583" s="106"/>
      <c r="AA1583" s="106"/>
      <c r="AB1583" s="106"/>
    </row>
    <row r="1584" spans="16:28">
      <c r="P1584" s="109"/>
      <c r="Q1584" s="109"/>
      <c r="R1584" s="109"/>
      <c r="S1584" s="109"/>
      <c r="T1584" s="106"/>
      <c r="U1584" s="106"/>
      <c r="V1584" s="106"/>
      <c r="W1584" s="106"/>
      <c r="X1584" s="106"/>
      <c r="Y1584" s="106"/>
      <c r="Z1584" s="106"/>
      <c r="AA1584" s="106"/>
      <c r="AB1584" s="106"/>
    </row>
    <row r="1585" spans="16:28">
      <c r="P1585" s="109"/>
      <c r="Q1585" s="109"/>
      <c r="R1585" s="109"/>
      <c r="S1585" s="109"/>
      <c r="T1585" s="106"/>
      <c r="U1585" s="106"/>
      <c r="V1585" s="106"/>
      <c r="W1585" s="106"/>
      <c r="X1585" s="106"/>
      <c r="Y1585" s="106"/>
      <c r="Z1585" s="106"/>
      <c r="AA1585" s="106"/>
      <c r="AB1585" s="106"/>
    </row>
    <row r="1586" spans="16:28">
      <c r="P1586" s="109"/>
      <c r="Q1586" s="109"/>
      <c r="R1586" s="109"/>
      <c r="S1586" s="109"/>
      <c r="T1586" s="106"/>
      <c r="U1586" s="106"/>
      <c r="V1586" s="106"/>
      <c r="W1586" s="106"/>
      <c r="X1586" s="106"/>
      <c r="Y1586" s="106"/>
      <c r="Z1586" s="106"/>
      <c r="AA1586" s="106"/>
      <c r="AB1586" s="106"/>
    </row>
    <row r="1587" spans="16:28">
      <c r="P1587" s="109"/>
      <c r="Q1587" s="109"/>
      <c r="R1587" s="109"/>
      <c r="S1587" s="109"/>
      <c r="T1587" s="106"/>
      <c r="U1587" s="106"/>
      <c r="V1587" s="106"/>
      <c r="W1587" s="106"/>
      <c r="X1587" s="106"/>
      <c r="Y1587" s="106"/>
      <c r="Z1587" s="106"/>
      <c r="AA1587" s="106"/>
      <c r="AB1587" s="106"/>
    </row>
    <row r="1588" spans="16:28">
      <c r="P1588" s="109"/>
      <c r="Q1588" s="109"/>
      <c r="R1588" s="109"/>
      <c r="S1588" s="109"/>
      <c r="T1588" s="106"/>
      <c r="U1588" s="106"/>
      <c r="V1588" s="106"/>
      <c r="W1588" s="106"/>
      <c r="X1588" s="106"/>
      <c r="Y1588" s="106"/>
      <c r="Z1588" s="106"/>
      <c r="AA1588" s="106"/>
      <c r="AB1588" s="106"/>
    </row>
    <row r="1589" spans="16:28">
      <c r="P1589" s="109"/>
      <c r="Q1589" s="109"/>
      <c r="R1589" s="109"/>
      <c r="S1589" s="109"/>
      <c r="T1589" s="106"/>
      <c r="U1589" s="106"/>
      <c r="V1589" s="106"/>
      <c r="W1589" s="106"/>
      <c r="X1589" s="106"/>
      <c r="Y1589" s="106"/>
      <c r="Z1589" s="106"/>
      <c r="AA1589" s="106"/>
      <c r="AB1589" s="106"/>
    </row>
    <row r="1590" spans="16:28">
      <c r="P1590" s="109"/>
      <c r="Q1590" s="109"/>
      <c r="R1590" s="109"/>
      <c r="S1590" s="109"/>
      <c r="T1590" s="106"/>
      <c r="U1590" s="106"/>
      <c r="V1590" s="106"/>
      <c r="W1590" s="106"/>
      <c r="X1590" s="106"/>
      <c r="Y1590" s="106"/>
      <c r="Z1590" s="106"/>
      <c r="AA1590" s="106"/>
      <c r="AB1590" s="106"/>
    </row>
    <row r="1591" spans="16:28">
      <c r="P1591" s="109"/>
      <c r="Q1591" s="109"/>
      <c r="R1591" s="109"/>
      <c r="S1591" s="109"/>
      <c r="T1591" s="106"/>
      <c r="U1591" s="106"/>
      <c r="V1591" s="106"/>
      <c r="W1591" s="106"/>
      <c r="X1591" s="106"/>
      <c r="Y1591" s="106"/>
      <c r="Z1591" s="106"/>
      <c r="AA1591" s="106"/>
      <c r="AB1591" s="106"/>
    </row>
    <row r="1592" spans="16:28">
      <c r="P1592" s="109"/>
      <c r="Q1592" s="109"/>
      <c r="R1592" s="109"/>
      <c r="S1592" s="109"/>
      <c r="T1592" s="106"/>
      <c r="U1592" s="106"/>
      <c r="V1592" s="106"/>
      <c r="W1592" s="106"/>
      <c r="X1592" s="106"/>
      <c r="Y1592" s="106"/>
      <c r="Z1592" s="106"/>
      <c r="AA1592" s="106"/>
      <c r="AB1592" s="106"/>
    </row>
    <row r="1593" spans="16:28">
      <c r="P1593" s="109"/>
      <c r="Q1593" s="109"/>
      <c r="R1593" s="109"/>
      <c r="S1593" s="109"/>
      <c r="T1593" s="106"/>
      <c r="U1593" s="106"/>
      <c r="V1593" s="106"/>
      <c r="W1593" s="106"/>
      <c r="X1593" s="106"/>
      <c r="Y1593" s="106"/>
      <c r="Z1593" s="106"/>
      <c r="AA1593" s="106"/>
      <c r="AB1593" s="106"/>
    </row>
    <row r="1594" spans="16:28">
      <c r="P1594" s="109"/>
      <c r="Q1594" s="109"/>
      <c r="R1594" s="109"/>
      <c r="S1594" s="109"/>
      <c r="T1594" s="106"/>
      <c r="U1594" s="106"/>
      <c r="V1594" s="106"/>
      <c r="W1594" s="106"/>
      <c r="X1594" s="106"/>
      <c r="Y1594" s="106"/>
      <c r="Z1594" s="106"/>
      <c r="AA1594" s="106"/>
      <c r="AB1594" s="106"/>
    </row>
    <row r="1595" spans="16:28">
      <c r="P1595" s="109"/>
      <c r="Q1595" s="109"/>
      <c r="R1595" s="109"/>
      <c r="S1595" s="109"/>
      <c r="T1595" s="106"/>
      <c r="U1595" s="106"/>
      <c r="V1595" s="106"/>
      <c r="W1595" s="106"/>
      <c r="X1595" s="106"/>
      <c r="Y1595" s="106"/>
      <c r="Z1595" s="106"/>
      <c r="AA1595" s="106"/>
      <c r="AB1595" s="106"/>
    </row>
    <row r="1596" spans="16:28">
      <c r="P1596" s="109"/>
      <c r="Q1596" s="109"/>
      <c r="R1596" s="109"/>
      <c r="S1596" s="109"/>
      <c r="T1596" s="106"/>
      <c r="U1596" s="106"/>
      <c r="V1596" s="106"/>
      <c r="W1596" s="106"/>
      <c r="X1596" s="106"/>
      <c r="Y1596" s="106"/>
      <c r="Z1596" s="106"/>
      <c r="AA1596" s="106"/>
      <c r="AB1596" s="106"/>
    </row>
    <row r="1597" spans="16:28">
      <c r="P1597" s="109"/>
      <c r="Q1597" s="109"/>
      <c r="R1597" s="109"/>
      <c r="S1597" s="109"/>
      <c r="T1597" s="106"/>
      <c r="U1597" s="106"/>
      <c r="V1597" s="106"/>
      <c r="W1597" s="106"/>
      <c r="X1597" s="106"/>
      <c r="Y1597" s="106"/>
      <c r="Z1597" s="106"/>
      <c r="AA1597" s="106"/>
      <c r="AB1597" s="106"/>
    </row>
    <row r="1598" spans="16:28">
      <c r="P1598" s="109"/>
      <c r="Q1598" s="109"/>
      <c r="R1598" s="109"/>
      <c r="S1598" s="109"/>
      <c r="T1598" s="106"/>
      <c r="U1598" s="106"/>
      <c r="V1598" s="106"/>
      <c r="W1598" s="106"/>
      <c r="X1598" s="106"/>
      <c r="Y1598" s="106"/>
      <c r="Z1598" s="106"/>
      <c r="AA1598" s="106"/>
      <c r="AB1598" s="106"/>
    </row>
    <row r="1599" spans="16:28">
      <c r="P1599" s="109"/>
      <c r="Q1599" s="109"/>
      <c r="R1599" s="109"/>
      <c r="S1599" s="109"/>
      <c r="T1599" s="106"/>
      <c r="U1599" s="106"/>
      <c r="V1599" s="106"/>
      <c r="W1599" s="106"/>
      <c r="X1599" s="106"/>
      <c r="Y1599" s="106"/>
      <c r="Z1599" s="106"/>
      <c r="AA1599" s="106"/>
      <c r="AB1599" s="106"/>
    </row>
    <row r="1600" spans="16:28">
      <c r="P1600" s="109"/>
      <c r="Q1600" s="109"/>
      <c r="R1600" s="109"/>
      <c r="S1600" s="109"/>
      <c r="T1600" s="106"/>
      <c r="U1600" s="106"/>
      <c r="V1600" s="106"/>
      <c r="W1600" s="106"/>
      <c r="X1600" s="106"/>
      <c r="Y1600" s="106"/>
      <c r="Z1600" s="106"/>
      <c r="AA1600" s="106"/>
      <c r="AB1600" s="106"/>
    </row>
    <row r="1601" spans="16:28">
      <c r="P1601" s="109"/>
      <c r="Q1601" s="109"/>
      <c r="R1601" s="109"/>
      <c r="S1601" s="109"/>
      <c r="T1601" s="106"/>
      <c r="U1601" s="106"/>
      <c r="V1601" s="106"/>
      <c r="W1601" s="106"/>
      <c r="X1601" s="106"/>
      <c r="Y1601" s="106"/>
      <c r="Z1601" s="106"/>
      <c r="AA1601" s="106"/>
      <c r="AB1601" s="106"/>
    </row>
    <row r="1602" spans="16:28">
      <c r="P1602" s="109"/>
      <c r="Q1602" s="109"/>
      <c r="R1602" s="109"/>
      <c r="S1602" s="109"/>
      <c r="T1602" s="106"/>
      <c r="U1602" s="106"/>
      <c r="V1602" s="106"/>
      <c r="W1602" s="106"/>
      <c r="X1602" s="106"/>
      <c r="Y1602" s="106"/>
      <c r="Z1602" s="106"/>
      <c r="AA1602" s="106"/>
      <c r="AB1602" s="106"/>
    </row>
    <row r="1603" spans="16:28">
      <c r="P1603" s="109"/>
      <c r="Q1603" s="109"/>
      <c r="R1603" s="109"/>
      <c r="S1603" s="109"/>
      <c r="T1603" s="106"/>
      <c r="U1603" s="106"/>
      <c r="V1603" s="106"/>
      <c r="W1603" s="106"/>
      <c r="X1603" s="106"/>
      <c r="Y1603" s="106"/>
      <c r="Z1603" s="106"/>
      <c r="AA1603" s="106"/>
      <c r="AB1603" s="106"/>
    </row>
    <row r="1604" spans="16:28">
      <c r="P1604" s="109"/>
      <c r="Q1604" s="109"/>
      <c r="R1604" s="109"/>
      <c r="S1604" s="109"/>
      <c r="T1604" s="106"/>
      <c r="U1604" s="106"/>
      <c r="V1604" s="106"/>
      <c r="W1604" s="106"/>
      <c r="X1604" s="106"/>
      <c r="Y1604" s="106"/>
      <c r="Z1604" s="106"/>
      <c r="AA1604" s="106"/>
      <c r="AB1604" s="106"/>
    </row>
    <row r="1605" spans="16:28">
      <c r="P1605" s="109"/>
      <c r="Q1605" s="109"/>
      <c r="R1605" s="109"/>
      <c r="S1605" s="109"/>
      <c r="T1605" s="106"/>
      <c r="U1605" s="106"/>
      <c r="V1605" s="106"/>
      <c r="W1605" s="106"/>
      <c r="X1605" s="106"/>
      <c r="Y1605" s="106"/>
      <c r="Z1605" s="106"/>
      <c r="AA1605" s="106"/>
      <c r="AB1605" s="106"/>
    </row>
    <row r="1606" spans="16:28">
      <c r="P1606" s="109"/>
      <c r="Q1606" s="109"/>
      <c r="R1606" s="109"/>
      <c r="S1606" s="109"/>
      <c r="T1606" s="106"/>
      <c r="U1606" s="106"/>
      <c r="V1606" s="106"/>
      <c r="W1606" s="106"/>
      <c r="X1606" s="106"/>
      <c r="Y1606" s="106"/>
      <c r="Z1606" s="106"/>
      <c r="AA1606" s="106"/>
      <c r="AB1606" s="106"/>
    </row>
    <row r="1607" spans="16:28">
      <c r="P1607" s="109"/>
      <c r="Q1607" s="109"/>
      <c r="R1607" s="109"/>
      <c r="S1607" s="109"/>
      <c r="T1607" s="106"/>
      <c r="U1607" s="106"/>
      <c r="V1607" s="106"/>
      <c r="W1607" s="106"/>
      <c r="X1607" s="106"/>
      <c r="Y1607" s="106"/>
      <c r="Z1607" s="106"/>
      <c r="AA1607" s="106"/>
      <c r="AB1607" s="106"/>
    </row>
    <row r="1608" spans="16:28">
      <c r="P1608" s="109"/>
      <c r="Q1608" s="109"/>
      <c r="R1608" s="109"/>
      <c r="S1608" s="109"/>
      <c r="T1608" s="106"/>
      <c r="U1608" s="106"/>
      <c r="V1608" s="106"/>
      <c r="W1608" s="106"/>
      <c r="X1608" s="106"/>
      <c r="Y1608" s="106"/>
      <c r="Z1608" s="106"/>
      <c r="AA1608" s="106"/>
      <c r="AB1608" s="106"/>
    </row>
    <row r="1609" spans="16:28">
      <c r="P1609" s="109"/>
      <c r="Q1609" s="109"/>
      <c r="R1609" s="109"/>
      <c r="S1609" s="109"/>
      <c r="T1609" s="106"/>
      <c r="U1609" s="106"/>
      <c r="V1609" s="106"/>
      <c r="W1609" s="106"/>
      <c r="X1609" s="106"/>
      <c r="Y1609" s="106"/>
      <c r="Z1609" s="106"/>
      <c r="AA1609" s="106"/>
      <c r="AB1609" s="106"/>
    </row>
    <row r="1610" spans="16:28">
      <c r="P1610" s="109"/>
      <c r="Q1610" s="109"/>
      <c r="R1610" s="109"/>
      <c r="S1610" s="109"/>
      <c r="T1610" s="106"/>
      <c r="U1610" s="106"/>
      <c r="V1610" s="106"/>
      <c r="W1610" s="106"/>
      <c r="X1610" s="106"/>
      <c r="Y1610" s="106"/>
      <c r="Z1610" s="106"/>
      <c r="AA1610" s="106"/>
      <c r="AB1610" s="106"/>
    </row>
    <row r="1611" spans="16:28">
      <c r="P1611" s="109"/>
      <c r="Q1611" s="109"/>
      <c r="R1611" s="109"/>
      <c r="S1611" s="109"/>
      <c r="T1611" s="106"/>
      <c r="U1611" s="106"/>
      <c r="V1611" s="106"/>
      <c r="W1611" s="106"/>
      <c r="X1611" s="106"/>
      <c r="Y1611" s="106"/>
      <c r="Z1611" s="106"/>
      <c r="AA1611" s="106"/>
      <c r="AB1611" s="106"/>
    </row>
    <row r="1612" spans="16:28">
      <c r="P1612" s="109"/>
      <c r="Q1612" s="109"/>
      <c r="R1612" s="109"/>
      <c r="S1612" s="109"/>
      <c r="T1612" s="106"/>
      <c r="U1612" s="106"/>
      <c r="V1612" s="106"/>
      <c r="W1612" s="106"/>
      <c r="X1612" s="106"/>
      <c r="Y1612" s="106"/>
      <c r="Z1612" s="106"/>
      <c r="AA1612" s="106"/>
      <c r="AB1612" s="106"/>
    </row>
    <row r="1613" spans="16:28">
      <c r="P1613" s="109"/>
      <c r="Q1613" s="109"/>
      <c r="R1613" s="109"/>
      <c r="S1613" s="109"/>
      <c r="T1613" s="106"/>
      <c r="U1613" s="106"/>
      <c r="V1613" s="106"/>
      <c r="W1613" s="106"/>
      <c r="X1613" s="106"/>
      <c r="Y1613" s="106"/>
      <c r="Z1613" s="106"/>
      <c r="AA1613" s="106"/>
      <c r="AB1613" s="106"/>
    </row>
    <row r="1614" spans="16:28">
      <c r="P1614" s="109"/>
      <c r="Q1614" s="109"/>
      <c r="R1614" s="109"/>
      <c r="S1614" s="109"/>
      <c r="T1614" s="106"/>
      <c r="U1614" s="106"/>
      <c r="V1614" s="106"/>
      <c r="W1614" s="106"/>
      <c r="X1614" s="106"/>
      <c r="Y1614" s="106"/>
      <c r="Z1614" s="106"/>
      <c r="AA1614" s="106"/>
      <c r="AB1614" s="106"/>
    </row>
    <row r="1615" spans="16:28">
      <c r="P1615" s="109"/>
      <c r="Q1615" s="109"/>
      <c r="R1615" s="109"/>
      <c r="S1615" s="109"/>
      <c r="T1615" s="106"/>
      <c r="U1615" s="106"/>
      <c r="V1615" s="106"/>
      <c r="W1615" s="106"/>
      <c r="X1615" s="106"/>
      <c r="Y1615" s="106"/>
      <c r="Z1615" s="106"/>
      <c r="AA1615" s="106"/>
      <c r="AB1615" s="106"/>
    </row>
    <row r="1616" spans="16:28">
      <c r="P1616" s="109"/>
      <c r="Q1616" s="109"/>
      <c r="R1616" s="109"/>
      <c r="S1616" s="109"/>
      <c r="T1616" s="106"/>
      <c r="U1616" s="106"/>
      <c r="V1616" s="106"/>
      <c r="W1616" s="106"/>
      <c r="X1616" s="106"/>
      <c r="Y1616" s="106"/>
      <c r="Z1616" s="106"/>
      <c r="AA1616" s="106"/>
      <c r="AB1616" s="106"/>
    </row>
    <row r="1617" spans="16:28">
      <c r="P1617" s="109"/>
      <c r="Q1617" s="109"/>
      <c r="R1617" s="109"/>
      <c r="S1617" s="109"/>
      <c r="T1617" s="106"/>
      <c r="U1617" s="106"/>
      <c r="V1617" s="106"/>
      <c r="W1617" s="106"/>
      <c r="X1617" s="106"/>
      <c r="Y1617" s="106"/>
      <c r="Z1617" s="106"/>
      <c r="AA1617" s="106"/>
      <c r="AB1617" s="106"/>
    </row>
    <row r="1618" spans="16:28">
      <c r="P1618" s="109"/>
      <c r="Q1618" s="109"/>
      <c r="R1618" s="109"/>
      <c r="S1618" s="109"/>
      <c r="T1618" s="106"/>
      <c r="U1618" s="106"/>
      <c r="V1618" s="106"/>
      <c r="W1618" s="106"/>
      <c r="X1618" s="106"/>
      <c r="Y1618" s="106"/>
      <c r="Z1618" s="106"/>
      <c r="AA1618" s="106"/>
      <c r="AB1618" s="106"/>
    </row>
    <row r="1619" spans="16:28">
      <c r="P1619" s="109"/>
      <c r="Q1619" s="109"/>
      <c r="R1619" s="109"/>
      <c r="S1619" s="109"/>
      <c r="T1619" s="106"/>
      <c r="U1619" s="106"/>
      <c r="V1619" s="106"/>
      <c r="W1619" s="106"/>
      <c r="X1619" s="106"/>
      <c r="Y1619" s="106"/>
      <c r="Z1619" s="106"/>
      <c r="AA1619" s="106"/>
      <c r="AB1619" s="106"/>
    </row>
    <row r="1620" spans="16:28">
      <c r="P1620" s="109"/>
      <c r="Q1620" s="109"/>
      <c r="R1620" s="109"/>
      <c r="S1620" s="109"/>
      <c r="T1620" s="106"/>
      <c r="U1620" s="106"/>
      <c r="V1620" s="106"/>
      <c r="W1620" s="106"/>
      <c r="X1620" s="106"/>
      <c r="Y1620" s="106"/>
      <c r="Z1620" s="106"/>
      <c r="AA1620" s="106"/>
      <c r="AB1620" s="106"/>
    </row>
    <row r="1621" spans="16:28">
      <c r="P1621" s="109"/>
      <c r="Q1621" s="109"/>
      <c r="R1621" s="109"/>
      <c r="S1621" s="109"/>
      <c r="T1621" s="106"/>
      <c r="U1621" s="106"/>
      <c r="V1621" s="106"/>
      <c r="W1621" s="106"/>
      <c r="X1621" s="106"/>
      <c r="Y1621" s="106"/>
      <c r="Z1621" s="106"/>
      <c r="AA1621" s="106"/>
      <c r="AB1621" s="106"/>
    </row>
    <row r="1622" spans="16:28">
      <c r="P1622" s="109"/>
      <c r="Q1622" s="109"/>
      <c r="R1622" s="109"/>
      <c r="S1622" s="109"/>
      <c r="T1622" s="106"/>
      <c r="U1622" s="106"/>
      <c r="V1622" s="106"/>
      <c r="W1622" s="106"/>
      <c r="X1622" s="106"/>
      <c r="Y1622" s="106"/>
      <c r="Z1622" s="106"/>
      <c r="AA1622" s="106"/>
      <c r="AB1622" s="106"/>
    </row>
    <row r="1623" spans="16:28">
      <c r="P1623" s="109"/>
      <c r="Q1623" s="109"/>
      <c r="R1623" s="109"/>
      <c r="S1623" s="109"/>
      <c r="T1623" s="106"/>
      <c r="U1623" s="106"/>
      <c r="V1623" s="106"/>
      <c r="W1623" s="106"/>
      <c r="X1623" s="106"/>
      <c r="Y1623" s="106"/>
      <c r="Z1623" s="106"/>
      <c r="AA1623" s="106"/>
      <c r="AB1623" s="106"/>
    </row>
    <row r="1624" spans="16:28">
      <c r="P1624" s="109"/>
      <c r="Q1624" s="109"/>
      <c r="R1624" s="109"/>
      <c r="S1624" s="109"/>
      <c r="T1624" s="106"/>
      <c r="U1624" s="106"/>
      <c r="V1624" s="106"/>
      <c r="W1624" s="106"/>
      <c r="X1624" s="106"/>
      <c r="Y1624" s="106"/>
      <c r="Z1624" s="106"/>
      <c r="AA1624" s="106"/>
      <c r="AB1624" s="106"/>
    </row>
    <row r="1625" spans="16:28">
      <c r="P1625" s="109"/>
      <c r="Q1625" s="109"/>
      <c r="R1625" s="109"/>
      <c r="S1625" s="109"/>
      <c r="T1625" s="106"/>
      <c r="U1625" s="106"/>
      <c r="V1625" s="106"/>
      <c r="W1625" s="106"/>
      <c r="X1625" s="106"/>
      <c r="Y1625" s="106"/>
      <c r="Z1625" s="106"/>
      <c r="AA1625" s="106"/>
      <c r="AB1625" s="106"/>
    </row>
    <row r="1626" spans="16:28">
      <c r="P1626" s="109"/>
      <c r="Q1626" s="109"/>
      <c r="R1626" s="109"/>
      <c r="S1626" s="109"/>
      <c r="T1626" s="106"/>
      <c r="U1626" s="106"/>
      <c r="V1626" s="106"/>
      <c r="W1626" s="106"/>
      <c r="X1626" s="106"/>
      <c r="Y1626" s="106"/>
      <c r="Z1626" s="106"/>
      <c r="AA1626" s="106"/>
      <c r="AB1626" s="106"/>
    </row>
    <row r="1627" spans="16:28">
      <c r="P1627" s="109"/>
      <c r="Q1627" s="109"/>
      <c r="R1627" s="109"/>
      <c r="S1627" s="109"/>
      <c r="T1627" s="106"/>
      <c r="U1627" s="106"/>
      <c r="V1627" s="106"/>
      <c r="W1627" s="106"/>
      <c r="X1627" s="106"/>
      <c r="Y1627" s="106"/>
      <c r="Z1627" s="106"/>
      <c r="AA1627" s="106"/>
      <c r="AB1627" s="106"/>
    </row>
    <row r="1628" spans="16:28">
      <c r="P1628" s="109"/>
      <c r="Q1628" s="109"/>
      <c r="R1628" s="109"/>
      <c r="S1628" s="109"/>
      <c r="T1628" s="106"/>
      <c r="U1628" s="106"/>
      <c r="V1628" s="106"/>
      <c r="W1628" s="106"/>
      <c r="X1628" s="106"/>
      <c r="Y1628" s="106"/>
      <c r="Z1628" s="106"/>
      <c r="AA1628" s="106"/>
      <c r="AB1628" s="106"/>
    </row>
    <row r="1629" spans="16:28">
      <c r="P1629" s="109"/>
      <c r="Q1629" s="109"/>
      <c r="R1629" s="109"/>
      <c r="S1629" s="109"/>
      <c r="T1629" s="106"/>
      <c r="U1629" s="106"/>
      <c r="V1629" s="106"/>
      <c r="W1629" s="106"/>
      <c r="X1629" s="106"/>
      <c r="Y1629" s="106"/>
      <c r="Z1629" s="106"/>
      <c r="AA1629" s="106"/>
      <c r="AB1629" s="106"/>
    </row>
    <row r="1630" spans="16:28">
      <c r="P1630" s="109"/>
      <c r="Q1630" s="109"/>
      <c r="R1630" s="109"/>
      <c r="S1630" s="109"/>
      <c r="T1630" s="106"/>
      <c r="U1630" s="106"/>
      <c r="V1630" s="106"/>
      <c r="W1630" s="106"/>
      <c r="X1630" s="106"/>
      <c r="Y1630" s="106"/>
      <c r="Z1630" s="106"/>
      <c r="AA1630" s="106"/>
      <c r="AB1630" s="106"/>
    </row>
    <row r="1631" spans="16:28">
      <c r="P1631" s="109"/>
      <c r="Q1631" s="109"/>
      <c r="R1631" s="109"/>
      <c r="S1631" s="109"/>
      <c r="T1631" s="106"/>
      <c r="U1631" s="106"/>
      <c r="V1631" s="106"/>
      <c r="W1631" s="106"/>
      <c r="X1631" s="106"/>
      <c r="Y1631" s="106"/>
      <c r="Z1631" s="106"/>
      <c r="AA1631" s="106"/>
      <c r="AB1631" s="106"/>
    </row>
    <row r="1632" spans="16:28">
      <c r="P1632" s="109"/>
      <c r="Q1632" s="109"/>
      <c r="R1632" s="109"/>
      <c r="S1632" s="109"/>
      <c r="T1632" s="106"/>
      <c r="U1632" s="106"/>
      <c r="V1632" s="106"/>
      <c r="W1632" s="106"/>
      <c r="X1632" s="106"/>
      <c r="Y1632" s="106"/>
      <c r="Z1632" s="106"/>
      <c r="AA1632" s="106"/>
      <c r="AB1632" s="106"/>
    </row>
    <row r="1633" spans="16:28">
      <c r="P1633" s="109"/>
      <c r="Q1633" s="109"/>
      <c r="R1633" s="109"/>
      <c r="S1633" s="109"/>
      <c r="T1633" s="106"/>
      <c r="U1633" s="106"/>
      <c r="V1633" s="106"/>
      <c r="W1633" s="106"/>
      <c r="X1633" s="106"/>
      <c r="Y1633" s="106"/>
      <c r="Z1633" s="106"/>
      <c r="AA1633" s="106"/>
      <c r="AB1633" s="106"/>
    </row>
    <row r="1634" spans="16:28">
      <c r="P1634" s="109"/>
      <c r="Q1634" s="109"/>
      <c r="R1634" s="109"/>
      <c r="S1634" s="109"/>
      <c r="T1634" s="106"/>
      <c r="U1634" s="106"/>
      <c r="V1634" s="106"/>
      <c r="W1634" s="106"/>
      <c r="X1634" s="106"/>
      <c r="Y1634" s="106"/>
      <c r="Z1634" s="106"/>
      <c r="AA1634" s="106"/>
      <c r="AB1634" s="106"/>
    </row>
    <row r="1635" spans="16:28">
      <c r="P1635" s="109"/>
      <c r="Q1635" s="109"/>
      <c r="R1635" s="109"/>
      <c r="S1635" s="109"/>
      <c r="T1635" s="106"/>
      <c r="U1635" s="106"/>
      <c r="V1635" s="106"/>
      <c r="W1635" s="106"/>
      <c r="X1635" s="106"/>
      <c r="Y1635" s="106"/>
      <c r="Z1635" s="106"/>
      <c r="AA1635" s="106"/>
      <c r="AB1635" s="106"/>
    </row>
    <row r="1636" spans="16:28">
      <c r="P1636" s="109"/>
      <c r="Q1636" s="109"/>
      <c r="R1636" s="109"/>
      <c r="S1636" s="109"/>
      <c r="T1636" s="106"/>
      <c r="U1636" s="106"/>
      <c r="V1636" s="106"/>
      <c r="W1636" s="106"/>
      <c r="X1636" s="106"/>
      <c r="Y1636" s="106"/>
      <c r="Z1636" s="106"/>
      <c r="AA1636" s="106"/>
      <c r="AB1636" s="106"/>
    </row>
    <row r="1637" spans="16:28">
      <c r="P1637" s="109"/>
      <c r="Q1637" s="109"/>
      <c r="R1637" s="109"/>
      <c r="S1637" s="109"/>
      <c r="T1637" s="106"/>
      <c r="U1637" s="106"/>
      <c r="V1637" s="106"/>
      <c r="W1637" s="106"/>
      <c r="X1637" s="106"/>
      <c r="Y1637" s="106"/>
      <c r="Z1637" s="106"/>
      <c r="AA1637" s="106"/>
      <c r="AB1637" s="106"/>
    </row>
    <row r="1638" spans="16:28">
      <c r="P1638" s="109"/>
      <c r="Q1638" s="109"/>
      <c r="R1638" s="109"/>
      <c r="S1638" s="109"/>
      <c r="T1638" s="106"/>
      <c r="U1638" s="106"/>
      <c r="V1638" s="106"/>
      <c r="W1638" s="106"/>
      <c r="X1638" s="106"/>
      <c r="Y1638" s="106"/>
      <c r="Z1638" s="106"/>
      <c r="AA1638" s="106"/>
      <c r="AB1638" s="106"/>
    </row>
    <row r="1639" spans="16:28">
      <c r="P1639" s="109"/>
      <c r="Q1639" s="109"/>
      <c r="R1639" s="109"/>
      <c r="S1639" s="109"/>
      <c r="T1639" s="106"/>
      <c r="U1639" s="106"/>
      <c r="V1639" s="106"/>
      <c r="W1639" s="106"/>
      <c r="X1639" s="106"/>
      <c r="Y1639" s="106"/>
      <c r="Z1639" s="106"/>
      <c r="AA1639" s="106"/>
      <c r="AB1639" s="106"/>
    </row>
    <row r="1640" spans="16:28">
      <c r="P1640" s="109"/>
      <c r="Q1640" s="109"/>
      <c r="R1640" s="109"/>
      <c r="S1640" s="109"/>
      <c r="T1640" s="106"/>
      <c r="U1640" s="106"/>
      <c r="V1640" s="106"/>
      <c r="W1640" s="106"/>
      <c r="X1640" s="106"/>
      <c r="Y1640" s="106"/>
      <c r="Z1640" s="106"/>
      <c r="AA1640" s="106"/>
      <c r="AB1640" s="106"/>
    </row>
    <row r="1641" spans="16:28">
      <c r="P1641" s="109"/>
      <c r="Q1641" s="109"/>
      <c r="R1641" s="109"/>
      <c r="S1641" s="109"/>
      <c r="T1641" s="106"/>
      <c r="U1641" s="106"/>
      <c r="V1641" s="106"/>
      <c r="W1641" s="106"/>
      <c r="X1641" s="106"/>
      <c r="Y1641" s="106"/>
      <c r="Z1641" s="106"/>
      <c r="AA1641" s="106"/>
      <c r="AB1641" s="106"/>
    </row>
    <row r="1642" spans="16:28">
      <c r="P1642" s="109"/>
      <c r="Q1642" s="109"/>
      <c r="R1642" s="109"/>
      <c r="S1642" s="109"/>
      <c r="T1642" s="106"/>
      <c r="U1642" s="106"/>
      <c r="V1642" s="106"/>
      <c r="W1642" s="106"/>
      <c r="X1642" s="106"/>
      <c r="Y1642" s="106"/>
      <c r="Z1642" s="106"/>
      <c r="AA1642" s="106"/>
      <c r="AB1642" s="106"/>
    </row>
    <row r="1643" spans="16:28">
      <c r="P1643" s="109"/>
      <c r="Q1643" s="109"/>
      <c r="R1643" s="109"/>
      <c r="S1643" s="109"/>
      <c r="T1643" s="106"/>
      <c r="U1643" s="106"/>
      <c r="V1643" s="106"/>
      <c r="W1643" s="106"/>
      <c r="X1643" s="106"/>
      <c r="Y1643" s="106"/>
      <c r="Z1643" s="106"/>
      <c r="AA1643" s="106"/>
      <c r="AB1643" s="106"/>
    </row>
    <row r="1644" spans="16:28">
      <c r="P1644" s="109"/>
      <c r="Q1644" s="109"/>
      <c r="R1644" s="109"/>
      <c r="S1644" s="109"/>
      <c r="T1644" s="106"/>
      <c r="U1644" s="106"/>
      <c r="V1644" s="106"/>
      <c r="W1644" s="106"/>
      <c r="X1644" s="106"/>
      <c r="Y1644" s="106"/>
      <c r="Z1644" s="106"/>
      <c r="AA1644" s="106"/>
      <c r="AB1644" s="106"/>
    </row>
    <row r="1645" spans="16:28">
      <c r="P1645" s="109"/>
      <c r="Q1645" s="109"/>
      <c r="R1645" s="109"/>
      <c r="S1645" s="109"/>
      <c r="T1645" s="106"/>
      <c r="U1645" s="106"/>
      <c r="V1645" s="106"/>
      <c r="W1645" s="106"/>
      <c r="X1645" s="106"/>
      <c r="Y1645" s="106"/>
      <c r="Z1645" s="106"/>
      <c r="AA1645" s="106"/>
      <c r="AB1645" s="106"/>
    </row>
    <row r="1646" spans="16:28">
      <c r="P1646" s="109"/>
      <c r="Q1646" s="109"/>
      <c r="R1646" s="109"/>
      <c r="S1646" s="109"/>
      <c r="T1646" s="106"/>
      <c r="U1646" s="106"/>
      <c r="V1646" s="106"/>
      <c r="W1646" s="106"/>
      <c r="X1646" s="106"/>
      <c r="Y1646" s="106"/>
      <c r="Z1646" s="106"/>
      <c r="AA1646" s="106"/>
      <c r="AB1646" s="106"/>
    </row>
    <row r="1647" spans="16:28">
      <c r="P1647" s="109"/>
      <c r="Q1647" s="109"/>
      <c r="R1647" s="109"/>
      <c r="S1647" s="109"/>
      <c r="T1647" s="106"/>
      <c r="U1647" s="106"/>
      <c r="V1647" s="106"/>
      <c r="W1647" s="106"/>
      <c r="X1647" s="106"/>
      <c r="Y1647" s="106"/>
      <c r="Z1647" s="106"/>
      <c r="AA1647" s="106"/>
      <c r="AB1647" s="106"/>
    </row>
    <row r="1648" spans="16:28">
      <c r="P1648" s="109"/>
      <c r="Q1648" s="109"/>
      <c r="R1648" s="109"/>
      <c r="S1648" s="109"/>
      <c r="T1648" s="106"/>
      <c r="U1648" s="106"/>
      <c r="V1648" s="106"/>
      <c r="W1648" s="106"/>
      <c r="X1648" s="106"/>
      <c r="Y1648" s="106"/>
      <c r="Z1648" s="106"/>
      <c r="AA1648" s="106"/>
      <c r="AB1648" s="106"/>
    </row>
    <row r="1649" spans="16:28">
      <c r="P1649" s="109"/>
      <c r="Q1649" s="109"/>
      <c r="R1649" s="109"/>
      <c r="S1649" s="109"/>
      <c r="T1649" s="106"/>
      <c r="U1649" s="106"/>
      <c r="V1649" s="106"/>
      <c r="W1649" s="106"/>
      <c r="X1649" s="106"/>
      <c r="Y1649" s="106"/>
      <c r="Z1649" s="106"/>
      <c r="AA1649" s="106"/>
      <c r="AB1649" s="106"/>
    </row>
    <row r="1650" spans="16:28">
      <c r="P1650" s="109"/>
      <c r="Q1650" s="109"/>
      <c r="R1650" s="109"/>
      <c r="S1650" s="109"/>
      <c r="T1650" s="106"/>
      <c r="U1650" s="106"/>
      <c r="V1650" s="106"/>
      <c r="W1650" s="106"/>
      <c r="X1650" s="106"/>
      <c r="Y1650" s="106"/>
      <c r="Z1650" s="106"/>
      <c r="AA1650" s="106"/>
      <c r="AB1650" s="106"/>
    </row>
    <row r="1651" spans="16:28">
      <c r="P1651" s="109"/>
      <c r="Q1651" s="109"/>
      <c r="R1651" s="109"/>
      <c r="S1651" s="109"/>
      <c r="T1651" s="106"/>
      <c r="U1651" s="106"/>
      <c r="V1651" s="106"/>
      <c r="W1651" s="106"/>
      <c r="X1651" s="106"/>
      <c r="Y1651" s="106"/>
      <c r="Z1651" s="106"/>
      <c r="AA1651" s="106"/>
      <c r="AB1651" s="106"/>
    </row>
    <row r="1652" spans="16:28">
      <c r="P1652" s="109"/>
      <c r="Q1652" s="109"/>
      <c r="R1652" s="109"/>
      <c r="S1652" s="109"/>
      <c r="T1652" s="106"/>
      <c r="U1652" s="106"/>
      <c r="V1652" s="106"/>
      <c r="W1652" s="106"/>
      <c r="X1652" s="106"/>
      <c r="Y1652" s="106"/>
      <c r="Z1652" s="106"/>
      <c r="AA1652" s="106"/>
      <c r="AB1652" s="106"/>
    </row>
    <row r="1653" spans="16:28">
      <c r="P1653" s="109"/>
      <c r="Q1653" s="109"/>
      <c r="R1653" s="109"/>
      <c r="S1653" s="109"/>
      <c r="T1653" s="106"/>
      <c r="U1653" s="106"/>
      <c r="V1653" s="106"/>
      <c r="W1653" s="106"/>
      <c r="X1653" s="106"/>
      <c r="Y1653" s="106"/>
      <c r="Z1653" s="106"/>
      <c r="AA1653" s="106"/>
      <c r="AB1653" s="106"/>
    </row>
    <row r="1654" spans="16:28">
      <c r="P1654" s="109"/>
      <c r="Q1654" s="109"/>
      <c r="R1654" s="109"/>
      <c r="S1654" s="109"/>
      <c r="T1654" s="106"/>
      <c r="U1654" s="106"/>
      <c r="V1654" s="106"/>
      <c r="W1654" s="106"/>
      <c r="X1654" s="106"/>
      <c r="Y1654" s="106"/>
      <c r="Z1654" s="106"/>
      <c r="AA1654" s="106"/>
      <c r="AB1654" s="106"/>
    </row>
    <row r="1655" spans="16:28">
      <c r="P1655" s="109"/>
      <c r="Q1655" s="109"/>
      <c r="R1655" s="109"/>
      <c r="S1655" s="109"/>
      <c r="T1655" s="106"/>
      <c r="U1655" s="106"/>
      <c r="V1655" s="106"/>
      <c r="W1655" s="106"/>
      <c r="X1655" s="106"/>
      <c r="Y1655" s="106"/>
      <c r="Z1655" s="106"/>
      <c r="AA1655" s="106"/>
      <c r="AB1655" s="106"/>
    </row>
    <row r="1656" spans="16:28">
      <c r="P1656" s="109"/>
      <c r="Q1656" s="109"/>
      <c r="R1656" s="109"/>
      <c r="S1656" s="109"/>
      <c r="T1656" s="106"/>
      <c r="U1656" s="106"/>
      <c r="V1656" s="106"/>
      <c r="W1656" s="106"/>
      <c r="X1656" s="106"/>
      <c r="Y1656" s="106"/>
      <c r="Z1656" s="106"/>
      <c r="AA1656" s="106"/>
      <c r="AB1656" s="106"/>
    </row>
    <row r="1657" spans="16:28">
      <c r="P1657" s="109"/>
      <c r="Q1657" s="109"/>
      <c r="R1657" s="109"/>
      <c r="S1657" s="109"/>
      <c r="T1657" s="106"/>
      <c r="U1657" s="106"/>
      <c r="V1657" s="106"/>
      <c r="W1657" s="106"/>
      <c r="X1657" s="106"/>
      <c r="Y1657" s="106"/>
      <c r="Z1657" s="106"/>
      <c r="AA1657" s="106"/>
      <c r="AB1657" s="106"/>
    </row>
    <row r="1658" spans="16:28">
      <c r="P1658" s="109"/>
      <c r="Q1658" s="109"/>
      <c r="R1658" s="109"/>
      <c r="S1658" s="109"/>
      <c r="T1658" s="106"/>
      <c r="U1658" s="106"/>
      <c r="V1658" s="106"/>
      <c r="W1658" s="106"/>
      <c r="X1658" s="106"/>
      <c r="Y1658" s="106"/>
      <c r="Z1658" s="106"/>
      <c r="AA1658" s="106"/>
      <c r="AB1658" s="106"/>
    </row>
    <row r="1659" spans="16:28">
      <c r="P1659" s="109"/>
      <c r="Q1659" s="109"/>
      <c r="R1659" s="109"/>
      <c r="S1659" s="109"/>
      <c r="T1659" s="106"/>
      <c r="U1659" s="106"/>
      <c r="V1659" s="106"/>
      <c r="W1659" s="106"/>
      <c r="X1659" s="106"/>
      <c r="Y1659" s="106"/>
      <c r="Z1659" s="106"/>
      <c r="AA1659" s="106"/>
      <c r="AB1659" s="106"/>
    </row>
    <row r="1660" spans="16:28">
      <c r="P1660" s="109"/>
      <c r="Q1660" s="109"/>
      <c r="R1660" s="109"/>
      <c r="S1660" s="109"/>
      <c r="T1660" s="106"/>
      <c r="U1660" s="106"/>
      <c r="V1660" s="106"/>
      <c r="W1660" s="106"/>
      <c r="X1660" s="106"/>
      <c r="Y1660" s="106"/>
      <c r="Z1660" s="106"/>
      <c r="AA1660" s="106"/>
      <c r="AB1660" s="106"/>
    </row>
    <row r="1661" spans="16:28">
      <c r="P1661" s="109"/>
      <c r="Q1661" s="109"/>
      <c r="R1661" s="109"/>
      <c r="S1661" s="109"/>
      <c r="T1661" s="106"/>
      <c r="U1661" s="106"/>
      <c r="V1661" s="106"/>
      <c r="W1661" s="106"/>
      <c r="X1661" s="106"/>
      <c r="Y1661" s="106"/>
      <c r="Z1661" s="106"/>
      <c r="AA1661" s="106"/>
      <c r="AB1661" s="106"/>
    </row>
    <row r="1662" spans="16:28">
      <c r="P1662" s="109"/>
      <c r="Q1662" s="109"/>
      <c r="R1662" s="109"/>
      <c r="S1662" s="109"/>
      <c r="T1662" s="106"/>
      <c r="U1662" s="106"/>
      <c r="V1662" s="106"/>
      <c r="W1662" s="106"/>
      <c r="X1662" s="106"/>
      <c r="Y1662" s="106"/>
      <c r="Z1662" s="106"/>
      <c r="AA1662" s="106"/>
      <c r="AB1662" s="106"/>
    </row>
    <row r="1663" spans="16:28">
      <c r="P1663" s="109"/>
      <c r="Q1663" s="109"/>
      <c r="R1663" s="109"/>
      <c r="S1663" s="109"/>
      <c r="T1663" s="106"/>
      <c r="U1663" s="106"/>
      <c r="V1663" s="106"/>
      <c r="W1663" s="106"/>
      <c r="X1663" s="106"/>
      <c r="Y1663" s="106"/>
      <c r="Z1663" s="106"/>
      <c r="AA1663" s="106"/>
      <c r="AB1663" s="106"/>
    </row>
    <row r="1664" spans="16:28">
      <c r="P1664" s="109"/>
      <c r="Q1664" s="109"/>
      <c r="R1664" s="109"/>
      <c r="S1664" s="109"/>
      <c r="T1664" s="106"/>
      <c r="U1664" s="106"/>
      <c r="V1664" s="106"/>
      <c r="W1664" s="106"/>
      <c r="X1664" s="106"/>
      <c r="Y1664" s="106"/>
      <c r="Z1664" s="106"/>
      <c r="AA1664" s="106"/>
      <c r="AB1664" s="106"/>
    </row>
    <row r="1665" spans="16:28">
      <c r="P1665" s="109"/>
      <c r="Q1665" s="109"/>
      <c r="R1665" s="109"/>
      <c r="S1665" s="109"/>
      <c r="T1665" s="106"/>
      <c r="U1665" s="106"/>
      <c r="V1665" s="106"/>
      <c r="W1665" s="106"/>
      <c r="X1665" s="106"/>
      <c r="Y1665" s="106"/>
      <c r="Z1665" s="106"/>
      <c r="AA1665" s="106"/>
      <c r="AB1665" s="106"/>
    </row>
    <row r="1666" spans="16:28">
      <c r="P1666" s="109"/>
      <c r="Q1666" s="109"/>
      <c r="R1666" s="109"/>
      <c r="S1666" s="109"/>
      <c r="T1666" s="106"/>
      <c r="U1666" s="106"/>
      <c r="V1666" s="106"/>
      <c r="W1666" s="106"/>
      <c r="X1666" s="106"/>
      <c r="Y1666" s="106"/>
      <c r="Z1666" s="106"/>
      <c r="AA1666" s="106"/>
      <c r="AB1666" s="106"/>
    </row>
    <row r="1667" spans="16:28">
      <c r="P1667" s="109"/>
      <c r="Q1667" s="109"/>
      <c r="R1667" s="109"/>
      <c r="S1667" s="109"/>
      <c r="T1667" s="106"/>
      <c r="U1667" s="106"/>
      <c r="V1667" s="106"/>
      <c r="W1667" s="106"/>
      <c r="X1667" s="106"/>
      <c r="Y1667" s="106"/>
      <c r="Z1667" s="106"/>
      <c r="AA1667" s="106"/>
      <c r="AB1667" s="106"/>
    </row>
    <row r="1668" spans="16:28">
      <c r="P1668" s="109"/>
      <c r="Q1668" s="109"/>
      <c r="R1668" s="109"/>
      <c r="S1668" s="109"/>
      <c r="T1668" s="106"/>
      <c r="U1668" s="106"/>
      <c r="V1668" s="106"/>
      <c r="W1668" s="106"/>
      <c r="X1668" s="106"/>
      <c r="Y1668" s="106"/>
      <c r="Z1668" s="106"/>
      <c r="AA1668" s="106"/>
      <c r="AB1668" s="106"/>
    </row>
    <row r="1669" spans="16:28">
      <c r="P1669" s="109"/>
      <c r="Q1669" s="109"/>
      <c r="R1669" s="109"/>
      <c r="S1669" s="109"/>
      <c r="T1669" s="106"/>
      <c r="U1669" s="106"/>
      <c r="V1669" s="106"/>
      <c r="W1669" s="106"/>
      <c r="X1669" s="106"/>
      <c r="Y1669" s="106"/>
      <c r="Z1669" s="106"/>
      <c r="AA1669" s="106"/>
      <c r="AB1669" s="106"/>
    </row>
    <row r="1670" spans="16:28">
      <c r="P1670" s="109"/>
      <c r="Q1670" s="109"/>
      <c r="R1670" s="109"/>
      <c r="S1670" s="109"/>
      <c r="T1670" s="106"/>
      <c r="U1670" s="106"/>
      <c r="V1670" s="106"/>
      <c r="W1670" s="106"/>
      <c r="X1670" s="106"/>
      <c r="Y1670" s="106"/>
      <c r="Z1670" s="106"/>
      <c r="AA1670" s="106"/>
      <c r="AB1670" s="106"/>
    </row>
    <row r="1671" spans="16:28">
      <c r="P1671" s="109"/>
      <c r="Q1671" s="109"/>
      <c r="R1671" s="109"/>
      <c r="S1671" s="109"/>
      <c r="T1671" s="106"/>
      <c r="U1671" s="106"/>
      <c r="V1671" s="106"/>
      <c r="W1671" s="106"/>
      <c r="X1671" s="106"/>
      <c r="Y1671" s="106"/>
      <c r="Z1671" s="106"/>
      <c r="AA1671" s="106"/>
      <c r="AB1671" s="106"/>
    </row>
    <row r="1672" spans="16:28">
      <c r="P1672" s="109"/>
      <c r="Q1672" s="109"/>
      <c r="R1672" s="109"/>
      <c r="S1672" s="109"/>
      <c r="T1672" s="106"/>
      <c r="U1672" s="106"/>
      <c r="V1672" s="106"/>
      <c r="W1672" s="106"/>
      <c r="X1672" s="106"/>
      <c r="Y1672" s="106"/>
      <c r="Z1672" s="106"/>
      <c r="AA1672" s="106"/>
      <c r="AB1672" s="106"/>
    </row>
    <row r="1673" spans="16:28">
      <c r="P1673" s="109"/>
      <c r="Q1673" s="109"/>
      <c r="R1673" s="109"/>
      <c r="S1673" s="109"/>
      <c r="T1673" s="106"/>
      <c r="U1673" s="106"/>
      <c r="V1673" s="106"/>
      <c r="W1673" s="106"/>
      <c r="X1673" s="106"/>
      <c r="Y1673" s="106"/>
      <c r="Z1673" s="106"/>
      <c r="AA1673" s="106"/>
      <c r="AB1673" s="106"/>
    </row>
    <row r="1674" spans="16:28">
      <c r="P1674" s="109"/>
      <c r="Q1674" s="109"/>
      <c r="R1674" s="109"/>
      <c r="S1674" s="109"/>
      <c r="T1674" s="106"/>
      <c r="U1674" s="106"/>
      <c r="V1674" s="106"/>
      <c r="W1674" s="106"/>
      <c r="X1674" s="106"/>
      <c r="Y1674" s="106"/>
      <c r="Z1674" s="106"/>
      <c r="AA1674" s="106"/>
      <c r="AB1674" s="106"/>
    </row>
    <row r="1675" spans="16:28">
      <c r="P1675" s="109"/>
      <c r="Q1675" s="109"/>
      <c r="R1675" s="109"/>
      <c r="S1675" s="109"/>
      <c r="T1675" s="106"/>
      <c r="U1675" s="106"/>
      <c r="V1675" s="106"/>
      <c r="W1675" s="106"/>
      <c r="X1675" s="106"/>
      <c r="Y1675" s="106"/>
      <c r="Z1675" s="106"/>
      <c r="AA1675" s="106"/>
      <c r="AB1675" s="106"/>
    </row>
    <row r="1676" spans="16:28">
      <c r="P1676" s="109"/>
      <c r="Q1676" s="109"/>
      <c r="R1676" s="109"/>
      <c r="S1676" s="109"/>
      <c r="T1676" s="106"/>
      <c r="U1676" s="106"/>
      <c r="V1676" s="106"/>
      <c r="W1676" s="106"/>
      <c r="X1676" s="106"/>
      <c r="Y1676" s="106"/>
      <c r="Z1676" s="106"/>
      <c r="AA1676" s="106"/>
      <c r="AB1676" s="106"/>
    </row>
    <row r="1677" spans="16:28">
      <c r="P1677" s="109"/>
      <c r="Q1677" s="109"/>
      <c r="R1677" s="109"/>
      <c r="S1677" s="109"/>
      <c r="T1677" s="106"/>
      <c r="U1677" s="106"/>
      <c r="V1677" s="106"/>
      <c r="W1677" s="106"/>
      <c r="X1677" s="106"/>
      <c r="Y1677" s="106"/>
      <c r="Z1677" s="106"/>
      <c r="AA1677" s="106"/>
      <c r="AB1677" s="106"/>
    </row>
    <row r="1678" spans="16:28">
      <c r="P1678" s="109"/>
      <c r="Q1678" s="109"/>
      <c r="R1678" s="109"/>
      <c r="S1678" s="109"/>
      <c r="T1678" s="106"/>
      <c r="U1678" s="106"/>
      <c r="V1678" s="106"/>
      <c r="W1678" s="106"/>
      <c r="X1678" s="106"/>
      <c r="Y1678" s="106"/>
      <c r="Z1678" s="106"/>
      <c r="AA1678" s="106"/>
      <c r="AB1678" s="106"/>
    </row>
    <row r="1679" spans="16:28">
      <c r="P1679" s="109"/>
      <c r="Q1679" s="109"/>
      <c r="R1679" s="109"/>
      <c r="S1679" s="109"/>
      <c r="T1679" s="106"/>
      <c r="U1679" s="106"/>
      <c r="V1679" s="106"/>
      <c r="W1679" s="106"/>
      <c r="X1679" s="106"/>
      <c r="Y1679" s="106"/>
      <c r="Z1679" s="106"/>
      <c r="AA1679" s="106"/>
      <c r="AB1679" s="106"/>
    </row>
    <row r="1680" spans="16:28">
      <c r="P1680" s="109"/>
      <c r="Q1680" s="109"/>
      <c r="R1680" s="109"/>
      <c r="S1680" s="109"/>
      <c r="T1680" s="106"/>
      <c r="U1680" s="106"/>
      <c r="V1680" s="106"/>
      <c r="W1680" s="106"/>
      <c r="X1680" s="106"/>
      <c r="Y1680" s="106"/>
      <c r="Z1680" s="106"/>
      <c r="AA1680" s="106"/>
      <c r="AB1680" s="106"/>
    </row>
    <row r="1681" spans="16:28">
      <c r="P1681" s="109"/>
      <c r="Q1681" s="109"/>
      <c r="R1681" s="109"/>
      <c r="S1681" s="109"/>
      <c r="T1681" s="106"/>
      <c r="U1681" s="106"/>
      <c r="V1681" s="106"/>
      <c r="W1681" s="106"/>
      <c r="X1681" s="106"/>
      <c r="Y1681" s="106"/>
      <c r="Z1681" s="106"/>
      <c r="AA1681" s="106"/>
      <c r="AB1681" s="106"/>
    </row>
    <row r="1682" spans="16:28">
      <c r="P1682" s="109"/>
      <c r="Q1682" s="109"/>
      <c r="R1682" s="109"/>
      <c r="S1682" s="109"/>
      <c r="T1682" s="106"/>
      <c r="U1682" s="106"/>
      <c r="V1682" s="106"/>
      <c r="W1682" s="106"/>
      <c r="X1682" s="106"/>
      <c r="Y1682" s="106"/>
      <c r="Z1682" s="106"/>
      <c r="AA1682" s="106"/>
      <c r="AB1682" s="106"/>
    </row>
    <row r="1683" spans="16:28">
      <c r="P1683" s="109"/>
      <c r="Q1683" s="109"/>
      <c r="R1683" s="109"/>
      <c r="S1683" s="109"/>
      <c r="T1683" s="106"/>
      <c r="U1683" s="106"/>
      <c r="V1683" s="106"/>
      <c r="W1683" s="106"/>
      <c r="X1683" s="106"/>
      <c r="Y1683" s="106"/>
      <c r="Z1683" s="106"/>
      <c r="AA1683" s="106"/>
      <c r="AB1683" s="106"/>
    </row>
    <row r="1684" spans="16:28">
      <c r="P1684" s="109"/>
      <c r="Q1684" s="109"/>
      <c r="R1684" s="109"/>
      <c r="S1684" s="109"/>
      <c r="T1684" s="106"/>
      <c r="U1684" s="106"/>
      <c r="V1684" s="106"/>
      <c r="W1684" s="106"/>
      <c r="X1684" s="106"/>
      <c r="Y1684" s="106"/>
      <c r="Z1684" s="106"/>
      <c r="AA1684" s="106"/>
      <c r="AB1684" s="106"/>
    </row>
    <row r="1685" spans="16:28">
      <c r="P1685" s="109"/>
      <c r="Q1685" s="109"/>
      <c r="R1685" s="109"/>
      <c r="S1685" s="109"/>
      <c r="T1685" s="106"/>
      <c r="U1685" s="106"/>
      <c r="V1685" s="106"/>
      <c r="W1685" s="106"/>
      <c r="X1685" s="106"/>
      <c r="Y1685" s="106"/>
      <c r="Z1685" s="106"/>
      <c r="AA1685" s="106"/>
      <c r="AB1685" s="106"/>
    </row>
    <row r="1686" spans="16:28">
      <c r="P1686" s="109"/>
      <c r="Q1686" s="109"/>
      <c r="R1686" s="109"/>
      <c r="S1686" s="109"/>
      <c r="T1686" s="106"/>
      <c r="U1686" s="106"/>
      <c r="V1686" s="106"/>
      <c r="W1686" s="106"/>
      <c r="X1686" s="106"/>
      <c r="Y1686" s="106"/>
      <c r="Z1686" s="106"/>
      <c r="AA1686" s="106"/>
      <c r="AB1686" s="106"/>
    </row>
    <row r="1687" spans="16:28">
      <c r="P1687" s="109"/>
      <c r="Q1687" s="109"/>
      <c r="R1687" s="109"/>
      <c r="S1687" s="109"/>
      <c r="T1687" s="106"/>
      <c r="U1687" s="106"/>
      <c r="V1687" s="106"/>
      <c r="W1687" s="106"/>
      <c r="X1687" s="106"/>
      <c r="Y1687" s="106"/>
      <c r="Z1687" s="106"/>
      <c r="AA1687" s="106"/>
      <c r="AB1687" s="106"/>
    </row>
    <row r="1688" spans="16:28">
      <c r="P1688" s="109"/>
      <c r="Q1688" s="109"/>
      <c r="R1688" s="109"/>
      <c r="S1688" s="109"/>
      <c r="T1688" s="106"/>
      <c r="U1688" s="106"/>
      <c r="V1688" s="106"/>
      <c r="W1688" s="106"/>
      <c r="X1688" s="106"/>
      <c r="Y1688" s="106"/>
      <c r="Z1688" s="106"/>
      <c r="AA1688" s="106"/>
      <c r="AB1688" s="106"/>
    </row>
    <row r="1689" spans="16:28">
      <c r="P1689" s="109"/>
      <c r="Q1689" s="109"/>
      <c r="R1689" s="109"/>
      <c r="S1689" s="109"/>
      <c r="T1689" s="106"/>
      <c r="U1689" s="106"/>
      <c r="V1689" s="106"/>
      <c r="W1689" s="106"/>
      <c r="X1689" s="106"/>
      <c r="Y1689" s="106"/>
      <c r="Z1689" s="106"/>
      <c r="AA1689" s="106"/>
      <c r="AB1689" s="106"/>
    </row>
    <row r="1690" spans="16:28">
      <c r="P1690" s="109"/>
      <c r="Q1690" s="109"/>
      <c r="R1690" s="109"/>
      <c r="S1690" s="109"/>
      <c r="T1690" s="106"/>
      <c r="U1690" s="106"/>
      <c r="V1690" s="106"/>
      <c r="W1690" s="106"/>
      <c r="X1690" s="106"/>
      <c r="Y1690" s="106"/>
      <c r="Z1690" s="106"/>
      <c r="AA1690" s="106"/>
      <c r="AB1690" s="106"/>
    </row>
    <row r="1691" spans="16:28">
      <c r="P1691" s="109"/>
      <c r="Q1691" s="109"/>
      <c r="R1691" s="109"/>
      <c r="S1691" s="109"/>
      <c r="T1691" s="106"/>
      <c r="U1691" s="106"/>
      <c r="V1691" s="106"/>
      <c r="W1691" s="106"/>
      <c r="X1691" s="106"/>
      <c r="Y1691" s="106"/>
      <c r="Z1691" s="106"/>
      <c r="AA1691" s="106"/>
      <c r="AB1691" s="106"/>
    </row>
    <row r="1692" spans="16:28">
      <c r="P1692" s="109"/>
      <c r="Q1692" s="109"/>
      <c r="R1692" s="109"/>
      <c r="S1692" s="109"/>
      <c r="T1692" s="106"/>
      <c r="U1692" s="106"/>
      <c r="V1692" s="106"/>
      <c r="W1692" s="106"/>
      <c r="X1692" s="106"/>
      <c r="Y1692" s="106"/>
      <c r="Z1692" s="106"/>
      <c r="AA1692" s="106"/>
      <c r="AB1692" s="106"/>
    </row>
    <row r="1693" spans="16:28">
      <c r="P1693" s="109"/>
      <c r="Q1693" s="109"/>
      <c r="R1693" s="109"/>
      <c r="S1693" s="109"/>
      <c r="T1693" s="106"/>
      <c r="U1693" s="106"/>
      <c r="V1693" s="106"/>
      <c r="W1693" s="106"/>
      <c r="X1693" s="106"/>
      <c r="Y1693" s="106"/>
      <c r="Z1693" s="106"/>
      <c r="AA1693" s="106"/>
      <c r="AB1693" s="106"/>
    </row>
    <row r="1694" spans="16:28">
      <c r="P1694" s="109"/>
      <c r="Q1694" s="109"/>
      <c r="R1694" s="109"/>
      <c r="S1694" s="109"/>
      <c r="T1694" s="106"/>
      <c r="U1694" s="106"/>
      <c r="V1694" s="106"/>
      <c r="W1694" s="106"/>
      <c r="X1694" s="106"/>
      <c r="Y1694" s="106"/>
      <c r="Z1694" s="106"/>
      <c r="AA1694" s="106"/>
      <c r="AB1694" s="106"/>
    </row>
    <row r="1695" spans="16:28">
      <c r="P1695" s="109"/>
      <c r="Q1695" s="109"/>
      <c r="R1695" s="109"/>
      <c r="S1695" s="109"/>
      <c r="T1695" s="106"/>
      <c r="U1695" s="106"/>
      <c r="V1695" s="106"/>
      <c r="W1695" s="106"/>
      <c r="X1695" s="106"/>
      <c r="Y1695" s="106"/>
      <c r="Z1695" s="106"/>
      <c r="AA1695" s="106"/>
      <c r="AB1695" s="106"/>
    </row>
    <row r="1696" spans="16:28">
      <c r="P1696" s="109"/>
      <c r="Q1696" s="109"/>
      <c r="R1696" s="109"/>
      <c r="S1696" s="109"/>
      <c r="T1696" s="106"/>
      <c r="U1696" s="106"/>
      <c r="V1696" s="106"/>
      <c r="W1696" s="106"/>
      <c r="X1696" s="106"/>
      <c r="Y1696" s="106"/>
      <c r="Z1696" s="106"/>
      <c r="AA1696" s="106"/>
      <c r="AB1696" s="106"/>
    </row>
    <row r="1697" spans="16:28">
      <c r="P1697" s="109"/>
      <c r="Q1697" s="109"/>
      <c r="R1697" s="109"/>
      <c r="S1697" s="109"/>
      <c r="T1697" s="106"/>
      <c r="U1697" s="106"/>
      <c r="V1697" s="106"/>
      <c r="W1697" s="106"/>
      <c r="X1697" s="106"/>
      <c r="Y1697" s="106"/>
      <c r="Z1697" s="106"/>
      <c r="AA1697" s="106"/>
      <c r="AB1697" s="106"/>
    </row>
    <row r="1698" spans="16:28">
      <c r="P1698" s="109"/>
      <c r="Q1698" s="109"/>
      <c r="R1698" s="109"/>
      <c r="S1698" s="109"/>
      <c r="T1698" s="106"/>
      <c r="U1698" s="106"/>
      <c r="V1698" s="106"/>
      <c r="W1698" s="106"/>
      <c r="X1698" s="106"/>
      <c r="Y1698" s="106"/>
      <c r="Z1698" s="106"/>
      <c r="AA1698" s="106"/>
      <c r="AB1698" s="106"/>
    </row>
    <row r="1699" spans="16:28">
      <c r="P1699" s="109"/>
      <c r="Q1699" s="109"/>
      <c r="R1699" s="109"/>
      <c r="S1699" s="109"/>
      <c r="T1699" s="106"/>
      <c r="U1699" s="106"/>
      <c r="V1699" s="106"/>
      <c r="W1699" s="106"/>
      <c r="X1699" s="106"/>
      <c r="Y1699" s="106"/>
      <c r="Z1699" s="106"/>
      <c r="AA1699" s="106"/>
      <c r="AB1699" s="106"/>
    </row>
    <row r="1700" spans="16:28">
      <c r="P1700" s="109"/>
      <c r="Q1700" s="109"/>
      <c r="R1700" s="109"/>
      <c r="S1700" s="109"/>
      <c r="T1700" s="106"/>
      <c r="U1700" s="106"/>
      <c r="V1700" s="106"/>
      <c r="W1700" s="106"/>
      <c r="X1700" s="106"/>
      <c r="Y1700" s="106"/>
      <c r="Z1700" s="106"/>
      <c r="AA1700" s="106"/>
      <c r="AB1700" s="106"/>
    </row>
    <row r="1701" spans="16:28">
      <c r="P1701" s="109"/>
      <c r="Q1701" s="109"/>
      <c r="R1701" s="109"/>
      <c r="S1701" s="109"/>
      <c r="T1701" s="106"/>
      <c r="U1701" s="106"/>
      <c r="V1701" s="106"/>
      <c r="W1701" s="106"/>
      <c r="X1701" s="106"/>
      <c r="Y1701" s="106"/>
      <c r="Z1701" s="106"/>
      <c r="AA1701" s="106"/>
      <c r="AB1701" s="106"/>
    </row>
    <row r="1702" spans="16:28">
      <c r="P1702" s="109"/>
      <c r="Q1702" s="109"/>
      <c r="R1702" s="109"/>
      <c r="S1702" s="109"/>
      <c r="T1702" s="106"/>
      <c r="U1702" s="106"/>
      <c r="V1702" s="106"/>
      <c r="W1702" s="106"/>
      <c r="X1702" s="106"/>
      <c r="Y1702" s="106"/>
      <c r="Z1702" s="106"/>
      <c r="AA1702" s="106"/>
      <c r="AB1702" s="106"/>
    </row>
    <row r="1703" spans="16:28">
      <c r="P1703" s="109"/>
      <c r="Q1703" s="109"/>
      <c r="R1703" s="109"/>
      <c r="S1703" s="109"/>
      <c r="T1703" s="106"/>
      <c r="U1703" s="106"/>
      <c r="V1703" s="106"/>
      <c r="W1703" s="106"/>
      <c r="X1703" s="106"/>
      <c r="Y1703" s="106"/>
      <c r="Z1703" s="106"/>
      <c r="AA1703" s="106"/>
      <c r="AB1703" s="106"/>
    </row>
    <row r="1704" spans="16:28">
      <c r="P1704" s="109"/>
      <c r="Q1704" s="109"/>
      <c r="R1704" s="109"/>
      <c r="S1704" s="109"/>
      <c r="T1704" s="106"/>
      <c r="U1704" s="106"/>
      <c r="V1704" s="106"/>
      <c r="W1704" s="106"/>
      <c r="X1704" s="106"/>
      <c r="Y1704" s="106"/>
      <c r="Z1704" s="106"/>
      <c r="AA1704" s="106"/>
      <c r="AB1704" s="106"/>
    </row>
    <row r="1705" spans="16:28">
      <c r="P1705" s="109"/>
      <c r="Q1705" s="109"/>
      <c r="R1705" s="109"/>
      <c r="S1705" s="109"/>
      <c r="T1705" s="106"/>
      <c r="U1705" s="106"/>
      <c r="V1705" s="106"/>
      <c r="W1705" s="106"/>
      <c r="X1705" s="106"/>
      <c r="Y1705" s="106"/>
      <c r="Z1705" s="106"/>
      <c r="AA1705" s="106"/>
      <c r="AB1705" s="106"/>
    </row>
    <row r="1706" spans="16:28">
      <c r="P1706" s="109"/>
      <c r="Q1706" s="109"/>
      <c r="R1706" s="109"/>
      <c r="S1706" s="109"/>
      <c r="T1706" s="106"/>
      <c r="U1706" s="106"/>
      <c r="V1706" s="106"/>
      <c r="W1706" s="106"/>
      <c r="X1706" s="106"/>
      <c r="Y1706" s="106"/>
      <c r="Z1706" s="106"/>
      <c r="AA1706" s="106"/>
      <c r="AB1706" s="106"/>
    </row>
    <row r="1707" spans="16:28">
      <c r="P1707" s="109"/>
      <c r="Q1707" s="109"/>
      <c r="R1707" s="109"/>
      <c r="S1707" s="109"/>
      <c r="T1707" s="106"/>
      <c r="U1707" s="106"/>
      <c r="V1707" s="106"/>
      <c r="W1707" s="106"/>
      <c r="X1707" s="106"/>
      <c r="Y1707" s="106"/>
      <c r="Z1707" s="106"/>
      <c r="AA1707" s="106"/>
      <c r="AB1707" s="106"/>
    </row>
    <row r="1708" spans="16:28">
      <c r="P1708" s="109"/>
      <c r="Q1708" s="109"/>
      <c r="R1708" s="109"/>
      <c r="S1708" s="109"/>
      <c r="T1708" s="106"/>
      <c r="U1708" s="106"/>
      <c r="V1708" s="106"/>
      <c r="W1708" s="106"/>
      <c r="X1708" s="106"/>
      <c r="Y1708" s="106"/>
      <c r="Z1708" s="106"/>
      <c r="AA1708" s="106"/>
      <c r="AB1708" s="106"/>
    </row>
    <row r="1709" spans="16:28">
      <c r="P1709" s="109"/>
      <c r="Q1709" s="109"/>
      <c r="R1709" s="109"/>
      <c r="S1709" s="109"/>
      <c r="T1709" s="106"/>
      <c r="U1709" s="106"/>
      <c r="V1709" s="106"/>
      <c r="W1709" s="106"/>
      <c r="X1709" s="106"/>
      <c r="Y1709" s="106"/>
      <c r="Z1709" s="106"/>
      <c r="AA1709" s="106"/>
      <c r="AB1709" s="106"/>
    </row>
    <row r="1710" spans="16:28">
      <c r="P1710" s="109"/>
      <c r="Q1710" s="109"/>
      <c r="R1710" s="109"/>
      <c r="S1710" s="109"/>
      <c r="T1710" s="106"/>
      <c r="U1710" s="106"/>
      <c r="V1710" s="106"/>
      <c r="W1710" s="106"/>
      <c r="X1710" s="106"/>
      <c r="Y1710" s="106"/>
      <c r="Z1710" s="106"/>
      <c r="AA1710" s="106"/>
      <c r="AB1710" s="106"/>
    </row>
    <row r="1711" spans="16:28">
      <c r="P1711" s="109"/>
      <c r="Q1711" s="109"/>
      <c r="R1711" s="109"/>
      <c r="S1711" s="109"/>
      <c r="T1711" s="106"/>
      <c r="U1711" s="106"/>
      <c r="V1711" s="106"/>
      <c r="W1711" s="106"/>
      <c r="X1711" s="106"/>
      <c r="Y1711" s="106"/>
      <c r="Z1711" s="106"/>
      <c r="AA1711" s="106"/>
      <c r="AB1711" s="106"/>
    </row>
    <row r="1712" spans="16:28">
      <c r="P1712" s="109"/>
      <c r="Q1712" s="109"/>
      <c r="R1712" s="109"/>
      <c r="S1712" s="109"/>
      <c r="T1712" s="106"/>
      <c r="U1712" s="106"/>
      <c r="V1712" s="106"/>
      <c r="W1712" s="106"/>
      <c r="X1712" s="106"/>
      <c r="Y1712" s="106"/>
      <c r="Z1712" s="106"/>
      <c r="AA1712" s="106"/>
      <c r="AB1712" s="106"/>
    </row>
    <row r="1713" spans="16:28">
      <c r="P1713" s="109"/>
      <c r="Q1713" s="109"/>
      <c r="R1713" s="109"/>
      <c r="S1713" s="109"/>
      <c r="T1713" s="106"/>
      <c r="U1713" s="106"/>
      <c r="V1713" s="106"/>
      <c r="W1713" s="106"/>
      <c r="X1713" s="106"/>
      <c r="Y1713" s="106"/>
      <c r="Z1713" s="106"/>
      <c r="AA1713" s="106"/>
      <c r="AB1713" s="106"/>
    </row>
    <row r="1714" spans="16:28">
      <c r="P1714" s="109"/>
      <c r="Q1714" s="109"/>
      <c r="R1714" s="109"/>
      <c r="S1714" s="109"/>
      <c r="T1714" s="106"/>
      <c r="U1714" s="106"/>
      <c r="V1714" s="106"/>
      <c r="W1714" s="106"/>
      <c r="X1714" s="106"/>
      <c r="Y1714" s="106"/>
      <c r="Z1714" s="106"/>
      <c r="AA1714" s="106"/>
      <c r="AB1714" s="106"/>
    </row>
    <row r="1715" spans="16:28">
      <c r="P1715" s="109"/>
      <c r="Q1715" s="109"/>
      <c r="R1715" s="109"/>
      <c r="S1715" s="109"/>
      <c r="T1715" s="106"/>
      <c r="U1715" s="106"/>
      <c r="V1715" s="106"/>
      <c r="W1715" s="106"/>
      <c r="X1715" s="106"/>
      <c r="Y1715" s="106"/>
      <c r="Z1715" s="106"/>
      <c r="AA1715" s="106"/>
      <c r="AB1715" s="106"/>
    </row>
    <row r="1716" spans="16:28">
      <c r="P1716" s="109"/>
      <c r="Q1716" s="109"/>
      <c r="R1716" s="109"/>
      <c r="S1716" s="109"/>
      <c r="T1716" s="106"/>
      <c r="U1716" s="106"/>
      <c r="V1716" s="106"/>
      <c r="W1716" s="106"/>
      <c r="X1716" s="106"/>
      <c r="Y1716" s="106"/>
      <c r="Z1716" s="106"/>
      <c r="AA1716" s="106"/>
      <c r="AB1716" s="106"/>
    </row>
    <row r="1717" spans="16:28">
      <c r="P1717" s="109"/>
      <c r="Q1717" s="109"/>
      <c r="R1717" s="109"/>
      <c r="S1717" s="109"/>
      <c r="T1717" s="106"/>
      <c r="U1717" s="106"/>
      <c r="V1717" s="106"/>
      <c r="W1717" s="106"/>
      <c r="X1717" s="106"/>
      <c r="Y1717" s="106"/>
      <c r="Z1717" s="106"/>
      <c r="AA1717" s="106"/>
      <c r="AB1717" s="106"/>
    </row>
    <row r="1718" spans="16:28">
      <c r="P1718" s="109"/>
      <c r="Q1718" s="109"/>
      <c r="R1718" s="109"/>
      <c r="S1718" s="109"/>
      <c r="T1718" s="106"/>
      <c r="U1718" s="106"/>
      <c r="V1718" s="106"/>
      <c r="W1718" s="106"/>
      <c r="X1718" s="106"/>
      <c r="Y1718" s="106"/>
      <c r="Z1718" s="106"/>
      <c r="AA1718" s="106"/>
      <c r="AB1718" s="106"/>
    </row>
    <row r="1719" spans="16:28">
      <c r="P1719" s="109"/>
      <c r="Q1719" s="109"/>
      <c r="R1719" s="109"/>
      <c r="S1719" s="109"/>
      <c r="T1719" s="106"/>
      <c r="U1719" s="106"/>
      <c r="V1719" s="106"/>
      <c r="W1719" s="106"/>
      <c r="X1719" s="106"/>
      <c r="Y1719" s="106"/>
      <c r="Z1719" s="106"/>
      <c r="AA1719" s="106"/>
      <c r="AB1719" s="106"/>
    </row>
    <row r="1720" spans="16:28">
      <c r="P1720" s="109"/>
      <c r="Q1720" s="109"/>
      <c r="R1720" s="109"/>
      <c r="S1720" s="109"/>
      <c r="T1720" s="106"/>
      <c r="U1720" s="106"/>
      <c r="V1720" s="106"/>
      <c r="W1720" s="106"/>
      <c r="X1720" s="106"/>
      <c r="Y1720" s="106"/>
      <c r="Z1720" s="106"/>
      <c r="AA1720" s="106"/>
      <c r="AB1720" s="106"/>
    </row>
    <row r="1721" spans="16:28">
      <c r="P1721" s="109"/>
      <c r="Q1721" s="109"/>
      <c r="R1721" s="109"/>
      <c r="S1721" s="109"/>
      <c r="T1721" s="106"/>
      <c r="U1721" s="106"/>
      <c r="V1721" s="106"/>
      <c r="W1721" s="106"/>
      <c r="X1721" s="106"/>
      <c r="Y1721" s="106"/>
      <c r="Z1721" s="106"/>
      <c r="AA1721" s="106"/>
      <c r="AB1721" s="106"/>
    </row>
    <row r="1722" spans="16:28">
      <c r="P1722" s="109"/>
      <c r="Q1722" s="109"/>
      <c r="R1722" s="109"/>
      <c r="S1722" s="109"/>
      <c r="T1722" s="106"/>
      <c r="U1722" s="106"/>
      <c r="V1722" s="106"/>
      <c r="W1722" s="106"/>
      <c r="X1722" s="106"/>
      <c r="Y1722" s="106"/>
      <c r="Z1722" s="106"/>
      <c r="AA1722" s="106"/>
      <c r="AB1722" s="106"/>
    </row>
    <row r="1723" spans="16:28">
      <c r="P1723" s="109"/>
      <c r="Q1723" s="109"/>
      <c r="R1723" s="109"/>
      <c r="S1723" s="109"/>
      <c r="T1723" s="106"/>
      <c r="U1723" s="106"/>
      <c r="V1723" s="106"/>
      <c r="W1723" s="106"/>
      <c r="X1723" s="106"/>
      <c r="Y1723" s="106"/>
      <c r="Z1723" s="106"/>
      <c r="AA1723" s="106"/>
      <c r="AB1723" s="106"/>
    </row>
    <row r="1724" spans="16:28">
      <c r="P1724" s="109"/>
      <c r="Q1724" s="109"/>
      <c r="R1724" s="109"/>
      <c r="S1724" s="109"/>
      <c r="T1724" s="106"/>
      <c r="U1724" s="106"/>
      <c r="V1724" s="106"/>
      <c r="W1724" s="106"/>
      <c r="X1724" s="106"/>
      <c r="Y1724" s="106"/>
      <c r="Z1724" s="106"/>
      <c r="AA1724" s="106"/>
      <c r="AB1724" s="106"/>
    </row>
    <row r="1725" spans="16:28">
      <c r="P1725" s="109"/>
      <c r="Q1725" s="109"/>
      <c r="R1725" s="109"/>
      <c r="S1725" s="109"/>
      <c r="T1725" s="106"/>
      <c r="U1725" s="106"/>
      <c r="V1725" s="106"/>
      <c r="W1725" s="106"/>
      <c r="X1725" s="106"/>
      <c r="Y1725" s="106"/>
      <c r="Z1725" s="106"/>
      <c r="AA1725" s="106"/>
      <c r="AB1725" s="106"/>
    </row>
    <row r="1726" spans="16:28">
      <c r="P1726" s="109"/>
      <c r="Q1726" s="109"/>
      <c r="R1726" s="109"/>
      <c r="S1726" s="109"/>
      <c r="T1726" s="106"/>
      <c r="U1726" s="106"/>
      <c r="V1726" s="106"/>
      <c r="W1726" s="106"/>
      <c r="X1726" s="106"/>
      <c r="Y1726" s="106"/>
      <c r="Z1726" s="106"/>
      <c r="AA1726" s="106"/>
      <c r="AB1726" s="106"/>
    </row>
    <row r="1727" spans="16:28">
      <c r="P1727" s="109"/>
      <c r="Q1727" s="109"/>
      <c r="R1727" s="109"/>
      <c r="S1727" s="109"/>
      <c r="T1727" s="106"/>
      <c r="U1727" s="106"/>
      <c r="V1727" s="106"/>
      <c r="W1727" s="106"/>
      <c r="X1727" s="106"/>
      <c r="Y1727" s="106"/>
      <c r="Z1727" s="106"/>
      <c r="AA1727" s="106"/>
      <c r="AB1727" s="106"/>
    </row>
    <row r="1728" spans="16:28">
      <c r="P1728" s="109"/>
      <c r="Q1728" s="109"/>
      <c r="R1728" s="109"/>
      <c r="S1728" s="109"/>
      <c r="T1728" s="106"/>
      <c r="U1728" s="106"/>
      <c r="V1728" s="106"/>
      <c r="W1728" s="106"/>
      <c r="X1728" s="106"/>
      <c r="Y1728" s="106"/>
      <c r="Z1728" s="106"/>
      <c r="AA1728" s="106"/>
      <c r="AB1728" s="106"/>
    </row>
    <row r="1729" spans="16:28">
      <c r="P1729" s="109"/>
      <c r="Q1729" s="109"/>
      <c r="R1729" s="109"/>
      <c r="S1729" s="109"/>
      <c r="T1729" s="106"/>
      <c r="U1729" s="106"/>
      <c r="V1729" s="106"/>
      <c r="W1729" s="106"/>
      <c r="X1729" s="106"/>
      <c r="Y1729" s="106"/>
      <c r="Z1729" s="106"/>
      <c r="AA1729" s="106"/>
      <c r="AB1729" s="106"/>
    </row>
    <row r="1730" spans="16:28">
      <c r="P1730" s="109"/>
      <c r="Q1730" s="109"/>
      <c r="R1730" s="109"/>
      <c r="S1730" s="109"/>
      <c r="T1730" s="106"/>
      <c r="U1730" s="106"/>
      <c r="V1730" s="106"/>
      <c r="W1730" s="106"/>
      <c r="X1730" s="106"/>
      <c r="Y1730" s="106"/>
      <c r="Z1730" s="106"/>
      <c r="AA1730" s="106"/>
      <c r="AB1730" s="106"/>
    </row>
    <row r="1731" spans="16:28">
      <c r="P1731" s="109"/>
      <c r="Q1731" s="109"/>
      <c r="R1731" s="109"/>
      <c r="S1731" s="109"/>
      <c r="T1731" s="106"/>
      <c r="U1731" s="106"/>
      <c r="V1731" s="106"/>
      <c r="W1731" s="106"/>
      <c r="X1731" s="106"/>
      <c r="Y1731" s="106"/>
      <c r="Z1731" s="106"/>
      <c r="AA1731" s="106"/>
      <c r="AB1731" s="106"/>
    </row>
    <row r="1732" spans="16:28">
      <c r="P1732" s="109"/>
      <c r="Q1732" s="109"/>
      <c r="R1732" s="109"/>
      <c r="S1732" s="109"/>
      <c r="T1732" s="106"/>
      <c r="U1732" s="106"/>
      <c r="V1732" s="106"/>
      <c r="W1732" s="106"/>
      <c r="X1732" s="106"/>
      <c r="Y1732" s="106"/>
      <c r="Z1732" s="106"/>
      <c r="AA1732" s="106"/>
      <c r="AB1732" s="106"/>
    </row>
    <row r="1733" spans="16:28">
      <c r="P1733" s="109"/>
      <c r="Q1733" s="109"/>
      <c r="R1733" s="109"/>
      <c r="S1733" s="109"/>
      <c r="T1733" s="106"/>
      <c r="U1733" s="106"/>
      <c r="V1733" s="106"/>
      <c r="W1733" s="106"/>
      <c r="X1733" s="106"/>
      <c r="Y1733" s="106"/>
      <c r="Z1733" s="106"/>
      <c r="AA1733" s="106"/>
      <c r="AB1733" s="106"/>
    </row>
    <row r="1734" spans="16:28">
      <c r="P1734" s="109"/>
      <c r="Q1734" s="109"/>
      <c r="R1734" s="109"/>
      <c r="S1734" s="109"/>
      <c r="T1734" s="106"/>
      <c r="U1734" s="106"/>
      <c r="V1734" s="106"/>
      <c r="W1734" s="106"/>
      <c r="X1734" s="106"/>
      <c r="Y1734" s="106"/>
      <c r="Z1734" s="106"/>
      <c r="AA1734" s="106"/>
      <c r="AB1734" s="106"/>
    </row>
    <row r="1735" spans="16:28">
      <c r="P1735" s="109"/>
      <c r="Q1735" s="109"/>
      <c r="R1735" s="109"/>
      <c r="S1735" s="109"/>
      <c r="T1735" s="106"/>
      <c r="U1735" s="106"/>
      <c r="V1735" s="106"/>
      <c r="W1735" s="106"/>
      <c r="X1735" s="106"/>
      <c r="Y1735" s="106"/>
      <c r="Z1735" s="106"/>
      <c r="AA1735" s="106"/>
      <c r="AB1735" s="106"/>
    </row>
    <row r="1736" spans="16:28">
      <c r="P1736" s="109"/>
      <c r="Q1736" s="109"/>
      <c r="R1736" s="109"/>
      <c r="S1736" s="109"/>
      <c r="T1736" s="106"/>
      <c r="U1736" s="106"/>
      <c r="V1736" s="106"/>
      <c r="W1736" s="106"/>
      <c r="X1736" s="106"/>
      <c r="Y1736" s="106"/>
      <c r="Z1736" s="106"/>
      <c r="AA1736" s="106"/>
      <c r="AB1736" s="106"/>
    </row>
    <row r="1737" spans="16:28">
      <c r="P1737" s="109"/>
      <c r="Q1737" s="109"/>
      <c r="R1737" s="109"/>
      <c r="S1737" s="109"/>
      <c r="T1737" s="106"/>
      <c r="U1737" s="106"/>
      <c r="V1737" s="106"/>
      <c r="W1737" s="106"/>
      <c r="X1737" s="106"/>
      <c r="Y1737" s="106"/>
      <c r="Z1737" s="106"/>
      <c r="AA1737" s="106"/>
      <c r="AB1737" s="106"/>
    </row>
    <row r="1738" spans="16:28">
      <c r="P1738" s="109"/>
      <c r="Q1738" s="109"/>
      <c r="R1738" s="109"/>
      <c r="S1738" s="109"/>
      <c r="T1738" s="106"/>
      <c r="U1738" s="106"/>
      <c r="V1738" s="106"/>
      <c r="W1738" s="106"/>
      <c r="X1738" s="106"/>
      <c r="Y1738" s="106"/>
      <c r="Z1738" s="106"/>
      <c r="AA1738" s="106"/>
      <c r="AB1738" s="106"/>
    </row>
    <row r="1739" spans="16:28">
      <c r="P1739" s="109"/>
      <c r="Q1739" s="109"/>
      <c r="R1739" s="109"/>
      <c r="S1739" s="109"/>
      <c r="T1739" s="106"/>
      <c r="U1739" s="106"/>
      <c r="V1739" s="106"/>
      <c r="W1739" s="106"/>
      <c r="X1739" s="106"/>
      <c r="Y1739" s="106"/>
      <c r="Z1739" s="106"/>
      <c r="AA1739" s="106"/>
      <c r="AB1739" s="106"/>
    </row>
    <row r="1740" spans="16:28">
      <c r="P1740" s="109"/>
      <c r="Q1740" s="109"/>
      <c r="R1740" s="109"/>
      <c r="S1740" s="109"/>
      <c r="T1740" s="106"/>
      <c r="U1740" s="106"/>
      <c r="V1740" s="106"/>
      <c r="W1740" s="106"/>
      <c r="X1740" s="106"/>
      <c r="Y1740" s="106"/>
      <c r="Z1740" s="106"/>
      <c r="AA1740" s="106"/>
      <c r="AB1740" s="106"/>
    </row>
    <row r="1741" spans="16:28">
      <c r="P1741" s="109"/>
      <c r="Q1741" s="109"/>
      <c r="R1741" s="109"/>
      <c r="S1741" s="109"/>
      <c r="T1741" s="106"/>
      <c r="U1741" s="106"/>
      <c r="V1741" s="106"/>
      <c r="W1741" s="106"/>
      <c r="X1741" s="106"/>
      <c r="Y1741" s="106"/>
      <c r="Z1741" s="106"/>
      <c r="AA1741" s="106"/>
      <c r="AB1741" s="106"/>
    </row>
    <row r="1742" spans="16:28">
      <c r="P1742" s="109"/>
      <c r="Q1742" s="109"/>
      <c r="R1742" s="109"/>
      <c r="S1742" s="109"/>
      <c r="T1742" s="106"/>
      <c r="U1742" s="106"/>
      <c r="V1742" s="106"/>
      <c r="W1742" s="106"/>
      <c r="X1742" s="106"/>
      <c r="Y1742" s="106"/>
      <c r="Z1742" s="106"/>
      <c r="AA1742" s="106"/>
      <c r="AB1742" s="106"/>
    </row>
    <row r="1743" spans="16:28">
      <c r="P1743" s="109"/>
      <c r="Q1743" s="109"/>
      <c r="R1743" s="109"/>
      <c r="S1743" s="109"/>
      <c r="T1743" s="106"/>
      <c r="U1743" s="106"/>
      <c r="V1743" s="106"/>
      <c r="W1743" s="106"/>
      <c r="X1743" s="106"/>
      <c r="Y1743" s="106"/>
      <c r="Z1743" s="106"/>
      <c r="AA1743" s="106"/>
      <c r="AB1743" s="106"/>
    </row>
    <row r="1744" spans="16:28">
      <c r="P1744" s="109"/>
      <c r="Q1744" s="109"/>
      <c r="R1744" s="109"/>
      <c r="S1744" s="109"/>
      <c r="T1744" s="106"/>
      <c r="U1744" s="106"/>
      <c r="V1744" s="106"/>
      <c r="W1744" s="106"/>
      <c r="X1744" s="106"/>
      <c r="Y1744" s="106"/>
      <c r="Z1744" s="106"/>
      <c r="AA1744" s="106"/>
      <c r="AB1744" s="106"/>
    </row>
    <row r="1745" spans="16:28">
      <c r="P1745" s="109"/>
      <c r="Q1745" s="109"/>
      <c r="R1745" s="109"/>
      <c r="S1745" s="109"/>
      <c r="T1745" s="106"/>
      <c r="U1745" s="106"/>
      <c r="V1745" s="106"/>
      <c r="W1745" s="106"/>
      <c r="X1745" s="106"/>
      <c r="Y1745" s="106"/>
      <c r="Z1745" s="106"/>
      <c r="AA1745" s="106"/>
      <c r="AB1745" s="106"/>
    </row>
    <row r="1746" spans="16:28">
      <c r="P1746" s="109"/>
      <c r="Q1746" s="109"/>
      <c r="R1746" s="109"/>
      <c r="S1746" s="109"/>
      <c r="T1746" s="106"/>
      <c r="U1746" s="106"/>
      <c r="V1746" s="106"/>
      <c r="W1746" s="106"/>
      <c r="X1746" s="106"/>
      <c r="Y1746" s="106"/>
      <c r="Z1746" s="106"/>
      <c r="AA1746" s="106"/>
      <c r="AB1746" s="106"/>
    </row>
    <row r="1747" spans="16:28">
      <c r="P1747" s="109"/>
      <c r="Q1747" s="109"/>
      <c r="R1747" s="109"/>
      <c r="S1747" s="109"/>
      <c r="T1747" s="106"/>
      <c r="U1747" s="106"/>
      <c r="V1747" s="106"/>
      <c r="W1747" s="106"/>
      <c r="X1747" s="106"/>
      <c r="Y1747" s="106"/>
      <c r="Z1747" s="106"/>
      <c r="AA1747" s="106"/>
      <c r="AB1747" s="106"/>
    </row>
    <row r="1748" spans="16:28">
      <c r="P1748" s="109"/>
      <c r="Q1748" s="109"/>
      <c r="R1748" s="109"/>
      <c r="S1748" s="109"/>
      <c r="T1748" s="106"/>
      <c r="U1748" s="106"/>
      <c r="V1748" s="106"/>
      <c r="W1748" s="106"/>
      <c r="X1748" s="106"/>
      <c r="Y1748" s="106"/>
      <c r="Z1748" s="106"/>
      <c r="AA1748" s="106"/>
      <c r="AB1748" s="106"/>
    </row>
    <row r="1749" spans="16:28">
      <c r="P1749" s="109"/>
      <c r="Q1749" s="109"/>
      <c r="R1749" s="109"/>
      <c r="S1749" s="109"/>
      <c r="T1749" s="106"/>
      <c r="U1749" s="106"/>
      <c r="V1749" s="106"/>
      <c r="W1749" s="106"/>
      <c r="X1749" s="106"/>
      <c r="Y1749" s="106"/>
      <c r="Z1749" s="106"/>
      <c r="AA1749" s="106"/>
      <c r="AB1749" s="106"/>
    </row>
    <row r="1750" spans="16:28">
      <c r="P1750" s="109"/>
      <c r="Q1750" s="109"/>
      <c r="R1750" s="109"/>
      <c r="S1750" s="109"/>
      <c r="T1750" s="106"/>
      <c r="U1750" s="106"/>
      <c r="V1750" s="106"/>
      <c r="W1750" s="106"/>
      <c r="X1750" s="106"/>
      <c r="Y1750" s="106"/>
      <c r="Z1750" s="106"/>
      <c r="AA1750" s="106"/>
      <c r="AB1750" s="106"/>
    </row>
    <row r="1751" spans="16:28">
      <c r="P1751" s="109"/>
      <c r="Q1751" s="109"/>
      <c r="R1751" s="109"/>
      <c r="S1751" s="109"/>
      <c r="T1751" s="106"/>
      <c r="U1751" s="106"/>
      <c r="V1751" s="106"/>
      <c r="W1751" s="106"/>
      <c r="X1751" s="106"/>
      <c r="Y1751" s="106"/>
      <c r="Z1751" s="106"/>
      <c r="AA1751" s="106"/>
      <c r="AB1751" s="106"/>
    </row>
    <row r="1752" spans="16:28">
      <c r="P1752" s="109"/>
      <c r="Q1752" s="109"/>
      <c r="R1752" s="109"/>
      <c r="S1752" s="109"/>
      <c r="T1752" s="106"/>
      <c r="U1752" s="106"/>
      <c r="V1752" s="106"/>
      <c r="W1752" s="106"/>
      <c r="X1752" s="106"/>
      <c r="Y1752" s="106"/>
      <c r="Z1752" s="106"/>
      <c r="AA1752" s="106"/>
      <c r="AB1752" s="106"/>
    </row>
    <row r="1753" spans="16:28">
      <c r="P1753" s="109"/>
      <c r="Q1753" s="109"/>
      <c r="R1753" s="109"/>
      <c r="S1753" s="109"/>
      <c r="T1753" s="106"/>
      <c r="U1753" s="106"/>
      <c r="V1753" s="106"/>
      <c r="W1753" s="106"/>
      <c r="X1753" s="106"/>
      <c r="Y1753" s="106"/>
      <c r="Z1753" s="106"/>
      <c r="AA1753" s="106"/>
      <c r="AB1753" s="106"/>
    </row>
    <row r="1754" spans="16:28">
      <c r="P1754" s="109"/>
      <c r="Q1754" s="109"/>
      <c r="R1754" s="109"/>
      <c r="S1754" s="109"/>
      <c r="T1754" s="106"/>
      <c r="U1754" s="106"/>
      <c r="V1754" s="106"/>
      <c r="W1754" s="106"/>
      <c r="X1754" s="106"/>
      <c r="Y1754" s="106"/>
      <c r="Z1754" s="106"/>
      <c r="AA1754" s="106"/>
      <c r="AB1754" s="106"/>
    </row>
    <row r="1755" spans="16:28">
      <c r="P1755" s="109"/>
      <c r="Q1755" s="109"/>
      <c r="R1755" s="109"/>
      <c r="S1755" s="109"/>
      <c r="T1755" s="106"/>
      <c r="U1755" s="106"/>
      <c r="V1755" s="106"/>
      <c r="W1755" s="106"/>
      <c r="X1755" s="106"/>
      <c r="Y1755" s="106"/>
      <c r="Z1755" s="106"/>
      <c r="AA1755" s="106"/>
      <c r="AB1755" s="106"/>
    </row>
    <row r="1756" spans="16:28">
      <c r="P1756" s="109"/>
      <c r="Q1756" s="109"/>
      <c r="R1756" s="109"/>
      <c r="S1756" s="109"/>
      <c r="T1756" s="106"/>
      <c r="U1756" s="106"/>
      <c r="V1756" s="106"/>
      <c r="W1756" s="106"/>
      <c r="X1756" s="106"/>
      <c r="Y1756" s="106"/>
      <c r="Z1756" s="106"/>
      <c r="AA1756" s="106"/>
      <c r="AB1756" s="106"/>
    </row>
    <row r="1757" spans="16:28">
      <c r="P1757" s="109"/>
      <c r="Q1757" s="109"/>
      <c r="R1757" s="109"/>
      <c r="S1757" s="109"/>
      <c r="T1757" s="106"/>
      <c r="U1757" s="106"/>
      <c r="V1757" s="106"/>
      <c r="W1757" s="106"/>
      <c r="X1757" s="106"/>
      <c r="Y1757" s="106"/>
      <c r="Z1757" s="106"/>
      <c r="AA1757" s="106"/>
      <c r="AB1757" s="106"/>
    </row>
    <row r="1758" spans="16:28">
      <c r="P1758" s="109"/>
      <c r="Q1758" s="109"/>
      <c r="R1758" s="109"/>
      <c r="S1758" s="109"/>
      <c r="T1758" s="106"/>
      <c r="U1758" s="106"/>
      <c r="V1758" s="106"/>
      <c r="W1758" s="106"/>
      <c r="X1758" s="106"/>
      <c r="Y1758" s="106"/>
      <c r="Z1758" s="106"/>
      <c r="AA1758" s="106"/>
      <c r="AB1758" s="106"/>
    </row>
    <row r="1759" spans="16:28">
      <c r="P1759" s="109"/>
      <c r="Q1759" s="109"/>
      <c r="R1759" s="109"/>
      <c r="S1759" s="109"/>
      <c r="T1759" s="106"/>
      <c r="U1759" s="106"/>
      <c r="V1759" s="106"/>
      <c r="W1759" s="106"/>
      <c r="X1759" s="106"/>
      <c r="Y1759" s="106"/>
      <c r="Z1759" s="106"/>
      <c r="AA1759" s="106"/>
      <c r="AB1759" s="106"/>
    </row>
    <row r="1760" spans="16:28">
      <c r="P1760" s="109"/>
      <c r="Q1760" s="109"/>
      <c r="R1760" s="109"/>
      <c r="S1760" s="109"/>
      <c r="T1760" s="106"/>
      <c r="U1760" s="106"/>
      <c r="V1760" s="106"/>
      <c r="W1760" s="106"/>
      <c r="X1760" s="106"/>
      <c r="Y1760" s="106"/>
      <c r="Z1760" s="106"/>
      <c r="AA1760" s="106"/>
      <c r="AB1760" s="106"/>
    </row>
    <row r="1761" spans="16:28">
      <c r="P1761" s="109"/>
      <c r="Q1761" s="109"/>
      <c r="R1761" s="109"/>
      <c r="S1761" s="109"/>
      <c r="T1761" s="106"/>
      <c r="U1761" s="106"/>
      <c r="V1761" s="106"/>
      <c r="W1761" s="106"/>
      <c r="X1761" s="106"/>
      <c r="Y1761" s="106"/>
      <c r="Z1761" s="106"/>
      <c r="AA1761" s="106"/>
      <c r="AB1761" s="106"/>
    </row>
    <row r="1762" spans="16:28">
      <c r="P1762" s="109"/>
      <c r="Q1762" s="109"/>
      <c r="R1762" s="109"/>
      <c r="S1762" s="109"/>
      <c r="T1762" s="106"/>
      <c r="U1762" s="106"/>
      <c r="V1762" s="106"/>
      <c r="W1762" s="106"/>
      <c r="X1762" s="106"/>
      <c r="Y1762" s="106"/>
      <c r="Z1762" s="106"/>
      <c r="AA1762" s="106"/>
      <c r="AB1762" s="106"/>
    </row>
    <row r="1763" spans="16:28">
      <c r="P1763" s="109"/>
      <c r="Q1763" s="109"/>
      <c r="R1763" s="109"/>
      <c r="S1763" s="109"/>
      <c r="T1763" s="106"/>
      <c r="U1763" s="106"/>
      <c r="V1763" s="106"/>
      <c r="W1763" s="106"/>
      <c r="X1763" s="106"/>
      <c r="Y1763" s="106"/>
      <c r="Z1763" s="106"/>
      <c r="AA1763" s="106"/>
      <c r="AB1763" s="106"/>
    </row>
    <row r="1764" spans="16:28">
      <c r="P1764" s="109"/>
      <c r="Q1764" s="109"/>
      <c r="R1764" s="109"/>
      <c r="S1764" s="109"/>
      <c r="T1764" s="106"/>
      <c r="U1764" s="106"/>
      <c r="V1764" s="106"/>
      <c r="W1764" s="106"/>
      <c r="X1764" s="106"/>
      <c r="Y1764" s="106"/>
      <c r="Z1764" s="106"/>
      <c r="AA1764" s="106"/>
      <c r="AB1764" s="106"/>
    </row>
    <row r="1765" spans="16:28">
      <c r="P1765" s="109"/>
      <c r="Q1765" s="109"/>
      <c r="R1765" s="109"/>
      <c r="S1765" s="109"/>
      <c r="T1765" s="106"/>
      <c r="U1765" s="106"/>
      <c r="V1765" s="106"/>
      <c r="W1765" s="106"/>
      <c r="X1765" s="106"/>
      <c r="Y1765" s="106"/>
      <c r="Z1765" s="106"/>
      <c r="AA1765" s="106"/>
      <c r="AB1765" s="106"/>
    </row>
    <row r="1766" spans="16:28">
      <c r="P1766" s="109"/>
      <c r="Q1766" s="109"/>
      <c r="R1766" s="109"/>
      <c r="S1766" s="109"/>
      <c r="T1766" s="106"/>
      <c r="U1766" s="106"/>
      <c r="V1766" s="106"/>
      <c r="W1766" s="106"/>
      <c r="X1766" s="106"/>
      <c r="Y1766" s="106"/>
      <c r="Z1766" s="106"/>
      <c r="AA1766" s="106"/>
      <c r="AB1766" s="106"/>
    </row>
    <row r="1767" spans="16:28">
      <c r="P1767" s="109"/>
      <c r="Q1767" s="109"/>
      <c r="R1767" s="109"/>
      <c r="S1767" s="109"/>
      <c r="T1767" s="106"/>
      <c r="U1767" s="106"/>
      <c r="V1767" s="106"/>
      <c r="W1767" s="106"/>
      <c r="X1767" s="106"/>
      <c r="Y1767" s="106"/>
      <c r="Z1767" s="106"/>
      <c r="AA1767" s="106"/>
      <c r="AB1767" s="106"/>
    </row>
    <row r="1768" spans="16:28">
      <c r="P1768" s="109"/>
      <c r="Q1768" s="109"/>
      <c r="R1768" s="109"/>
      <c r="S1768" s="109"/>
      <c r="T1768" s="106"/>
      <c r="U1768" s="106"/>
      <c r="V1768" s="106"/>
      <c r="W1768" s="106"/>
      <c r="X1768" s="106"/>
      <c r="Y1768" s="106"/>
      <c r="Z1768" s="106"/>
      <c r="AA1768" s="106"/>
      <c r="AB1768" s="106"/>
    </row>
    <row r="1769" spans="16:28">
      <c r="P1769" s="109"/>
      <c r="Q1769" s="109"/>
      <c r="R1769" s="109"/>
      <c r="S1769" s="109"/>
      <c r="T1769" s="106"/>
      <c r="U1769" s="106"/>
      <c r="V1769" s="106"/>
      <c r="W1769" s="106"/>
      <c r="X1769" s="106"/>
      <c r="Y1769" s="106"/>
      <c r="Z1769" s="106"/>
      <c r="AA1769" s="106"/>
      <c r="AB1769" s="106"/>
    </row>
    <row r="1770" spans="16:28">
      <c r="P1770" s="109"/>
      <c r="Q1770" s="109"/>
      <c r="R1770" s="109"/>
      <c r="S1770" s="109"/>
      <c r="T1770" s="106"/>
      <c r="U1770" s="106"/>
      <c r="V1770" s="106"/>
      <c r="W1770" s="106"/>
      <c r="X1770" s="106"/>
      <c r="Y1770" s="106"/>
      <c r="Z1770" s="106"/>
      <c r="AA1770" s="106"/>
      <c r="AB1770" s="106"/>
    </row>
    <row r="1771" spans="16:28">
      <c r="P1771" s="109"/>
      <c r="Q1771" s="109"/>
      <c r="R1771" s="109"/>
      <c r="S1771" s="109"/>
      <c r="T1771" s="106"/>
      <c r="U1771" s="106"/>
      <c r="V1771" s="106"/>
      <c r="W1771" s="106"/>
      <c r="X1771" s="106"/>
      <c r="Y1771" s="106"/>
      <c r="Z1771" s="106"/>
      <c r="AA1771" s="106"/>
      <c r="AB1771" s="106"/>
    </row>
    <row r="1772" spans="16:28">
      <c r="P1772" s="109"/>
      <c r="Q1772" s="109"/>
      <c r="R1772" s="109"/>
      <c r="S1772" s="109"/>
      <c r="T1772" s="106"/>
      <c r="U1772" s="106"/>
      <c r="V1772" s="106"/>
      <c r="W1772" s="106"/>
      <c r="X1772" s="106"/>
      <c r="Y1772" s="106"/>
      <c r="Z1772" s="106"/>
      <c r="AA1772" s="106"/>
      <c r="AB1772" s="106"/>
    </row>
    <row r="1773" spans="16:28">
      <c r="P1773" s="109"/>
      <c r="Q1773" s="109"/>
      <c r="R1773" s="109"/>
      <c r="S1773" s="109"/>
      <c r="T1773" s="106"/>
      <c r="U1773" s="106"/>
      <c r="V1773" s="106"/>
      <c r="W1773" s="106"/>
      <c r="X1773" s="106"/>
      <c r="Y1773" s="106"/>
      <c r="Z1773" s="106"/>
      <c r="AA1773" s="106"/>
      <c r="AB1773" s="106"/>
    </row>
    <row r="1774" spans="16:28">
      <c r="P1774" s="109"/>
      <c r="Q1774" s="109"/>
      <c r="R1774" s="109"/>
      <c r="S1774" s="109"/>
      <c r="T1774" s="106"/>
      <c r="U1774" s="106"/>
      <c r="V1774" s="106"/>
      <c r="W1774" s="106"/>
      <c r="X1774" s="106"/>
      <c r="Y1774" s="106"/>
      <c r="Z1774" s="106"/>
      <c r="AA1774" s="106"/>
      <c r="AB1774" s="106"/>
    </row>
    <row r="1775" spans="16:28">
      <c r="P1775" s="109"/>
      <c r="Q1775" s="109"/>
      <c r="R1775" s="109"/>
      <c r="S1775" s="109"/>
      <c r="T1775" s="106"/>
      <c r="U1775" s="106"/>
      <c r="V1775" s="106"/>
      <c r="W1775" s="106"/>
      <c r="X1775" s="106"/>
      <c r="Y1775" s="106"/>
      <c r="Z1775" s="106"/>
      <c r="AA1775" s="106"/>
      <c r="AB1775" s="106"/>
    </row>
    <row r="1776" spans="16:28">
      <c r="P1776" s="109"/>
      <c r="Q1776" s="109"/>
      <c r="R1776" s="109"/>
      <c r="S1776" s="109"/>
      <c r="T1776" s="106"/>
      <c r="U1776" s="106"/>
      <c r="V1776" s="106"/>
      <c r="W1776" s="106"/>
      <c r="X1776" s="106"/>
      <c r="Y1776" s="106"/>
      <c r="Z1776" s="106"/>
      <c r="AA1776" s="106"/>
      <c r="AB1776" s="106"/>
    </row>
    <row r="1777" spans="16:28">
      <c r="P1777" s="109"/>
      <c r="Q1777" s="109"/>
      <c r="R1777" s="109"/>
      <c r="S1777" s="109"/>
      <c r="T1777" s="106"/>
      <c r="U1777" s="106"/>
      <c r="V1777" s="106"/>
      <c r="W1777" s="106"/>
      <c r="X1777" s="106"/>
      <c r="Y1777" s="106"/>
      <c r="Z1777" s="106"/>
      <c r="AA1777" s="106"/>
      <c r="AB1777" s="106"/>
    </row>
    <row r="1778" spans="16:28">
      <c r="P1778" s="109"/>
      <c r="Q1778" s="109"/>
      <c r="R1778" s="109"/>
      <c r="S1778" s="109"/>
      <c r="T1778" s="106"/>
      <c r="U1778" s="106"/>
      <c r="V1778" s="106"/>
      <c r="W1778" s="106"/>
      <c r="X1778" s="106"/>
      <c r="Y1778" s="106"/>
      <c r="Z1778" s="106"/>
      <c r="AA1778" s="106"/>
      <c r="AB1778" s="106"/>
    </row>
    <row r="1779" spans="16:28">
      <c r="P1779" s="109"/>
      <c r="Q1779" s="109"/>
      <c r="R1779" s="109"/>
      <c r="S1779" s="109"/>
      <c r="T1779" s="106"/>
      <c r="U1779" s="106"/>
      <c r="V1779" s="106"/>
      <c r="W1779" s="106"/>
      <c r="X1779" s="106"/>
      <c r="Y1779" s="106"/>
      <c r="Z1779" s="106"/>
      <c r="AA1779" s="106"/>
      <c r="AB1779" s="106"/>
    </row>
    <row r="1780" spans="16:28">
      <c r="P1780" s="109"/>
      <c r="Q1780" s="109"/>
      <c r="R1780" s="109"/>
      <c r="S1780" s="109"/>
      <c r="T1780" s="106"/>
      <c r="U1780" s="106"/>
      <c r="V1780" s="106"/>
      <c r="W1780" s="106"/>
      <c r="X1780" s="106"/>
      <c r="Y1780" s="106"/>
      <c r="Z1780" s="106"/>
      <c r="AA1780" s="106"/>
      <c r="AB1780" s="106"/>
    </row>
    <row r="1781" spans="16:28">
      <c r="P1781" s="109"/>
      <c r="Q1781" s="109"/>
      <c r="R1781" s="109"/>
      <c r="S1781" s="109"/>
      <c r="T1781" s="106"/>
      <c r="U1781" s="106"/>
      <c r="V1781" s="106"/>
      <c r="W1781" s="106"/>
      <c r="X1781" s="106"/>
      <c r="Y1781" s="106"/>
      <c r="Z1781" s="106"/>
      <c r="AA1781" s="106"/>
      <c r="AB1781" s="106"/>
    </row>
    <row r="1782" spans="16:28">
      <c r="P1782" s="109"/>
      <c r="Q1782" s="109"/>
      <c r="R1782" s="109"/>
      <c r="S1782" s="109"/>
      <c r="T1782" s="106"/>
      <c r="U1782" s="106"/>
      <c r="V1782" s="106"/>
      <c r="W1782" s="106"/>
      <c r="X1782" s="106"/>
      <c r="Y1782" s="106"/>
      <c r="Z1782" s="106"/>
      <c r="AA1782" s="106"/>
      <c r="AB1782" s="106"/>
    </row>
    <row r="1783" spans="16:28">
      <c r="P1783" s="109"/>
      <c r="Q1783" s="109"/>
      <c r="R1783" s="109"/>
      <c r="S1783" s="109"/>
      <c r="T1783" s="106"/>
      <c r="U1783" s="106"/>
      <c r="V1783" s="106"/>
      <c r="W1783" s="106"/>
      <c r="X1783" s="106"/>
      <c r="Y1783" s="106"/>
      <c r="Z1783" s="106"/>
      <c r="AA1783" s="106"/>
      <c r="AB1783" s="106"/>
    </row>
    <row r="1784" spans="16:28">
      <c r="P1784" s="109"/>
      <c r="Q1784" s="109"/>
      <c r="R1784" s="109"/>
      <c r="S1784" s="109"/>
      <c r="T1784" s="106"/>
      <c r="U1784" s="106"/>
      <c r="V1784" s="106"/>
      <c r="W1784" s="106"/>
      <c r="X1784" s="106"/>
      <c r="Y1784" s="106"/>
      <c r="Z1784" s="106"/>
      <c r="AA1784" s="106"/>
      <c r="AB1784" s="106"/>
    </row>
    <row r="1785" spans="16:28">
      <c r="P1785" s="109"/>
      <c r="Q1785" s="109"/>
      <c r="R1785" s="109"/>
      <c r="S1785" s="109"/>
      <c r="T1785" s="106"/>
      <c r="U1785" s="106"/>
      <c r="V1785" s="106"/>
      <c r="W1785" s="106"/>
      <c r="X1785" s="106"/>
      <c r="Y1785" s="106"/>
      <c r="Z1785" s="106"/>
      <c r="AA1785" s="106"/>
      <c r="AB1785" s="106"/>
    </row>
    <row r="1786" spans="16:28">
      <c r="P1786" s="109"/>
      <c r="Q1786" s="109"/>
      <c r="R1786" s="109"/>
      <c r="S1786" s="109"/>
      <c r="T1786" s="106"/>
      <c r="U1786" s="106"/>
      <c r="V1786" s="106"/>
      <c r="W1786" s="106"/>
      <c r="X1786" s="106"/>
      <c r="Y1786" s="106"/>
      <c r="Z1786" s="106"/>
      <c r="AA1786" s="106"/>
      <c r="AB1786" s="106"/>
    </row>
    <row r="1787" spans="16:28">
      <c r="P1787" s="109"/>
      <c r="Q1787" s="109"/>
      <c r="R1787" s="109"/>
      <c r="S1787" s="109"/>
      <c r="T1787" s="106"/>
      <c r="U1787" s="106"/>
      <c r="V1787" s="106"/>
      <c r="W1787" s="106"/>
      <c r="X1787" s="106"/>
      <c r="Y1787" s="106"/>
      <c r="Z1787" s="106"/>
      <c r="AA1787" s="106"/>
      <c r="AB1787" s="106"/>
    </row>
    <row r="1788" spans="16:28">
      <c r="P1788" s="109"/>
      <c r="Q1788" s="109"/>
      <c r="R1788" s="109"/>
      <c r="S1788" s="109"/>
      <c r="T1788" s="106"/>
      <c r="U1788" s="106"/>
      <c r="V1788" s="106"/>
      <c r="W1788" s="106"/>
      <c r="X1788" s="106"/>
      <c r="Y1788" s="106"/>
      <c r="Z1788" s="106"/>
      <c r="AA1788" s="106"/>
      <c r="AB1788" s="106"/>
    </row>
    <row r="1789" spans="16:28">
      <c r="P1789" s="109"/>
      <c r="Q1789" s="109"/>
      <c r="R1789" s="109"/>
      <c r="S1789" s="109"/>
      <c r="T1789" s="106"/>
      <c r="U1789" s="106"/>
      <c r="V1789" s="106"/>
      <c r="W1789" s="106"/>
      <c r="X1789" s="106"/>
      <c r="Y1789" s="106"/>
      <c r="Z1789" s="106"/>
      <c r="AA1789" s="106"/>
      <c r="AB1789" s="106"/>
    </row>
    <row r="1790" spans="16:28">
      <c r="P1790" s="109"/>
      <c r="Q1790" s="109"/>
      <c r="R1790" s="109"/>
      <c r="S1790" s="109"/>
      <c r="T1790" s="106"/>
      <c r="U1790" s="106"/>
      <c r="V1790" s="106"/>
      <c r="W1790" s="106"/>
      <c r="X1790" s="106"/>
      <c r="Y1790" s="106"/>
      <c r="Z1790" s="106"/>
      <c r="AA1790" s="106"/>
      <c r="AB1790" s="106"/>
    </row>
    <row r="1791" spans="16:28">
      <c r="P1791" s="109"/>
      <c r="Q1791" s="109"/>
      <c r="R1791" s="109"/>
      <c r="S1791" s="109"/>
      <c r="T1791" s="106"/>
      <c r="U1791" s="106"/>
      <c r="V1791" s="106"/>
      <c r="W1791" s="106"/>
      <c r="X1791" s="106"/>
      <c r="Y1791" s="106"/>
      <c r="Z1791" s="106"/>
      <c r="AA1791" s="106"/>
      <c r="AB1791" s="106"/>
    </row>
    <row r="1792" spans="16:28">
      <c r="P1792" s="109"/>
      <c r="Q1792" s="109"/>
      <c r="R1792" s="109"/>
      <c r="S1792" s="109"/>
      <c r="T1792" s="106"/>
      <c r="U1792" s="106"/>
      <c r="V1792" s="106"/>
      <c r="W1792" s="106"/>
      <c r="X1792" s="106"/>
      <c r="Y1792" s="106"/>
      <c r="Z1792" s="106"/>
      <c r="AA1792" s="106"/>
      <c r="AB1792" s="106"/>
    </row>
    <row r="1793" spans="16:28">
      <c r="P1793" s="109"/>
      <c r="Q1793" s="109"/>
      <c r="R1793" s="109"/>
      <c r="S1793" s="109"/>
      <c r="T1793" s="106"/>
      <c r="U1793" s="106"/>
      <c r="V1793" s="106"/>
      <c r="W1793" s="106"/>
      <c r="X1793" s="106"/>
      <c r="Y1793" s="106"/>
      <c r="Z1793" s="106"/>
      <c r="AA1793" s="106"/>
      <c r="AB1793" s="106"/>
    </row>
    <row r="1794" spans="16:28">
      <c r="P1794" s="109"/>
      <c r="Q1794" s="109"/>
      <c r="R1794" s="109"/>
      <c r="S1794" s="109"/>
      <c r="T1794" s="106"/>
      <c r="U1794" s="106"/>
      <c r="V1794" s="106"/>
      <c r="W1794" s="106"/>
      <c r="X1794" s="106"/>
      <c r="Y1794" s="106"/>
      <c r="Z1794" s="106"/>
      <c r="AA1794" s="106"/>
      <c r="AB1794" s="106"/>
    </row>
    <row r="1795" spans="16:28">
      <c r="P1795" s="109"/>
      <c r="Q1795" s="109"/>
      <c r="R1795" s="109"/>
      <c r="S1795" s="109"/>
      <c r="T1795" s="106"/>
      <c r="U1795" s="106"/>
      <c r="V1795" s="106"/>
      <c r="W1795" s="106"/>
      <c r="X1795" s="106"/>
      <c r="Y1795" s="106"/>
      <c r="Z1795" s="106"/>
      <c r="AA1795" s="106"/>
      <c r="AB1795" s="106"/>
    </row>
    <row r="1796" spans="16:28">
      <c r="P1796" s="109"/>
      <c r="Q1796" s="109"/>
      <c r="R1796" s="109"/>
      <c r="S1796" s="109"/>
      <c r="T1796" s="106"/>
      <c r="U1796" s="106"/>
      <c r="V1796" s="106"/>
      <c r="W1796" s="106"/>
      <c r="X1796" s="106"/>
      <c r="Y1796" s="106"/>
      <c r="Z1796" s="106"/>
      <c r="AA1796" s="106"/>
      <c r="AB1796" s="106"/>
    </row>
    <row r="1797" spans="16:28">
      <c r="P1797" s="109"/>
      <c r="Q1797" s="109"/>
      <c r="R1797" s="109"/>
      <c r="S1797" s="109"/>
      <c r="T1797" s="106"/>
      <c r="U1797" s="106"/>
      <c r="V1797" s="106"/>
      <c r="W1797" s="106"/>
      <c r="X1797" s="106"/>
      <c r="Y1797" s="106"/>
      <c r="Z1797" s="106"/>
      <c r="AA1797" s="106"/>
      <c r="AB1797" s="106"/>
    </row>
    <row r="1798" spans="16:28">
      <c r="P1798" s="109"/>
      <c r="Q1798" s="109"/>
      <c r="R1798" s="109"/>
      <c r="S1798" s="109"/>
      <c r="T1798" s="106"/>
      <c r="U1798" s="106"/>
      <c r="V1798" s="106"/>
      <c r="W1798" s="106"/>
      <c r="X1798" s="106"/>
      <c r="Y1798" s="106"/>
      <c r="Z1798" s="106"/>
      <c r="AA1798" s="106"/>
      <c r="AB1798" s="106"/>
    </row>
    <row r="1799" spans="16:28">
      <c r="P1799" s="109"/>
      <c r="Q1799" s="109"/>
      <c r="R1799" s="109"/>
      <c r="S1799" s="109"/>
      <c r="T1799" s="106"/>
      <c r="U1799" s="106"/>
      <c r="V1799" s="106"/>
      <c r="W1799" s="106"/>
      <c r="X1799" s="106"/>
      <c r="Y1799" s="106"/>
      <c r="Z1799" s="106"/>
      <c r="AA1799" s="106"/>
      <c r="AB1799" s="106"/>
    </row>
    <row r="1800" spans="16:28">
      <c r="P1800" s="109"/>
      <c r="Q1800" s="109"/>
      <c r="R1800" s="109"/>
      <c r="S1800" s="109"/>
      <c r="T1800" s="106"/>
      <c r="U1800" s="106"/>
      <c r="V1800" s="106"/>
      <c r="W1800" s="106"/>
      <c r="X1800" s="106"/>
      <c r="Y1800" s="106"/>
      <c r="Z1800" s="106"/>
      <c r="AA1800" s="106"/>
      <c r="AB1800" s="106"/>
    </row>
    <row r="1801" spans="16:28">
      <c r="P1801" s="109"/>
      <c r="Q1801" s="109"/>
      <c r="R1801" s="109"/>
      <c r="S1801" s="109"/>
      <c r="T1801" s="106"/>
      <c r="U1801" s="106"/>
      <c r="V1801" s="106"/>
      <c r="W1801" s="106"/>
      <c r="X1801" s="106"/>
      <c r="Y1801" s="106"/>
      <c r="Z1801" s="106"/>
      <c r="AA1801" s="106"/>
      <c r="AB1801" s="106"/>
    </row>
    <row r="1802" spans="16:28">
      <c r="P1802" s="109"/>
      <c r="Q1802" s="109"/>
      <c r="R1802" s="109"/>
      <c r="S1802" s="109"/>
      <c r="T1802" s="106"/>
      <c r="U1802" s="106"/>
      <c r="V1802" s="106"/>
      <c r="W1802" s="106"/>
      <c r="X1802" s="106"/>
      <c r="Y1802" s="106"/>
      <c r="Z1802" s="106"/>
      <c r="AA1802" s="106"/>
      <c r="AB1802" s="106"/>
    </row>
    <row r="1803" spans="16:28">
      <c r="P1803" s="109"/>
      <c r="Q1803" s="109"/>
      <c r="R1803" s="109"/>
      <c r="S1803" s="109"/>
      <c r="T1803" s="106"/>
      <c r="U1803" s="106"/>
      <c r="V1803" s="106"/>
      <c r="W1803" s="106"/>
      <c r="X1803" s="106"/>
      <c r="Y1803" s="106"/>
      <c r="Z1803" s="106"/>
      <c r="AA1803" s="106"/>
      <c r="AB1803" s="106"/>
    </row>
    <row r="1804" spans="16:28">
      <c r="P1804" s="109"/>
      <c r="Q1804" s="109"/>
      <c r="R1804" s="109"/>
      <c r="S1804" s="109"/>
      <c r="T1804" s="106"/>
      <c r="U1804" s="106"/>
      <c r="V1804" s="106"/>
      <c r="W1804" s="106"/>
      <c r="X1804" s="106"/>
      <c r="Y1804" s="106"/>
      <c r="Z1804" s="106"/>
      <c r="AA1804" s="106"/>
      <c r="AB1804" s="106"/>
    </row>
    <row r="1805" spans="16:28">
      <c r="P1805" s="109"/>
      <c r="Q1805" s="109"/>
      <c r="R1805" s="109"/>
      <c r="S1805" s="109"/>
      <c r="T1805" s="106"/>
      <c r="U1805" s="106"/>
      <c r="V1805" s="106"/>
      <c r="W1805" s="106"/>
      <c r="X1805" s="106"/>
      <c r="Y1805" s="106"/>
      <c r="Z1805" s="106"/>
      <c r="AA1805" s="106"/>
      <c r="AB1805" s="106"/>
    </row>
    <row r="1806" spans="16:28">
      <c r="P1806" s="109"/>
      <c r="Q1806" s="109"/>
      <c r="R1806" s="109"/>
      <c r="S1806" s="109"/>
      <c r="T1806" s="106"/>
      <c r="U1806" s="106"/>
      <c r="V1806" s="106"/>
      <c r="W1806" s="106"/>
      <c r="X1806" s="106"/>
      <c r="Y1806" s="106"/>
      <c r="Z1806" s="106"/>
      <c r="AA1806" s="106"/>
      <c r="AB1806" s="106"/>
    </row>
    <row r="1807" spans="16:28">
      <c r="P1807" s="109"/>
      <c r="Q1807" s="109"/>
      <c r="R1807" s="109"/>
      <c r="S1807" s="109"/>
      <c r="T1807" s="106"/>
      <c r="U1807" s="106"/>
      <c r="V1807" s="106"/>
      <c r="W1807" s="106"/>
      <c r="X1807" s="106"/>
      <c r="Y1807" s="106"/>
      <c r="Z1807" s="106"/>
      <c r="AA1807" s="106"/>
      <c r="AB1807" s="106"/>
    </row>
    <row r="1808" spans="16:28">
      <c r="P1808" s="109"/>
      <c r="Q1808" s="109"/>
      <c r="R1808" s="109"/>
      <c r="S1808" s="109"/>
      <c r="T1808" s="106"/>
      <c r="U1808" s="106"/>
      <c r="V1808" s="106"/>
      <c r="W1808" s="106"/>
      <c r="X1808" s="106"/>
      <c r="Y1808" s="106"/>
      <c r="Z1808" s="106"/>
      <c r="AA1808" s="106"/>
      <c r="AB1808" s="106"/>
    </row>
    <row r="1809" spans="16:28">
      <c r="P1809" s="109"/>
      <c r="Q1809" s="109"/>
      <c r="R1809" s="109"/>
      <c r="S1809" s="109"/>
      <c r="T1809" s="106"/>
      <c r="U1809" s="106"/>
      <c r="V1809" s="106"/>
      <c r="W1809" s="106"/>
      <c r="X1809" s="106"/>
      <c r="Y1809" s="106"/>
      <c r="Z1809" s="106"/>
      <c r="AA1809" s="106"/>
      <c r="AB1809" s="106"/>
    </row>
    <row r="1810" spans="16:28">
      <c r="P1810" s="109"/>
      <c r="Q1810" s="109"/>
      <c r="R1810" s="109"/>
      <c r="S1810" s="109"/>
      <c r="T1810" s="106"/>
      <c r="U1810" s="106"/>
      <c r="V1810" s="106"/>
      <c r="W1810" s="106"/>
      <c r="X1810" s="106"/>
      <c r="Y1810" s="106"/>
      <c r="Z1810" s="106"/>
      <c r="AA1810" s="106"/>
      <c r="AB1810" s="106"/>
    </row>
    <row r="1811" spans="16:28">
      <c r="P1811" s="109"/>
      <c r="Q1811" s="109"/>
      <c r="R1811" s="109"/>
      <c r="S1811" s="109"/>
      <c r="T1811" s="106"/>
      <c r="U1811" s="106"/>
      <c r="V1811" s="106"/>
      <c r="W1811" s="106"/>
      <c r="X1811" s="106"/>
      <c r="Y1811" s="106"/>
      <c r="Z1811" s="106"/>
      <c r="AA1811" s="106"/>
      <c r="AB1811" s="106"/>
    </row>
    <row r="1812" spans="16:28">
      <c r="P1812" s="109"/>
      <c r="Q1812" s="109"/>
      <c r="R1812" s="109"/>
      <c r="S1812" s="109"/>
      <c r="T1812" s="106"/>
      <c r="U1812" s="106"/>
      <c r="V1812" s="106"/>
      <c r="W1812" s="106"/>
      <c r="X1812" s="106"/>
      <c r="Y1812" s="106"/>
      <c r="Z1812" s="106"/>
      <c r="AA1812" s="106"/>
      <c r="AB1812" s="106"/>
    </row>
    <row r="1813" spans="16:28">
      <c r="P1813" s="109"/>
      <c r="Q1813" s="109"/>
      <c r="R1813" s="109"/>
      <c r="S1813" s="109"/>
      <c r="T1813" s="106"/>
      <c r="U1813" s="106"/>
      <c r="V1813" s="106"/>
      <c r="W1813" s="106"/>
      <c r="X1813" s="106"/>
      <c r="Y1813" s="106"/>
      <c r="Z1813" s="106"/>
      <c r="AA1813" s="106"/>
      <c r="AB1813" s="106"/>
    </row>
    <row r="1814" spans="16:28">
      <c r="P1814" s="109"/>
      <c r="Q1814" s="109"/>
      <c r="R1814" s="109"/>
      <c r="S1814" s="109"/>
      <c r="T1814" s="106"/>
      <c r="U1814" s="106"/>
      <c r="V1814" s="106"/>
      <c r="W1814" s="106"/>
      <c r="X1814" s="106"/>
      <c r="Y1814" s="106"/>
      <c r="Z1814" s="106"/>
      <c r="AA1814" s="106"/>
      <c r="AB1814" s="106"/>
    </row>
    <row r="1815" spans="16:28">
      <c r="P1815" s="109"/>
      <c r="Q1815" s="109"/>
      <c r="R1815" s="109"/>
      <c r="S1815" s="109"/>
      <c r="T1815" s="106"/>
      <c r="U1815" s="106"/>
      <c r="V1815" s="106"/>
      <c r="W1815" s="106"/>
      <c r="X1815" s="106"/>
      <c r="Y1815" s="106"/>
      <c r="Z1815" s="106"/>
      <c r="AA1815" s="106"/>
      <c r="AB1815" s="106"/>
    </row>
    <row r="1816" spans="16:28">
      <c r="P1816" s="109"/>
      <c r="Q1816" s="109"/>
      <c r="R1816" s="109"/>
      <c r="S1816" s="109"/>
      <c r="T1816" s="106"/>
      <c r="U1816" s="106"/>
      <c r="V1816" s="106"/>
      <c r="W1816" s="106"/>
      <c r="X1816" s="106"/>
      <c r="Y1816" s="106"/>
      <c r="Z1816" s="106"/>
      <c r="AA1816" s="106"/>
      <c r="AB1816" s="106"/>
    </row>
    <row r="1817" spans="16:28">
      <c r="P1817" s="109"/>
      <c r="Q1817" s="109"/>
      <c r="R1817" s="109"/>
      <c r="S1817" s="109"/>
      <c r="T1817" s="106"/>
      <c r="U1817" s="106"/>
      <c r="V1817" s="106"/>
      <c r="W1817" s="106"/>
      <c r="X1817" s="106"/>
      <c r="Y1817" s="106"/>
      <c r="Z1817" s="106"/>
      <c r="AA1817" s="106"/>
      <c r="AB1817" s="106"/>
    </row>
    <row r="1818" spans="16:28">
      <c r="P1818" s="109"/>
      <c r="Q1818" s="109"/>
      <c r="R1818" s="109"/>
      <c r="S1818" s="109"/>
      <c r="T1818" s="106"/>
      <c r="U1818" s="106"/>
      <c r="V1818" s="106"/>
      <c r="W1818" s="106"/>
      <c r="X1818" s="106"/>
      <c r="Y1818" s="106"/>
      <c r="Z1818" s="106"/>
      <c r="AA1818" s="106"/>
      <c r="AB1818" s="106"/>
    </row>
    <row r="1819" spans="16:28">
      <c r="P1819" s="109"/>
      <c r="Q1819" s="109"/>
      <c r="R1819" s="109"/>
      <c r="S1819" s="109"/>
      <c r="T1819" s="106"/>
      <c r="U1819" s="106"/>
      <c r="V1819" s="106"/>
      <c r="W1819" s="106"/>
      <c r="X1819" s="106"/>
      <c r="Y1819" s="106"/>
      <c r="Z1819" s="106"/>
      <c r="AA1819" s="106"/>
      <c r="AB1819" s="106"/>
    </row>
    <row r="1820" spans="16:28">
      <c r="P1820" s="109"/>
      <c r="Q1820" s="109"/>
      <c r="R1820" s="109"/>
      <c r="S1820" s="109"/>
      <c r="T1820" s="106"/>
      <c r="U1820" s="106"/>
      <c r="V1820" s="106"/>
      <c r="W1820" s="106"/>
      <c r="X1820" s="106"/>
      <c r="Y1820" s="106"/>
      <c r="Z1820" s="106"/>
      <c r="AA1820" s="106"/>
      <c r="AB1820" s="106"/>
    </row>
    <row r="1821" spans="16:28">
      <c r="P1821" s="109"/>
      <c r="Q1821" s="109"/>
      <c r="R1821" s="109"/>
      <c r="S1821" s="109"/>
      <c r="T1821" s="106"/>
      <c r="U1821" s="106"/>
      <c r="V1821" s="106"/>
      <c r="W1821" s="106"/>
      <c r="X1821" s="106"/>
      <c r="Y1821" s="106"/>
      <c r="Z1821" s="106"/>
      <c r="AA1821" s="106"/>
      <c r="AB1821" s="106"/>
    </row>
    <row r="1822" spans="16:28">
      <c r="P1822" s="109"/>
      <c r="Q1822" s="109"/>
      <c r="R1822" s="109"/>
      <c r="S1822" s="109"/>
      <c r="T1822" s="106"/>
      <c r="U1822" s="106"/>
      <c r="V1822" s="106"/>
      <c r="W1822" s="106"/>
      <c r="X1822" s="106"/>
      <c r="Y1822" s="106"/>
      <c r="Z1822" s="106"/>
      <c r="AA1822" s="106"/>
      <c r="AB1822" s="106"/>
    </row>
    <row r="1823" spans="16:28">
      <c r="P1823" s="109"/>
      <c r="Q1823" s="109"/>
      <c r="R1823" s="109"/>
      <c r="S1823" s="109"/>
      <c r="T1823" s="106"/>
      <c r="U1823" s="106"/>
      <c r="V1823" s="106"/>
      <c r="W1823" s="106"/>
      <c r="X1823" s="106"/>
      <c r="Y1823" s="106"/>
      <c r="Z1823" s="106"/>
      <c r="AA1823" s="106"/>
      <c r="AB1823" s="106"/>
    </row>
    <row r="1824" spans="16:28">
      <c r="P1824" s="109"/>
      <c r="Q1824" s="109"/>
      <c r="R1824" s="109"/>
      <c r="S1824" s="109"/>
      <c r="T1824" s="106"/>
      <c r="U1824" s="106"/>
      <c r="V1824" s="106"/>
      <c r="W1824" s="106"/>
      <c r="X1824" s="106"/>
      <c r="Y1824" s="106"/>
      <c r="Z1824" s="106"/>
      <c r="AA1824" s="106"/>
      <c r="AB1824" s="106"/>
    </row>
    <row r="1825" spans="16:28">
      <c r="P1825" s="109"/>
      <c r="Q1825" s="109"/>
      <c r="R1825" s="109"/>
      <c r="S1825" s="109"/>
      <c r="T1825" s="106"/>
      <c r="U1825" s="106"/>
      <c r="V1825" s="106"/>
      <c r="W1825" s="106"/>
      <c r="X1825" s="106"/>
      <c r="Y1825" s="106"/>
      <c r="Z1825" s="106"/>
      <c r="AA1825" s="106"/>
      <c r="AB1825" s="106"/>
    </row>
    <row r="1826" spans="16:28">
      <c r="P1826" s="109"/>
      <c r="Q1826" s="109"/>
      <c r="R1826" s="109"/>
      <c r="S1826" s="109"/>
      <c r="T1826" s="106"/>
      <c r="U1826" s="106"/>
      <c r="V1826" s="106"/>
      <c r="W1826" s="106"/>
      <c r="X1826" s="106"/>
      <c r="Y1826" s="106"/>
      <c r="Z1826" s="106"/>
      <c r="AA1826" s="106"/>
      <c r="AB1826" s="106"/>
    </row>
    <row r="1827" spans="16:28">
      <c r="P1827" s="109"/>
      <c r="Q1827" s="109"/>
      <c r="R1827" s="109"/>
      <c r="S1827" s="109"/>
      <c r="T1827" s="106"/>
      <c r="U1827" s="106"/>
      <c r="V1827" s="106"/>
      <c r="W1827" s="106"/>
      <c r="X1827" s="106"/>
      <c r="Y1827" s="106"/>
      <c r="Z1827" s="106"/>
      <c r="AA1827" s="106"/>
      <c r="AB1827" s="106"/>
    </row>
    <row r="1828" spans="16:28">
      <c r="P1828" s="109"/>
      <c r="Q1828" s="109"/>
      <c r="R1828" s="109"/>
      <c r="S1828" s="109"/>
      <c r="T1828" s="106"/>
      <c r="U1828" s="106"/>
      <c r="V1828" s="106"/>
      <c r="W1828" s="106"/>
      <c r="X1828" s="106"/>
      <c r="Y1828" s="106"/>
      <c r="Z1828" s="106"/>
      <c r="AA1828" s="106"/>
      <c r="AB1828" s="106"/>
    </row>
    <row r="1829" spans="16:28">
      <c r="P1829" s="109"/>
      <c r="Q1829" s="109"/>
      <c r="R1829" s="109"/>
      <c r="S1829" s="109"/>
      <c r="T1829" s="106"/>
      <c r="U1829" s="106"/>
      <c r="V1829" s="106"/>
      <c r="W1829" s="106"/>
      <c r="X1829" s="106"/>
      <c r="Y1829" s="106"/>
      <c r="Z1829" s="106"/>
      <c r="AA1829" s="106"/>
      <c r="AB1829" s="106"/>
    </row>
    <row r="1830" spans="16:28">
      <c r="P1830" s="109"/>
      <c r="Q1830" s="109"/>
      <c r="R1830" s="109"/>
      <c r="S1830" s="109"/>
      <c r="T1830" s="106"/>
      <c r="U1830" s="106"/>
      <c r="V1830" s="106"/>
      <c r="W1830" s="106"/>
      <c r="X1830" s="106"/>
      <c r="Y1830" s="106"/>
      <c r="Z1830" s="106"/>
      <c r="AA1830" s="106"/>
      <c r="AB1830" s="106"/>
    </row>
    <row r="1831" spans="16:28">
      <c r="P1831" s="109"/>
      <c r="Q1831" s="109"/>
      <c r="R1831" s="109"/>
      <c r="S1831" s="109"/>
      <c r="T1831" s="106"/>
      <c r="U1831" s="106"/>
      <c r="V1831" s="106"/>
      <c r="W1831" s="106"/>
      <c r="X1831" s="106"/>
      <c r="Y1831" s="106"/>
      <c r="Z1831" s="106"/>
      <c r="AA1831" s="106"/>
      <c r="AB1831" s="106"/>
    </row>
    <row r="1832" spans="16:28">
      <c r="P1832" s="109"/>
      <c r="Q1832" s="109"/>
      <c r="R1832" s="109"/>
      <c r="S1832" s="109"/>
      <c r="T1832" s="106"/>
      <c r="U1832" s="106"/>
      <c r="V1832" s="106"/>
      <c r="W1832" s="106"/>
      <c r="X1832" s="106"/>
      <c r="Y1832" s="106"/>
      <c r="Z1832" s="106"/>
      <c r="AA1832" s="106"/>
      <c r="AB1832" s="106"/>
    </row>
    <row r="1833" spans="16:28">
      <c r="P1833" s="109"/>
      <c r="Q1833" s="109"/>
      <c r="R1833" s="109"/>
      <c r="S1833" s="109"/>
      <c r="T1833" s="106"/>
      <c r="U1833" s="106"/>
      <c r="V1833" s="106"/>
      <c r="W1833" s="106"/>
      <c r="X1833" s="106"/>
      <c r="Y1833" s="106"/>
      <c r="Z1833" s="106"/>
      <c r="AA1833" s="106"/>
      <c r="AB1833" s="106"/>
    </row>
    <row r="1834" spans="16:28">
      <c r="P1834" s="109"/>
      <c r="Q1834" s="109"/>
      <c r="R1834" s="109"/>
      <c r="S1834" s="109"/>
      <c r="T1834" s="106"/>
      <c r="U1834" s="106"/>
      <c r="V1834" s="106"/>
      <c r="W1834" s="106"/>
      <c r="X1834" s="106"/>
      <c r="Y1834" s="106"/>
      <c r="Z1834" s="106"/>
      <c r="AA1834" s="106"/>
      <c r="AB1834" s="106"/>
    </row>
    <row r="1835" spans="16:28">
      <c r="P1835" s="109"/>
      <c r="Q1835" s="109"/>
      <c r="R1835" s="109"/>
      <c r="S1835" s="109"/>
      <c r="T1835" s="106"/>
      <c r="U1835" s="106"/>
      <c r="V1835" s="106"/>
      <c r="W1835" s="106"/>
      <c r="X1835" s="106"/>
      <c r="Y1835" s="106"/>
      <c r="Z1835" s="106"/>
      <c r="AA1835" s="106"/>
      <c r="AB1835" s="106"/>
    </row>
    <row r="1836" spans="16:28">
      <c r="P1836" s="109"/>
      <c r="Q1836" s="109"/>
      <c r="R1836" s="109"/>
      <c r="S1836" s="109"/>
      <c r="T1836" s="106"/>
      <c r="U1836" s="106"/>
      <c r="V1836" s="106"/>
      <c r="W1836" s="106"/>
      <c r="X1836" s="106"/>
      <c r="Y1836" s="106"/>
      <c r="Z1836" s="106"/>
      <c r="AA1836" s="106"/>
      <c r="AB1836" s="106"/>
    </row>
    <row r="1837" spans="16:28">
      <c r="P1837" s="109"/>
      <c r="Q1837" s="109"/>
      <c r="R1837" s="109"/>
      <c r="S1837" s="109"/>
      <c r="T1837" s="106"/>
      <c r="U1837" s="106"/>
      <c r="V1837" s="106"/>
      <c r="W1837" s="106"/>
      <c r="X1837" s="106"/>
      <c r="Y1837" s="106"/>
      <c r="Z1837" s="106"/>
      <c r="AA1837" s="106"/>
      <c r="AB1837" s="106"/>
    </row>
    <row r="1838" spans="16:28">
      <c r="P1838" s="109"/>
      <c r="Q1838" s="109"/>
      <c r="R1838" s="109"/>
      <c r="S1838" s="109"/>
      <c r="T1838" s="106"/>
      <c r="U1838" s="106"/>
      <c r="V1838" s="106"/>
      <c r="W1838" s="106"/>
      <c r="X1838" s="106"/>
      <c r="Y1838" s="106"/>
      <c r="Z1838" s="106"/>
      <c r="AA1838" s="106"/>
      <c r="AB1838" s="106"/>
    </row>
    <row r="1839" spans="16:28">
      <c r="P1839" s="109"/>
      <c r="Q1839" s="109"/>
      <c r="R1839" s="109"/>
      <c r="S1839" s="109"/>
      <c r="T1839" s="106"/>
      <c r="U1839" s="106"/>
      <c r="V1839" s="106"/>
      <c r="W1839" s="106"/>
      <c r="X1839" s="106"/>
      <c r="Y1839" s="106"/>
      <c r="Z1839" s="106"/>
      <c r="AA1839" s="106"/>
      <c r="AB1839" s="106"/>
    </row>
    <row r="1840" spans="16:28">
      <c r="P1840" s="109"/>
      <c r="Q1840" s="109"/>
      <c r="R1840" s="109"/>
      <c r="S1840" s="109"/>
      <c r="T1840" s="106"/>
      <c r="U1840" s="106"/>
      <c r="V1840" s="106"/>
      <c r="W1840" s="106"/>
      <c r="X1840" s="106"/>
      <c r="Y1840" s="106"/>
      <c r="Z1840" s="106"/>
      <c r="AA1840" s="106"/>
      <c r="AB1840" s="106"/>
    </row>
    <row r="1841" spans="16:28">
      <c r="P1841" s="109"/>
      <c r="Q1841" s="109"/>
      <c r="R1841" s="109"/>
      <c r="S1841" s="109"/>
      <c r="T1841" s="106"/>
      <c r="U1841" s="106"/>
      <c r="V1841" s="106"/>
      <c r="W1841" s="106"/>
      <c r="X1841" s="106"/>
      <c r="Y1841" s="106"/>
      <c r="Z1841" s="106"/>
      <c r="AA1841" s="106"/>
      <c r="AB1841" s="106"/>
    </row>
    <row r="1842" spans="16:28">
      <c r="P1842" s="109"/>
      <c r="Q1842" s="109"/>
      <c r="R1842" s="109"/>
      <c r="S1842" s="109"/>
      <c r="T1842" s="106"/>
      <c r="U1842" s="106"/>
      <c r="V1842" s="106"/>
      <c r="W1842" s="106"/>
      <c r="X1842" s="106"/>
      <c r="Y1842" s="106"/>
      <c r="Z1842" s="106"/>
      <c r="AA1842" s="106"/>
      <c r="AB1842" s="106"/>
    </row>
    <row r="1843" spans="16:28">
      <c r="P1843" s="109"/>
      <c r="Q1843" s="109"/>
      <c r="R1843" s="109"/>
      <c r="S1843" s="109"/>
      <c r="T1843" s="106"/>
      <c r="U1843" s="106"/>
      <c r="V1843" s="106"/>
      <c r="W1843" s="106"/>
      <c r="X1843" s="106"/>
      <c r="Y1843" s="106"/>
      <c r="Z1843" s="106"/>
      <c r="AA1843" s="106"/>
      <c r="AB1843" s="106"/>
    </row>
    <row r="1844" spans="16:28">
      <c r="P1844" s="109"/>
      <c r="Q1844" s="109"/>
      <c r="R1844" s="109"/>
      <c r="S1844" s="109"/>
      <c r="T1844" s="106"/>
      <c r="U1844" s="106"/>
      <c r="V1844" s="106"/>
      <c r="W1844" s="106"/>
      <c r="X1844" s="106"/>
      <c r="Y1844" s="106"/>
      <c r="Z1844" s="106"/>
      <c r="AA1844" s="106"/>
      <c r="AB1844" s="106"/>
    </row>
    <row r="1845" spans="16:28">
      <c r="P1845" s="109"/>
      <c r="Q1845" s="109"/>
      <c r="R1845" s="109"/>
      <c r="S1845" s="109"/>
      <c r="T1845" s="106"/>
      <c r="U1845" s="106"/>
      <c r="V1845" s="106"/>
      <c r="W1845" s="106"/>
      <c r="X1845" s="106"/>
      <c r="Y1845" s="106"/>
      <c r="Z1845" s="106"/>
      <c r="AA1845" s="106"/>
      <c r="AB1845" s="106"/>
    </row>
    <row r="1846" spans="16:28">
      <c r="P1846" s="109"/>
      <c r="Q1846" s="109"/>
      <c r="R1846" s="109"/>
      <c r="S1846" s="109"/>
      <c r="T1846" s="106"/>
      <c r="U1846" s="106"/>
      <c r="V1846" s="106"/>
      <c r="W1846" s="106"/>
      <c r="X1846" s="106"/>
      <c r="Y1846" s="106"/>
      <c r="Z1846" s="106"/>
      <c r="AA1846" s="106"/>
      <c r="AB1846" s="106"/>
    </row>
    <row r="1847" spans="16:28">
      <c r="P1847" s="109"/>
      <c r="Q1847" s="109"/>
      <c r="R1847" s="109"/>
      <c r="S1847" s="109"/>
      <c r="T1847" s="106"/>
      <c r="U1847" s="106"/>
      <c r="V1847" s="106"/>
      <c r="W1847" s="106"/>
      <c r="X1847" s="106"/>
      <c r="Y1847" s="106"/>
      <c r="Z1847" s="106"/>
      <c r="AA1847" s="106"/>
      <c r="AB1847" s="106"/>
    </row>
    <row r="1848" spans="16:28">
      <c r="P1848" s="109"/>
      <c r="Q1848" s="109"/>
      <c r="R1848" s="109"/>
      <c r="S1848" s="109"/>
      <c r="T1848" s="106"/>
      <c r="U1848" s="106"/>
      <c r="V1848" s="106"/>
      <c r="W1848" s="106"/>
      <c r="X1848" s="106"/>
      <c r="Y1848" s="106"/>
      <c r="Z1848" s="106"/>
      <c r="AA1848" s="106"/>
      <c r="AB1848" s="106"/>
    </row>
    <row r="1849" spans="16:28">
      <c r="P1849" s="109"/>
      <c r="Q1849" s="109"/>
      <c r="R1849" s="109"/>
      <c r="S1849" s="109"/>
      <c r="T1849" s="106"/>
      <c r="U1849" s="106"/>
      <c r="V1849" s="106"/>
      <c r="W1849" s="106"/>
      <c r="X1849" s="106"/>
      <c r="Y1849" s="106"/>
      <c r="Z1849" s="106"/>
      <c r="AA1849" s="106"/>
      <c r="AB1849" s="106"/>
    </row>
    <row r="1850" spans="16:28">
      <c r="P1850" s="109"/>
      <c r="Q1850" s="109"/>
      <c r="R1850" s="109"/>
      <c r="S1850" s="109"/>
      <c r="T1850" s="106"/>
      <c r="U1850" s="106"/>
      <c r="V1850" s="106"/>
      <c r="W1850" s="106"/>
      <c r="X1850" s="106"/>
      <c r="Y1850" s="106"/>
      <c r="Z1850" s="106"/>
      <c r="AA1850" s="106"/>
      <c r="AB1850" s="106"/>
    </row>
    <row r="1851" spans="16:28">
      <c r="P1851" s="109"/>
      <c r="Q1851" s="109"/>
      <c r="R1851" s="109"/>
      <c r="S1851" s="109"/>
      <c r="T1851" s="106"/>
      <c r="U1851" s="106"/>
      <c r="V1851" s="106"/>
      <c r="W1851" s="106"/>
      <c r="X1851" s="106"/>
      <c r="Y1851" s="106"/>
      <c r="Z1851" s="106"/>
      <c r="AA1851" s="106"/>
      <c r="AB1851" s="106"/>
    </row>
    <row r="1852" spans="16:28">
      <c r="P1852" s="109"/>
      <c r="Q1852" s="109"/>
      <c r="R1852" s="109"/>
      <c r="S1852" s="109"/>
      <c r="T1852" s="106"/>
      <c r="U1852" s="106"/>
      <c r="V1852" s="106"/>
      <c r="W1852" s="106"/>
      <c r="X1852" s="106"/>
      <c r="Y1852" s="106"/>
      <c r="Z1852" s="106"/>
      <c r="AA1852" s="106"/>
      <c r="AB1852" s="106"/>
    </row>
    <row r="1853" spans="16:28">
      <c r="P1853" s="109"/>
      <c r="Q1853" s="109"/>
      <c r="R1853" s="109"/>
      <c r="S1853" s="109"/>
      <c r="T1853" s="106"/>
      <c r="U1853" s="106"/>
      <c r="V1853" s="106"/>
      <c r="W1853" s="106"/>
      <c r="X1853" s="106"/>
      <c r="Y1853" s="106"/>
      <c r="Z1853" s="106"/>
      <c r="AA1853" s="106"/>
      <c r="AB1853" s="106"/>
    </row>
    <row r="1854" spans="16:28">
      <c r="P1854" s="109"/>
      <c r="Q1854" s="109"/>
      <c r="R1854" s="109"/>
      <c r="S1854" s="109"/>
      <c r="T1854" s="106"/>
      <c r="U1854" s="106"/>
      <c r="V1854" s="106"/>
      <c r="W1854" s="106"/>
      <c r="X1854" s="106"/>
      <c r="Y1854" s="106"/>
      <c r="Z1854" s="106"/>
      <c r="AA1854" s="106"/>
      <c r="AB1854" s="106"/>
    </row>
    <row r="1855" spans="16:28">
      <c r="P1855" s="109"/>
      <c r="Q1855" s="109"/>
      <c r="R1855" s="109"/>
      <c r="S1855" s="109"/>
      <c r="T1855" s="106"/>
      <c r="U1855" s="106"/>
      <c r="V1855" s="106"/>
      <c r="W1855" s="106"/>
      <c r="X1855" s="106"/>
      <c r="Y1855" s="106"/>
      <c r="Z1855" s="106"/>
      <c r="AA1855" s="106"/>
      <c r="AB1855" s="106"/>
    </row>
    <row r="1856" spans="16:28">
      <c r="P1856" s="109"/>
      <c r="Q1856" s="109"/>
      <c r="R1856" s="109"/>
      <c r="S1856" s="109"/>
      <c r="T1856" s="106"/>
      <c r="U1856" s="106"/>
      <c r="V1856" s="106"/>
      <c r="W1856" s="106"/>
      <c r="X1856" s="106"/>
      <c r="Y1856" s="106"/>
      <c r="Z1856" s="106"/>
      <c r="AA1856" s="106"/>
      <c r="AB1856" s="106"/>
    </row>
    <row r="1857" spans="16:28">
      <c r="P1857" s="109"/>
      <c r="Q1857" s="109"/>
      <c r="R1857" s="109"/>
      <c r="S1857" s="109"/>
      <c r="T1857" s="106"/>
      <c r="U1857" s="106"/>
      <c r="V1857" s="106"/>
      <c r="W1857" s="106"/>
      <c r="X1857" s="106"/>
      <c r="Y1857" s="106"/>
      <c r="Z1857" s="106"/>
      <c r="AA1857" s="106"/>
      <c r="AB1857" s="106"/>
    </row>
    <row r="1858" spans="16:28">
      <c r="P1858" s="109"/>
      <c r="Q1858" s="109"/>
      <c r="R1858" s="109"/>
      <c r="S1858" s="109"/>
      <c r="T1858" s="106"/>
      <c r="U1858" s="106"/>
      <c r="V1858" s="106"/>
      <c r="W1858" s="106"/>
      <c r="X1858" s="106"/>
      <c r="Y1858" s="106"/>
      <c r="Z1858" s="106"/>
      <c r="AA1858" s="106"/>
      <c r="AB1858" s="106"/>
    </row>
    <row r="1859" spans="16:28">
      <c r="P1859" s="109"/>
      <c r="Q1859" s="109"/>
      <c r="R1859" s="109"/>
      <c r="S1859" s="109"/>
      <c r="T1859" s="106"/>
      <c r="U1859" s="106"/>
      <c r="V1859" s="106"/>
      <c r="W1859" s="106"/>
      <c r="X1859" s="106"/>
      <c r="Y1859" s="106"/>
      <c r="Z1859" s="106"/>
      <c r="AA1859" s="106"/>
      <c r="AB1859" s="106"/>
    </row>
    <row r="1860" spans="16:28">
      <c r="P1860" s="109"/>
      <c r="Q1860" s="109"/>
      <c r="R1860" s="109"/>
      <c r="S1860" s="109"/>
      <c r="T1860" s="106"/>
      <c r="U1860" s="106"/>
      <c r="V1860" s="106"/>
      <c r="W1860" s="106"/>
      <c r="X1860" s="106"/>
      <c r="Y1860" s="106"/>
      <c r="Z1860" s="106"/>
      <c r="AA1860" s="106"/>
      <c r="AB1860" s="106"/>
    </row>
    <row r="1861" spans="16:28">
      <c r="P1861" s="109"/>
      <c r="Q1861" s="109"/>
      <c r="R1861" s="109"/>
      <c r="S1861" s="109"/>
      <c r="T1861" s="106"/>
      <c r="U1861" s="106"/>
      <c r="V1861" s="106"/>
      <c r="W1861" s="106"/>
      <c r="X1861" s="106"/>
      <c r="Y1861" s="106"/>
      <c r="Z1861" s="106"/>
      <c r="AA1861" s="106"/>
      <c r="AB1861" s="106"/>
    </row>
    <row r="1862" spans="16:28">
      <c r="P1862" s="109"/>
      <c r="Q1862" s="109"/>
      <c r="R1862" s="109"/>
      <c r="S1862" s="109"/>
      <c r="T1862" s="106"/>
      <c r="U1862" s="106"/>
      <c r="V1862" s="106"/>
      <c r="W1862" s="106"/>
      <c r="X1862" s="106"/>
      <c r="Y1862" s="106"/>
      <c r="Z1862" s="106"/>
      <c r="AA1862" s="106"/>
      <c r="AB1862" s="106"/>
    </row>
    <row r="1863" spans="16:28">
      <c r="P1863" s="109"/>
      <c r="Q1863" s="109"/>
      <c r="R1863" s="109"/>
      <c r="S1863" s="109"/>
      <c r="T1863" s="106"/>
      <c r="U1863" s="106"/>
      <c r="V1863" s="106"/>
      <c r="W1863" s="106"/>
      <c r="X1863" s="106"/>
      <c r="Y1863" s="106"/>
      <c r="Z1863" s="106"/>
      <c r="AA1863" s="106"/>
      <c r="AB1863" s="106"/>
    </row>
    <row r="1864" spans="16:28">
      <c r="P1864" s="109"/>
      <c r="Q1864" s="109"/>
      <c r="R1864" s="109"/>
      <c r="S1864" s="109"/>
      <c r="T1864" s="106"/>
      <c r="U1864" s="106"/>
      <c r="V1864" s="106"/>
      <c r="W1864" s="106"/>
      <c r="X1864" s="106"/>
      <c r="Y1864" s="106"/>
      <c r="Z1864" s="106"/>
      <c r="AA1864" s="106"/>
      <c r="AB1864" s="106"/>
    </row>
    <row r="1865" spans="16:28">
      <c r="P1865" s="109"/>
      <c r="Q1865" s="109"/>
      <c r="R1865" s="109"/>
      <c r="S1865" s="109"/>
      <c r="T1865" s="106"/>
      <c r="U1865" s="106"/>
      <c r="V1865" s="106"/>
      <c r="W1865" s="106"/>
      <c r="X1865" s="106"/>
      <c r="Y1865" s="106"/>
      <c r="Z1865" s="106"/>
      <c r="AA1865" s="106"/>
      <c r="AB1865" s="106"/>
    </row>
    <row r="1866" spans="16:28">
      <c r="P1866" s="109"/>
      <c r="Q1866" s="109"/>
      <c r="R1866" s="109"/>
      <c r="S1866" s="109"/>
      <c r="T1866" s="106"/>
      <c r="U1866" s="106"/>
      <c r="V1866" s="106"/>
      <c r="W1866" s="106"/>
      <c r="X1866" s="106"/>
      <c r="Y1866" s="106"/>
      <c r="Z1866" s="106"/>
      <c r="AA1866" s="106"/>
      <c r="AB1866" s="106"/>
    </row>
    <row r="1867" spans="16:28">
      <c r="P1867" s="109"/>
      <c r="Q1867" s="109"/>
      <c r="R1867" s="109"/>
      <c r="S1867" s="109"/>
      <c r="T1867" s="106"/>
      <c r="U1867" s="106"/>
      <c r="V1867" s="106"/>
      <c r="W1867" s="106"/>
      <c r="X1867" s="106"/>
      <c r="Y1867" s="106"/>
      <c r="Z1867" s="106"/>
      <c r="AA1867" s="106"/>
      <c r="AB1867" s="106"/>
    </row>
    <row r="1868" spans="16:28">
      <c r="P1868" s="109"/>
      <c r="Q1868" s="109"/>
      <c r="R1868" s="109"/>
      <c r="S1868" s="109"/>
      <c r="T1868" s="106"/>
      <c r="U1868" s="106"/>
      <c r="V1868" s="106"/>
      <c r="W1868" s="106"/>
      <c r="X1868" s="106"/>
      <c r="Y1868" s="106"/>
      <c r="Z1868" s="106"/>
      <c r="AA1868" s="106"/>
      <c r="AB1868" s="106"/>
    </row>
    <row r="1869" spans="16:28">
      <c r="P1869" s="109"/>
      <c r="Q1869" s="109"/>
      <c r="R1869" s="109"/>
      <c r="S1869" s="109"/>
      <c r="T1869" s="106"/>
      <c r="U1869" s="106"/>
      <c r="V1869" s="106"/>
      <c r="W1869" s="106"/>
      <c r="X1869" s="106"/>
      <c r="Y1869" s="106"/>
      <c r="Z1869" s="106"/>
      <c r="AA1869" s="106"/>
      <c r="AB1869" s="106"/>
    </row>
    <row r="1870" spans="16:28">
      <c r="P1870" s="109"/>
      <c r="Q1870" s="109"/>
      <c r="R1870" s="109"/>
      <c r="S1870" s="109"/>
      <c r="T1870" s="106"/>
      <c r="U1870" s="106"/>
      <c r="V1870" s="106"/>
      <c r="W1870" s="106"/>
      <c r="X1870" s="106"/>
      <c r="Y1870" s="106"/>
      <c r="Z1870" s="106"/>
      <c r="AA1870" s="106"/>
      <c r="AB1870" s="106"/>
    </row>
    <row r="1871" spans="16:28">
      <c r="P1871" s="109"/>
      <c r="Q1871" s="109"/>
      <c r="R1871" s="109"/>
      <c r="S1871" s="109"/>
      <c r="T1871" s="106"/>
      <c r="U1871" s="106"/>
      <c r="V1871" s="106"/>
      <c r="W1871" s="106"/>
      <c r="X1871" s="106"/>
      <c r="Y1871" s="106"/>
      <c r="Z1871" s="106"/>
      <c r="AA1871" s="106"/>
      <c r="AB1871" s="106"/>
    </row>
    <row r="1872" spans="16:28">
      <c r="P1872" s="109"/>
      <c r="Q1872" s="109"/>
      <c r="R1872" s="109"/>
      <c r="S1872" s="109"/>
      <c r="T1872" s="106"/>
      <c r="U1872" s="106"/>
      <c r="V1872" s="106"/>
      <c r="W1872" s="106"/>
      <c r="X1872" s="106"/>
      <c r="Y1872" s="106"/>
      <c r="Z1872" s="106"/>
      <c r="AA1872" s="106"/>
      <c r="AB1872" s="106"/>
    </row>
    <row r="1873" spans="16:28">
      <c r="P1873" s="109"/>
      <c r="Q1873" s="109"/>
      <c r="R1873" s="109"/>
      <c r="S1873" s="109"/>
      <c r="T1873" s="106"/>
      <c r="U1873" s="106"/>
      <c r="V1873" s="106"/>
      <c r="W1873" s="106"/>
      <c r="X1873" s="106"/>
      <c r="Y1873" s="106"/>
      <c r="Z1873" s="106"/>
      <c r="AA1873" s="106"/>
      <c r="AB1873" s="106"/>
    </row>
    <row r="1874" spans="16:28">
      <c r="P1874" s="109"/>
      <c r="Q1874" s="109"/>
      <c r="R1874" s="109"/>
      <c r="S1874" s="109"/>
      <c r="T1874" s="106"/>
      <c r="U1874" s="106"/>
      <c r="V1874" s="106"/>
      <c r="W1874" s="106"/>
      <c r="X1874" s="106"/>
      <c r="Y1874" s="106"/>
      <c r="Z1874" s="106"/>
      <c r="AA1874" s="106"/>
      <c r="AB1874" s="106"/>
    </row>
    <row r="1875" spans="16:28">
      <c r="P1875" s="109"/>
      <c r="Q1875" s="109"/>
      <c r="R1875" s="109"/>
      <c r="S1875" s="109"/>
      <c r="T1875" s="106"/>
      <c r="U1875" s="106"/>
      <c r="V1875" s="106"/>
      <c r="W1875" s="106"/>
      <c r="X1875" s="106"/>
      <c r="Y1875" s="106"/>
      <c r="Z1875" s="106"/>
      <c r="AA1875" s="106"/>
      <c r="AB1875" s="106"/>
    </row>
    <row r="1876" spans="16:28">
      <c r="P1876" s="109"/>
      <c r="Q1876" s="109"/>
      <c r="R1876" s="109"/>
      <c r="S1876" s="109"/>
      <c r="T1876" s="106"/>
      <c r="U1876" s="106"/>
      <c r="V1876" s="106"/>
      <c r="W1876" s="106"/>
      <c r="X1876" s="106"/>
      <c r="Y1876" s="106"/>
      <c r="Z1876" s="106"/>
      <c r="AA1876" s="106"/>
      <c r="AB1876" s="106"/>
    </row>
    <row r="1877" spans="16:28">
      <c r="P1877" s="109"/>
      <c r="Q1877" s="109"/>
      <c r="R1877" s="109"/>
      <c r="S1877" s="109"/>
      <c r="T1877" s="106"/>
      <c r="U1877" s="106"/>
      <c r="V1877" s="106"/>
      <c r="W1877" s="106"/>
      <c r="X1877" s="106"/>
      <c r="Y1877" s="106"/>
      <c r="Z1877" s="106"/>
      <c r="AA1877" s="106"/>
      <c r="AB1877" s="106"/>
    </row>
    <row r="1878" spans="16:28">
      <c r="P1878" s="109"/>
      <c r="Q1878" s="109"/>
      <c r="R1878" s="109"/>
      <c r="S1878" s="109"/>
      <c r="T1878" s="106"/>
      <c r="U1878" s="106"/>
      <c r="V1878" s="106"/>
      <c r="W1878" s="106"/>
      <c r="X1878" s="106"/>
      <c r="Y1878" s="106"/>
      <c r="Z1878" s="106"/>
      <c r="AA1878" s="106"/>
      <c r="AB1878" s="106"/>
    </row>
    <row r="1879" spans="16:28">
      <c r="P1879" s="109"/>
      <c r="Q1879" s="109"/>
      <c r="R1879" s="109"/>
      <c r="S1879" s="109"/>
      <c r="T1879" s="106"/>
      <c r="U1879" s="106"/>
      <c r="V1879" s="106"/>
      <c r="W1879" s="106"/>
      <c r="X1879" s="106"/>
      <c r="Y1879" s="106"/>
      <c r="Z1879" s="106"/>
      <c r="AA1879" s="106"/>
      <c r="AB1879" s="106"/>
    </row>
    <row r="1880" spans="16:28">
      <c r="P1880" s="109"/>
      <c r="Q1880" s="109"/>
      <c r="R1880" s="109"/>
      <c r="S1880" s="109"/>
      <c r="T1880" s="106"/>
      <c r="U1880" s="106"/>
      <c r="V1880" s="106"/>
      <c r="W1880" s="106"/>
      <c r="X1880" s="106"/>
      <c r="Y1880" s="106"/>
      <c r="Z1880" s="106"/>
      <c r="AA1880" s="106"/>
      <c r="AB1880" s="106"/>
    </row>
    <row r="1881" spans="16:28">
      <c r="P1881" s="109"/>
      <c r="Q1881" s="109"/>
      <c r="R1881" s="109"/>
      <c r="S1881" s="109"/>
      <c r="T1881" s="106"/>
      <c r="U1881" s="106"/>
      <c r="V1881" s="106"/>
      <c r="W1881" s="106"/>
      <c r="X1881" s="106"/>
      <c r="Y1881" s="106"/>
      <c r="Z1881" s="106"/>
      <c r="AA1881" s="106"/>
      <c r="AB1881" s="106"/>
    </row>
    <row r="1882" spans="16:28">
      <c r="P1882" s="109"/>
      <c r="Q1882" s="109"/>
      <c r="R1882" s="109"/>
      <c r="S1882" s="109"/>
      <c r="T1882" s="106"/>
      <c r="U1882" s="106"/>
      <c r="V1882" s="106"/>
      <c r="W1882" s="106"/>
      <c r="X1882" s="106"/>
      <c r="Y1882" s="106"/>
      <c r="Z1882" s="106"/>
      <c r="AA1882" s="106"/>
      <c r="AB1882" s="106"/>
    </row>
    <row r="1883" spans="16:28">
      <c r="P1883" s="109"/>
      <c r="Q1883" s="109"/>
      <c r="R1883" s="109"/>
      <c r="S1883" s="109"/>
      <c r="T1883" s="106"/>
      <c r="U1883" s="106"/>
      <c r="V1883" s="106"/>
      <c r="W1883" s="106"/>
      <c r="X1883" s="106"/>
      <c r="Y1883" s="106"/>
      <c r="Z1883" s="106"/>
      <c r="AA1883" s="106"/>
      <c r="AB1883" s="106"/>
    </row>
    <row r="1884" spans="16:28">
      <c r="P1884" s="109"/>
      <c r="Q1884" s="109"/>
      <c r="R1884" s="109"/>
      <c r="S1884" s="109"/>
      <c r="T1884" s="106"/>
      <c r="U1884" s="106"/>
      <c r="V1884" s="106"/>
      <c r="W1884" s="106"/>
      <c r="X1884" s="106"/>
      <c r="Y1884" s="106"/>
      <c r="Z1884" s="106"/>
      <c r="AA1884" s="106"/>
      <c r="AB1884" s="106"/>
    </row>
    <row r="1885" spans="16:28">
      <c r="P1885" s="109"/>
      <c r="Q1885" s="109"/>
      <c r="R1885" s="109"/>
      <c r="S1885" s="109"/>
      <c r="T1885" s="106"/>
      <c r="U1885" s="106"/>
      <c r="V1885" s="106"/>
      <c r="W1885" s="106"/>
      <c r="X1885" s="106"/>
      <c r="Y1885" s="106"/>
      <c r="Z1885" s="106"/>
      <c r="AA1885" s="106"/>
      <c r="AB1885" s="106"/>
    </row>
    <row r="1886" spans="16:28">
      <c r="P1886" s="109"/>
      <c r="Q1886" s="109"/>
      <c r="R1886" s="109"/>
      <c r="S1886" s="109"/>
      <c r="T1886" s="106"/>
      <c r="U1886" s="106"/>
      <c r="V1886" s="106"/>
      <c r="W1886" s="106"/>
      <c r="X1886" s="106"/>
      <c r="Y1886" s="106"/>
      <c r="Z1886" s="106"/>
      <c r="AA1886" s="106"/>
      <c r="AB1886" s="106"/>
    </row>
    <row r="1887" spans="16:28">
      <c r="P1887" s="109"/>
      <c r="Q1887" s="109"/>
      <c r="R1887" s="109"/>
      <c r="S1887" s="109"/>
      <c r="T1887" s="106"/>
      <c r="U1887" s="106"/>
      <c r="V1887" s="106"/>
      <c r="W1887" s="106"/>
      <c r="X1887" s="106"/>
      <c r="Y1887" s="106"/>
      <c r="Z1887" s="106"/>
      <c r="AA1887" s="106"/>
      <c r="AB1887" s="106"/>
    </row>
    <row r="1888" spans="16:28">
      <c r="P1888" s="109"/>
      <c r="Q1888" s="109"/>
      <c r="R1888" s="109"/>
      <c r="S1888" s="109"/>
      <c r="T1888" s="106"/>
      <c r="U1888" s="106"/>
      <c r="V1888" s="106"/>
      <c r="W1888" s="106"/>
      <c r="X1888" s="106"/>
      <c r="Y1888" s="106"/>
      <c r="Z1888" s="106"/>
      <c r="AA1888" s="106"/>
      <c r="AB1888" s="106"/>
    </row>
    <row r="1889" spans="16:28">
      <c r="P1889" s="109"/>
      <c r="Q1889" s="109"/>
      <c r="R1889" s="109"/>
      <c r="S1889" s="109"/>
      <c r="T1889" s="106"/>
      <c r="U1889" s="106"/>
      <c r="V1889" s="106"/>
      <c r="W1889" s="106"/>
      <c r="X1889" s="106"/>
      <c r="Y1889" s="106"/>
      <c r="Z1889" s="106"/>
      <c r="AA1889" s="106"/>
      <c r="AB1889" s="106"/>
    </row>
    <row r="1890" spans="16:28">
      <c r="P1890" s="109"/>
      <c r="Q1890" s="109"/>
      <c r="R1890" s="109"/>
      <c r="S1890" s="109"/>
      <c r="T1890" s="106"/>
      <c r="U1890" s="106"/>
      <c r="V1890" s="106"/>
      <c r="W1890" s="106"/>
      <c r="X1890" s="106"/>
      <c r="Y1890" s="106"/>
      <c r="Z1890" s="106"/>
      <c r="AA1890" s="106"/>
      <c r="AB1890" s="106"/>
    </row>
    <row r="1891" spans="16:28">
      <c r="P1891" s="109"/>
      <c r="Q1891" s="109"/>
      <c r="R1891" s="109"/>
      <c r="S1891" s="109"/>
      <c r="T1891" s="106"/>
      <c r="U1891" s="106"/>
      <c r="V1891" s="106"/>
      <c r="W1891" s="106"/>
      <c r="X1891" s="106"/>
      <c r="Y1891" s="106"/>
      <c r="Z1891" s="106"/>
      <c r="AA1891" s="106"/>
      <c r="AB1891" s="106"/>
    </row>
    <row r="1892" spans="16:28">
      <c r="P1892" s="109"/>
      <c r="Q1892" s="109"/>
      <c r="R1892" s="109"/>
      <c r="S1892" s="109"/>
      <c r="T1892" s="106"/>
      <c r="U1892" s="106"/>
      <c r="V1892" s="106"/>
      <c r="W1892" s="106"/>
      <c r="X1892" s="106"/>
      <c r="Y1892" s="106"/>
      <c r="Z1892" s="106"/>
      <c r="AA1892" s="106"/>
      <c r="AB1892" s="106"/>
    </row>
    <row r="1893" spans="16:28">
      <c r="P1893" s="109"/>
      <c r="Q1893" s="109"/>
      <c r="R1893" s="109"/>
      <c r="S1893" s="109"/>
      <c r="T1893" s="106"/>
      <c r="U1893" s="106"/>
      <c r="V1893" s="106"/>
      <c r="W1893" s="106"/>
      <c r="X1893" s="106"/>
      <c r="Y1893" s="106"/>
      <c r="Z1893" s="106"/>
      <c r="AA1893" s="106"/>
      <c r="AB1893" s="106"/>
    </row>
    <row r="1894" spans="16:28">
      <c r="P1894" s="109"/>
      <c r="Q1894" s="109"/>
      <c r="R1894" s="109"/>
      <c r="S1894" s="109"/>
      <c r="T1894" s="106"/>
      <c r="U1894" s="106"/>
      <c r="V1894" s="106"/>
      <c r="W1894" s="106"/>
      <c r="X1894" s="106"/>
      <c r="Y1894" s="106"/>
      <c r="Z1894" s="106"/>
      <c r="AA1894" s="106"/>
      <c r="AB1894" s="106"/>
    </row>
    <row r="1895" spans="16:28">
      <c r="P1895" s="109"/>
      <c r="Q1895" s="109"/>
      <c r="R1895" s="109"/>
      <c r="S1895" s="109"/>
      <c r="T1895" s="106"/>
      <c r="U1895" s="106"/>
      <c r="V1895" s="106"/>
      <c r="W1895" s="106"/>
      <c r="X1895" s="106"/>
      <c r="Y1895" s="106"/>
      <c r="Z1895" s="106"/>
      <c r="AA1895" s="106"/>
      <c r="AB1895" s="106"/>
    </row>
    <row r="1896" spans="16:28">
      <c r="P1896" s="109"/>
      <c r="Q1896" s="109"/>
      <c r="R1896" s="109"/>
      <c r="S1896" s="109"/>
      <c r="T1896" s="106"/>
      <c r="U1896" s="106"/>
      <c r="V1896" s="106"/>
      <c r="W1896" s="106"/>
      <c r="X1896" s="106"/>
      <c r="Y1896" s="106"/>
      <c r="Z1896" s="106"/>
      <c r="AA1896" s="106"/>
      <c r="AB1896" s="106"/>
    </row>
    <row r="1897" spans="16:28">
      <c r="P1897" s="109"/>
      <c r="Q1897" s="109"/>
      <c r="R1897" s="109"/>
      <c r="S1897" s="109"/>
      <c r="T1897" s="106"/>
      <c r="U1897" s="106"/>
      <c r="V1897" s="106"/>
      <c r="W1897" s="106"/>
      <c r="X1897" s="106"/>
      <c r="Y1897" s="106"/>
      <c r="Z1897" s="106"/>
      <c r="AA1897" s="106"/>
      <c r="AB1897" s="106"/>
    </row>
    <row r="1898" spans="16:28">
      <c r="P1898" s="109"/>
      <c r="Q1898" s="109"/>
      <c r="R1898" s="109"/>
      <c r="S1898" s="109"/>
      <c r="T1898" s="106"/>
      <c r="U1898" s="106"/>
      <c r="V1898" s="106"/>
      <c r="W1898" s="106"/>
      <c r="X1898" s="106"/>
      <c r="Y1898" s="106"/>
      <c r="Z1898" s="106"/>
      <c r="AA1898" s="106"/>
      <c r="AB1898" s="106"/>
    </row>
    <row r="1899" spans="16:28">
      <c r="P1899" s="109"/>
      <c r="Q1899" s="109"/>
      <c r="R1899" s="109"/>
      <c r="S1899" s="109"/>
      <c r="T1899" s="106"/>
      <c r="U1899" s="106"/>
      <c r="V1899" s="106"/>
      <c r="W1899" s="106"/>
      <c r="X1899" s="106"/>
      <c r="Y1899" s="106"/>
      <c r="Z1899" s="106"/>
      <c r="AA1899" s="106"/>
      <c r="AB1899" s="106"/>
    </row>
    <row r="1900" spans="16:28">
      <c r="P1900" s="109"/>
      <c r="Q1900" s="109"/>
      <c r="R1900" s="109"/>
      <c r="S1900" s="109"/>
      <c r="T1900" s="106"/>
      <c r="U1900" s="106"/>
      <c r="V1900" s="106"/>
      <c r="W1900" s="106"/>
      <c r="X1900" s="106"/>
      <c r="Y1900" s="106"/>
      <c r="Z1900" s="106"/>
      <c r="AA1900" s="106"/>
      <c r="AB1900" s="106"/>
    </row>
    <row r="1901" spans="16:28">
      <c r="P1901" s="109"/>
      <c r="Q1901" s="109"/>
      <c r="R1901" s="109"/>
      <c r="S1901" s="109"/>
      <c r="T1901" s="106"/>
      <c r="U1901" s="106"/>
      <c r="V1901" s="106"/>
      <c r="W1901" s="106"/>
      <c r="X1901" s="106"/>
      <c r="Y1901" s="106"/>
      <c r="Z1901" s="106"/>
      <c r="AA1901" s="106"/>
      <c r="AB1901" s="106"/>
    </row>
    <row r="1902" spans="16:28">
      <c r="P1902" s="109"/>
      <c r="Q1902" s="109"/>
      <c r="R1902" s="109"/>
      <c r="S1902" s="109"/>
      <c r="T1902" s="106"/>
      <c r="U1902" s="106"/>
      <c r="V1902" s="106"/>
      <c r="W1902" s="106"/>
      <c r="X1902" s="106"/>
      <c r="Y1902" s="106"/>
      <c r="Z1902" s="106"/>
      <c r="AA1902" s="106"/>
      <c r="AB1902" s="106"/>
    </row>
    <row r="1903" spans="16:28">
      <c r="P1903" s="109"/>
      <c r="Q1903" s="109"/>
      <c r="R1903" s="109"/>
      <c r="S1903" s="109"/>
      <c r="T1903" s="106"/>
      <c r="U1903" s="106"/>
      <c r="V1903" s="106"/>
      <c r="W1903" s="106"/>
      <c r="X1903" s="106"/>
      <c r="Y1903" s="106"/>
      <c r="Z1903" s="106"/>
      <c r="AA1903" s="106"/>
      <c r="AB1903" s="106"/>
    </row>
    <row r="1904" spans="16:28">
      <c r="P1904" s="109"/>
      <c r="Q1904" s="109"/>
      <c r="R1904" s="109"/>
      <c r="S1904" s="109"/>
      <c r="T1904" s="106"/>
      <c r="U1904" s="106"/>
      <c r="V1904" s="106"/>
      <c r="W1904" s="106"/>
      <c r="X1904" s="106"/>
      <c r="Y1904" s="106"/>
      <c r="Z1904" s="106"/>
      <c r="AA1904" s="106"/>
      <c r="AB1904" s="106"/>
    </row>
    <row r="1905" spans="16:28">
      <c r="P1905" s="109"/>
      <c r="Q1905" s="109"/>
      <c r="R1905" s="109"/>
      <c r="S1905" s="109"/>
      <c r="T1905" s="106"/>
      <c r="U1905" s="106"/>
      <c r="V1905" s="106"/>
      <c r="W1905" s="106"/>
      <c r="X1905" s="106"/>
      <c r="Y1905" s="106"/>
      <c r="Z1905" s="106"/>
      <c r="AA1905" s="106"/>
      <c r="AB1905" s="106"/>
    </row>
    <row r="1906" spans="16:28">
      <c r="P1906" s="109"/>
      <c r="Q1906" s="109"/>
      <c r="R1906" s="109"/>
      <c r="S1906" s="109"/>
      <c r="T1906" s="106"/>
      <c r="U1906" s="106"/>
      <c r="V1906" s="106"/>
      <c r="W1906" s="106"/>
      <c r="X1906" s="106"/>
      <c r="Y1906" s="106"/>
      <c r="Z1906" s="106"/>
      <c r="AA1906" s="106"/>
      <c r="AB1906" s="106"/>
    </row>
    <row r="1907" spans="16:28">
      <c r="P1907" s="109"/>
      <c r="Q1907" s="109"/>
      <c r="R1907" s="109"/>
      <c r="S1907" s="109"/>
      <c r="T1907" s="106"/>
      <c r="U1907" s="106"/>
      <c r="V1907" s="106"/>
      <c r="W1907" s="106"/>
      <c r="X1907" s="106"/>
      <c r="Y1907" s="106"/>
      <c r="Z1907" s="106"/>
      <c r="AA1907" s="106"/>
      <c r="AB1907" s="106"/>
    </row>
    <row r="1908" spans="16:28">
      <c r="P1908" s="109"/>
      <c r="Q1908" s="109"/>
      <c r="R1908" s="109"/>
      <c r="S1908" s="109"/>
      <c r="T1908" s="106"/>
      <c r="U1908" s="106"/>
      <c r="V1908" s="106"/>
      <c r="W1908" s="106"/>
      <c r="X1908" s="106"/>
      <c r="Y1908" s="106"/>
      <c r="Z1908" s="106"/>
      <c r="AA1908" s="106"/>
      <c r="AB1908" s="106"/>
    </row>
    <row r="1909" spans="16:28">
      <c r="P1909" s="109"/>
      <c r="Q1909" s="109"/>
      <c r="R1909" s="109"/>
      <c r="S1909" s="109"/>
      <c r="T1909" s="106"/>
      <c r="U1909" s="106"/>
      <c r="V1909" s="106"/>
      <c r="W1909" s="106"/>
      <c r="X1909" s="106"/>
      <c r="Y1909" s="106"/>
      <c r="Z1909" s="106"/>
      <c r="AA1909" s="106"/>
      <c r="AB1909" s="106"/>
    </row>
    <row r="1910" spans="16:28">
      <c r="P1910" s="109"/>
      <c r="Q1910" s="109"/>
      <c r="R1910" s="109"/>
      <c r="S1910" s="109"/>
      <c r="T1910" s="106"/>
      <c r="U1910" s="106"/>
      <c r="V1910" s="106"/>
      <c r="W1910" s="106"/>
      <c r="X1910" s="106"/>
      <c r="Y1910" s="106"/>
      <c r="Z1910" s="106"/>
      <c r="AA1910" s="106"/>
      <c r="AB1910" s="106"/>
    </row>
    <row r="1911" spans="16:28">
      <c r="P1911" s="109"/>
      <c r="Q1911" s="109"/>
      <c r="R1911" s="109"/>
      <c r="S1911" s="109"/>
      <c r="T1911" s="106"/>
      <c r="U1911" s="106"/>
      <c r="V1911" s="106"/>
      <c r="W1911" s="106"/>
      <c r="X1911" s="106"/>
      <c r="Y1911" s="106"/>
      <c r="Z1911" s="106"/>
      <c r="AA1911" s="106"/>
      <c r="AB1911" s="106"/>
    </row>
    <row r="1912" spans="16:28">
      <c r="P1912" s="109"/>
      <c r="Q1912" s="109"/>
      <c r="R1912" s="109"/>
      <c r="S1912" s="109"/>
      <c r="T1912" s="106"/>
      <c r="U1912" s="106"/>
      <c r="V1912" s="106"/>
      <c r="W1912" s="106"/>
      <c r="X1912" s="106"/>
      <c r="Y1912" s="106"/>
      <c r="Z1912" s="106"/>
      <c r="AA1912" s="106"/>
      <c r="AB1912" s="106"/>
    </row>
    <row r="1913" spans="16:28">
      <c r="P1913" s="109"/>
      <c r="Q1913" s="109"/>
      <c r="R1913" s="109"/>
      <c r="S1913" s="109"/>
      <c r="T1913" s="106"/>
      <c r="U1913" s="106"/>
      <c r="V1913" s="106"/>
      <c r="W1913" s="106"/>
      <c r="X1913" s="106"/>
      <c r="Y1913" s="106"/>
      <c r="Z1913" s="106"/>
      <c r="AA1913" s="106"/>
      <c r="AB1913" s="106"/>
    </row>
    <row r="1914" spans="16:28">
      <c r="P1914" s="109"/>
      <c r="Q1914" s="109"/>
      <c r="R1914" s="109"/>
      <c r="S1914" s="109"/>
      <c r="T1914" s="106"/>
      <c r="U1914" s="106"/>
      <c r="V1914" s="106"/>
      <c r="W1914" s="106"/>
      <c r="X1914" s="106"/>
      <c r="Y1914" s="106"/>
      <c r="Z1914" s="106"/>
      <c r="AA1914" s="106"/>
      <c r="AB1914" s="106"/>
    </row>
    <row r="1915" spans="16:28">
      <c r="P1915" s="109"/>
      <c r="Q1915" s="109"/>
      <c r="R1915" s="109"/>
      <c r="S1915" s="109"/>
      <c r="T1915" s="106"/>
      <c r="U1915" s="106"/>
      <c r="V1915" s="106"/>
      <c r="W1915" s="106"/>
      <c r="X1915" s="106"/>
      <c r="Y1915" s="106"/>
      <c r="Z1915" s="106"/>
      <c r="AA1915" s="106"/>
      <c r="AB1915" s="106"/>
    </row>
    <row r="1916" spans="16:28">
      <c r="P1916" s="109"/>
      <c r="Q1916" s="109"/>
      <c r="R1916" s="109"/>
      <c r="S1916" s="109"/>
      <c r="T1916" s="106"/>
      <c r="U1916" s="106"/>
      <c r="V1916" s="106"/>
      <c r="W1916" s="106"/>
      <c r="X1916" s="106"/>
      <c r="Y1916" s="106"/>
      <c r="Z1916" s="106"/>
      <c r="AA1916" s="106"/>
      <c r="AB1916" s="106"/>
    </row>
    <row r="1917" spans="16:28">
      <c r="P1917" s="109"/>
      <c r="Q1917" s="109"/>
      <c r="R1917" s="109"/>
      <c r="S1917" s="109"/>
      <c r="T1917" s="106"/>
      <c r="U1917" s="106"/>
      <c r="V1917" s="106"/>
      <c r="W1917" s="106"/>
      <c r="X1917" s="106"/>
      <c r="Y1917" s="106"/>
      <c r="Z1917" s="106"/>
      <c r="AA1917" s="106"/>
      <c r="AB1917" s="106"/>
    </row>
    <row r="1918" spans="16:28">
      <c r="P1918" s="109"/>
      <c r="Q1918" s="109"/>
      <c r="R1918" s="109"/>
      <c r="S1918" s="109"/>
      <c r="T1918" s="106"/>
      <c r="U1918" s="106"/>
      <c r="V1918" s="106"/>
      <c r="W1918" s="106"/>
      <c r="X1918" s="106"/>
      <c r="Y1918" s="106"/>
      <c r="Z1918" s="106"/>
      <c r="AA1918" s="106"/>
      <c r="AB1918" s="106"/>
    </row>
    <row r="1919" spans="16:28">
      <c r="P1919" s="109"/>
      <c r="Q1919" s="109"/>
      <c r="R1919" s="109"/>
      <c r="S1919" s="109"/>
      <c r="T1919" s="106"/>
      <c r="U1919" s="106"/>
      <c r="V1919" s="106"/>
      <c r="W1919" s="106"/>
      <c r="X1919" s="106"/>
      <c r="Y1919" s="106"/>
      <c r="Z1919" s="106"/>
      <c r="AA1919" s="106"/>
      <c r="AB1919" s="106"/>
    </row>
    <row r="1920" spans="16:28">
      <c r="P1920" s="109"/>
      <c r="Q1920" s="109"/>
      <c r="R1920" s="109"/>
      <c r="S1920" s="109"/>
      <c r="T1920" s="106"/>
      <c r="U1920" s="106"/>
      <c r="V1920" s="106"/>
      <c r="W1920" s="106"/>
      <c r="X1920" s="106"/>
      <c r="Y1920" s="106"/>
      <c r="Z1920" s="106"/>
      <c r="AA1920" s="106"/>
      <c r="AB1920" s="106"/>
    </row>
    <row r="1921" spans="16:28">
      <c r="P1921" s="109"/>
      <c r="Q1921" s="109"/>
      <c r="R1921" s="109"/>
      <c r="S1921" s="109"/>
      <c r="T1921" s="106"/>
      <c r="U1921" s="106"/>
      <c r="V1921" s="106"/>
      <c r="W1921" s="106"/>
      <c r="X1921" s="106"/>
      <c r="Y1921" s="106"/>
      <c r="Z1921" s="106"/>
      <c r="AA1921" s="106"/>
      <c r="AB1921" s="106"/>
    </row>
    <row r="1922" spans="16:28">
      <c r="P1922" s="109"/>
      <c r="Q1922" s="109"/>
      <c r="R1922" s="109"/>
      <c r="S1922" s="109"/>
      <c r="T1922" s="106"/>
      <c r="U1922" s="106"/>
      <c r="V1922" s="106"/>
      <c r="W1922" s="106"/>
      <c r="X1922" s="106"/>
      <c r="Y1922" s="106"/>
      <c r="Z1922" s="106"/>
      <c r="AA1922" s="106"/>
      <c r="AB1922" s="106"/>
    </row>
    <row r="1923" spans="16:28">
      <c r="P1923" s="109"/>
      <c r="Q1923" s="109"/>
      <c r="R1923" s="109"/>
      <c r="S1923" s="109"/>
      <c r="T1923" s="106"/>
      <c r="U1923" s="106"/>
      <c r="V1923" s="106"/>
      <c r="W1923" s="106"/>
      <c r="X1923" s="106"/>
      <c r="Y1923" s="106"/>
      <c r="Z1923" s="106"/>
      <c r="AA1923" s="106"/>
      <c r="AB1923" s="106"/>
    </row>
    <row r="1924" spans="16:28">
      <c r="P1924" s="109"/>
      <c r="Q1924" s="109"/>
      <c r="R1924" s="109"/>
      <c r="S1924" s="109"/>
      <c r="T1924" s="106"/>
      <c r="U1924" s="106"/>
      <c r="V1924" s="106"/>
      <c r="W1924" s="106"/>
      <c r="X1924" s="106"/>
      <c r="Y1924" s="106"/>
      <c r="Z1924" s="106"/>
      <c r="AA1924" s="106"/>
      <c r="AB1924" s="106"/>
    </row>
    <row r="1925" spans="16:28">
      <c r="P1925" s="109"/>
      <c r="Q1925" s="109"/>
      <c r="R1925" s="109"/>
      <c r="S1925" s="109"/>
      <c r="T1925" s="106"/>
      <c r="U1925" s="106"/>
      <c r="V1925" s="106"/>
      <c r="W1925" s="106"/>
      <c r="X1925" s="106"/>
      <c r="Y1925" s="106"/>
      <c r="Z1925" s="106"/>
      <c r="AA1925" s="106"/>
      <c r="AB1925" s="106"/>
    </row>
    <row r="1926" spans="16:28">
      <c r="P1926" s="109"/>
      <c r="Q1926" s="109"/>
      <c r="R1926" s="109"/>
      <c r="S1926" s="109"/>
      <c r="T1926" s="106"/>
      <c r="U1926" s="106"/>
      <c r="V1926" s="106"/>
      <c r="W1926" s="106"/>
      <c r="X1926" s="106"/>
      <c r="Y1926" s="106"/>
      <c r="Z1926" s="106"/>
      <c r="AA1926" s="106"/>
      <c r="AB1926" s="106"/>
    </row>
    <row r="1927" spans="16:28">
      <c r="P1927" s="109"/>
      <c r="Q1927" s="109"/>
      <c r="R1927" s="109"/>
      <c r="S1927" s="109"/>
      <c r="T1927" s="106"/>
      <c r="U1927" s="106"/>
      <c r="V1927" s="106"/>
      <c r="W1927" s="106"/>
      <c r="X1927" s="106"/>
      <c r="Y1927" s="106"/>
      <c r="Z1927" s="106"/>
      <c r="AA1927" s="106"/>
      <c r="AB1927" s="106"/>
    </row>
    <row r="1928" spans="16:28">
      <c r="P1928" s="109"/>
      <c r="Q1928" s="109"/>
      <c r="R1928" s="109"/>
      <c r="S1928" s="109"/>
      <c r="T1928" s="106"/>
      <c r="U1928" s="106"/>
      <c r="V1928" s="106"/>
      <c r="W1928" s="106"/>
      <c r="X1928" s="106"/>
      <c r="Y1928" s="106"/>
      <c r="Z1928" s="106"/>
      <c r="AA1928" s="106"/>
      <c r="AB1928" s="106"/>
    </row>
    <row r="1929" spans="16:28">
      <c r="P1929" s="109"/>
      <c r="Q1929" s="109"/>
      <c r="R1929" s="109"/>
      <c r="S1929" s="109"/>
      <c r="T1929" s="106"/>
      <c r="U1929" s="106"/>
      <c r="V1929" s="106"/>
      <c r="W1929" s="106"/>
      <c r="X1929" s="106"/>
      <c r="Y1929" s="106"/>
      <c r="Z1929" s="106"/>
      <c r="AA1929" s="106"/>
      <c r="AB1929" s="106"/>
    </row>
    <row r="1930" spans="16:28">
      <c r="P1930" s="109"/>
      <c r="Q1930" s="109"/>
      <c r="R1930" s="109"/>
      <c r="S1930" s="109"/>
      <c r="T1930" s="106"/>
      <c r="U1930" s="106"/>
      <c r="V1930" s="106"/>
      <c r="W1930" s="106"/>
      <c r="X1930" s="106"/>
      <c r="Y1930" s="106"/>
      <c r="Z1930" s="106"/>
      <c r="AA1930" s="106"/>
      <c r="AB1930" s="106"/>
    </row>
    <row r="1931" spans="16:28">
      <c r="P1931" s="109"/>
      <c r="Q1931" s="109"/>
      <c r="R1931" s="109"/>
      <c r="S1931" s="109"/>
      <c r="T1931" s="106"/>
      <c r="U1931" s="106"/>
      <c r="V1931" s="106"/>
      <c r="W1931" s="106"/>
      <c r="X1931" s="106"/>
      <c r="Y1931" s="106"/>
      <c r="Z1931" s="106"/>
      <c r="AA1931" s="106"/>
      <c r="AB1931" s="106"/>
    </row>
    <row r="1932" spans="16:28">
      <c r="P1932" s="109"/>
      <c r="Q1932" s="109"/>
      <c r="R1932" s="109"/>
      <c r="S1932" s="109"/>
      <c r="T1932" s="106"/>
      <c r="U1932" s="106"/>
      <c r="V1932" s="106"/>
      <c r="W1932" s="106"/>
      <c r="X1932" s="106"/>
      <c r="Y1932" s="106"/>
      <c r="Z1932" s="106"/>
      <c r="AA1932" s="106"/>
      <c r="AB1932" s="106"/>
    </row>
    <row r="1933" spans="16:28">
      <c r="P1933" s="109"/>
      <c r="Q1933" s="109"/>
      <c r="R1933" s="109"/>
      <c r="S1933" s="109"/>
      <c r="T1933" s="106"/>
      <c r="U1933" s="106"/>
      <c r="V1933" s="106"/>
      <c r="W1933" s="106"/>
      <c r="X1933" s="106"/>
      <c r="Y1933" s="106"/>
      <c r="Z1933" s="106"/>
      <c r="AA1933" s="106"/>
      <c r="AB1933" s="106"/>
    </row>
    <row r="1934" spans="16:28">
      <c r="P1934" s="109"/>
      <c r="Q1934" s="109"/>
      <c r="R1934" s="109"/>
      <c r="S1934" s="109"/>
      <c r="T1934" s="106"/>
      <c r="U1934" s="106"/>
      <c r="V1934" s="106"/>
      <c r="W1934" s="106"/>
      <c r="X1934" s="106"/>
      <c r="Y1934" s="106"/>
      <c r="Z1934" s="106"/>
      <c r="AA1934" s="106"/>
      <c r="AB1934" s="106"/>
    </row>
    <row r="1935" spans="16:28">
      <c r="P1935" s="109"/>
      <c r="Q1935" s="109"/>
      <c r="R1935" s="109"/>
      <c r="S1935" s="109"/>
      <c r="T1935" s="106"/>
      <c r="U1935" s="106"/>
      <c r="V1935" s="106"/>
      <c r="W1935" s="106"/>
      <c r="X1935" s="106"/>
      <c r="Y1935" s="106"/>
      <c r="Z1935" s="106"/>
      <c r="AA1935" s="106"/>
      <c r="AB1935" s="106"/>
    </row>
    <row r="1936" spans="16:28">
      <c r="P1936" s="109"/>
      <c r="Q1936" s="109"/>
      <c r="R1936" s="109"/>
      <c r="S1936" s="109"/>
      <c r="T1936" s="106"/>
      <c r="U1936" s="106"/>
      <c r="V1936" s="106"/>
      <c r="W1936" s="106"/>
      <c r="X1936" s="106"/>
      <c r="Y1936" s="106"/>
      <c r="Z1936" s="106"/>
      <c r="AA1936" s="106"/>
      <c r="AB1936" s="106"/>
    </row>
    <row r="1937" spans="16:28">
      <c r="P1937" s="109"/>
      <c r="Q1937" s="109"/>
      <c r="R1937" s="109"/>
      <c r="S1937" s="109"/>
      <c r="T1937" s="106"/>
      <c r="U1937" s="106"/>
      <c r="V1937" s="106"/>
      <c r="W1937" s="106"/>
      <c r="X1937" s="106"/>
      <c r="Y1937" s="106"/>
      <c r="Z1937" s="106"/>
      <c r="AA1937" s="106"/>
      <c r="AB1937" s="106"/>
    </row>
    <row r="1938" spans="16:28">
      <c r="P1938" s="109"/>
      <c r="Q1938" s="109"/>
      <c r="R1938" s="109"/>
      <c r="S1938" s="109"/>
      <c r="T1938" s="106"/>
      <c r="U1938" s="106"/>
      <c r="V1938" s="106"/>
      <c r="W1938" s="106"/>
      <c r="X1938" s="106"/>
      <c r="Y1938" s="106"/>
      <c r="Z1938" s="106"/>
      <c r="AA1938" s="106"/>
      <c r="AB1938" s="106"/>
    </row>
    <row r="1939" spans="16:28">
      <c r="P1939" s="109"/>
      <c r="Q1939" s="109"/>
      <c r="R1939" s="109"/>
      <c r="S1939" s="109"/>
      <c r="T1939" s="106"/>
      <c r="U1939" s="106"/>
      <c r="V1939" s="106"/>
      <c r="W1939" s="106"/>
      <c r="X1939" s="106"/>
      <c r="Y1939" s="106"/>
      <c r="Z1939" s="106"/>
      <c r="AA1939" s="106"/>
      <c r="AB1939" s="106"/>
    </row>
    <row r="1940" spans="16:28">
      <c r="P1940" s="109"/>
      <c r="Q1940" s="109"/>
      <c r="R1940" s="109"/>
      <c r="S1940" s="109"/>
      <c r="T1940" s="106"/>
      <c r="U1940" s="106"/>
      <c r="V1940" s="106"/>
      <c r="W1940" s="106"/>
      <c r="X1940" s="106"/>
      <c r="Y1940" s="106"/>
      <c r="Z1940" s="106"/>
      <c r="AA1940" s="106"/>
      <c r="AB1940" s="106"/>
    </row>
    <row r="1941" spans="16:28">
      <c r="P1941" s="109"/>
      <c r="Q1941" s="109"/>
      <c r="R1941" s="109"/>
      <c r="S1941" s="109"/>
      <c r="T1941" s="106"/>
      <c r="U1941" s="106"/>
      <c r="V1941" s="106"/>
      <c r="W1941" s="106"/>
      <c r="X1941" s="106"/>
      <c r="Y1941" s="106"/>
      <c r="Z1941" s="106"/>
      <c r="AA1941" s="106"/>
      <c r="AB1941" s="106"/>
    </row>
    <row r="1942" spans="16:28">
      <c r="P1942" s="109"/>
      <c r="Q1942" s="109"/>
      <c r="R1942" s="109"/>
      <c r="S1942" s="109"/>
      <c r="T1942" s="106"/>
      <c r="U1942" s="106"/>
      <c r="V1942" s="106"/>
      <c r="W1942" s="106"/>
      <c r="X1942" s="106"/>
      <c r="Y1942" s="106"/>
      <c r="Z1942" s="106"/>
      <c r="AA1942" s="106"/>
      <c r="AB1942" s="106"/>
    </row>
    <row r="1943" spans="16:28">
      <c r="P1943" s="109"/>
      <c r="Q1943" s="109"/>
      <c r="R1943" s="109"/>
      <c r="S1943" s="109"/>
      <c r="T1943" s="106"/>
      <c r="U1943" s="106"/>
      <c r="V1943" s="106"/>
      <c r="W1943" s="106"/>
      <c r="X1943" s="106"/>
      <c r="Y1943" s="106"/>
      <c r="Z1943" s="106"/>
      <c r="AA1943" s="106"/>
      <c r="AB1943" s="106"/>
    </row>
    <row r="1944" spans="16:28">
      <c r="P1944" s="109"/>
      <c r="Q1944" s="109"/>
      <c r="R1944" s="109"/>
      <c r="S1944" s="109"/>
      <c r="T1944" s="106"/>
      <c r="U1944" s="106"/>
      <c r="V1944" s="106"/>
      <c r="W1944" s="106"/>
      <c r="X1944" s="106"/>
      <c r="Y1944" s="106"/>
      <c r="Z1944" s="106"/>
      <c r="AA1944" s="106"/>
      <c r="AB1944" s="106"/>
    </row>
    <row r="1945" spans="16:28">
      <c r="P1945" s="109"/>
      <c r="Q1945" s="109"/>
      <c r="R1945" s="109"/>
      <c r="S1945" s="109"/>
      <c r="T1945" s="106"/>
      <c r="U1945" s="106"/>
      <c r="V1945" s="106"/>
      <c r="W1945" s="106"/>
      <c r="X1945" s="106"/>
      <c r="Y1945" s="106"/>
      <c r="Z1945" s="106"/>
      <c r="AA1945" s="106"/>
      <c r="AB1945" s="106"/>
    </row>
    <row r="1946" spans="16:28">
      <c r="P1946" s="109"/>
      <c r="Q1946" s="109"/>
      <c r="R1946" s="109"/>
      <c r="S1946" s="109"/>
      <c r="T1946" s="106"/>
      <c r="U1946" s="106"/>
      <c r="V1946" s="106"/>
      <c r="W1946" s="106"/>
      <c r="X1946" s="106"/>
      <c r="Y1946" s="106"/>
      <c r="Z1946" s="106"/>
      <c r="AA1946" s="106"/>
      <c r="AB1946" s="106"/>
    </row>
    <row r="1947" spans="16:28">
      <c r="P1947" s="109"/>
      <c r="Q1947" s="109"/>
      <c r="R1947" s="109"/>
      <c r="S1947" s="109"/>
      <c r="T1947" s="106"/>
      <c r="U1947" s="106"/>
      <c r="V1947" s="106"/>
      <c r="W1947" s="106"/>
      <c r="X1947" s="106"/>
      <c r="Y1947" s="106"/>
      <c r="Z1947" s="106"/>
      <c r="AA1947" s="106"/>
      <c r="AB1947" s="106"/>
    </row>
    <row r="1948" spans="16:28">
      <c r="P1948" s="109"/>
      <c r="Q1948" s="109"/>
      <c r="R1948" s="109"/>
      <c r="S1948" s="109"/>
      <c r="T1948" s="106"/>
      <c r="U1948" s="106"/>
      <c r="V1948" s="106"/>
      <c r="W1948" s="106"/>
      <c r="X1948" s="106"/>
      <c r="Y1948" s="106"/>
      <c r="Z1948" s="106"/>
      <c r="AA1948" s="106"/>
      <c r="AB1948" s="106"/>
    </row>
    <row r="1949" spans="16:28">
      <c r="P1949" s="109"/>
      <c r="Q1949" s="109"/>
      <c r="R1949" s="109"/>
      <c r="S1949" s="109"/>
      <c r="T1949" s="106"/>
      <c r="U1949" s="106"/>
      <c r="V1949" s="106"/>
      <c r="W1949" s="106"/>
      <c r="X1949" s="106"/>
      <c r="Y1949" s="106"/>
      <c r="Z1949" s="106"/>
      <c r="AA1949" s="106"/>
      <c r="AB1949" s="106"/>
    </row>
    <row r="1950" spans="16:28">
      <c r="P1950" s="109"/>
      <c r="Q1950" s="109"/>
      <c r="R1950" s="109"/>
      <c r="S1950" s="109"/>
      <c r="T1950" s="106"/>
      <c r="U1950" s="106"/>
      <c r="V1950" s="106"/>
      <c r="W1950" s="106"/>
      <c r="X1950" s="106"/>
      <c r="Y1950" s="106"/>
      <c r="Z1950" s="106"/>
      <c r="AA1950" s="106"/>
      <c r="AB1950" s="106"/>
    </row>
    <row r="1951" spans="16:28">
      <c r="P1951" s="109"/>
      <c r="Q1951" s="109"/>
      <c r="R1951" s="109"/>
      <c r="S1951" s="109"/>
      <c r="T1951" s="106"/>
      <c r="U1951" s="106"/>
      <c r="V1951" s="106"/>
      <c r="W1951" s="106"/>
      <c r="X1951" s="106"/>
      <c r="Y1951" s="106"/>
      <c r="Z1951" s="106"/>
      <c r="AA1951" s="106"/>
      <c r="AB1951" s="106"/>
    </row>
    <row r="1952" spans="16:28">
      <c r="P1952" s="109"/>
      <c r="Q1952" s="109"/>
      <c r="R1952" s="109"/>
      <c r="S1952" s="109"/>
      <c r="T1952" s="106"/>
      <c r="U1952" s="106"/>
      <c r="V1952" s="106"/>
      <c r="W1952" s="106"/>
      <c r="X1952" s="106"/>
      <c r="Y1952" s="106"/>
      <c r="Z1952" s="106"/>
      <c r="AA1952" s="106"/>
      <c r="AB1952" s="106"/>
    </row>
    <row r="1953" spans="16:28">
      <c r="P1953" s="109"/>
      <c r="Q1953" s="109"/>
      <c r="R1953" s="109"/>
      <c r="S1953" s="109"/>
      <c r="T1953" s="106"/>
      <c r="U1953" s="106"/>
      <c r="V1953" s="106"/>
      <c r="W1953" s="106"/>
      <c r="X1953" s="106"/>
      <c r="Y1953" s="106"/>
      <c r="Z1953" s="106"/>
      <c r="AA1953" s="106"/>
      <c r="AB1953" s="106"/>
    </row>
    <row r="1954" spans="16:28">
      <c r="P1954" s="109"/>
      <c r="Q1954" s="109"/>
      <c r="R1954" s="109"/>
      <c r="S1954" s="109"/>
      <c r="T1954" s="106"/>
      <c r="U1954" s="106"/>
      <c r="V1954" s="106"/>
      <c r="W1954" s="106"/>
      <c r="X1954" s="106"/>
      <c r="Y1954" s="106"/>
      <c r="Z1954" s="106"/>
      <c r="AA1954" s="106"/>
      <c r="AB1954" s="106"/>
    </row>
    <row r="1955" spans="16:28">
      <c r="P1955" s="109"/>
      <c r="Q1955" s="109"/>
      <c r="R1955" s="109"/>
      <c r="S1955" s="109"/>
      <c r="T1955" s="106"/>
      <c r="U1955" s="106"/>
      <c r="V1955" s="106"/>
      <c r="W1955" s="106"/>
      <c r="X1955" s="106"/>
      <c r="Y1955" s="106"/>
      <c r="Z1955" s="106"/>
      <c r="AA1955" s="106"/>
      <c r="AB1955" s="106"/>
    </row>
    <row r="1956" spans="16:28">
      <c r="P1956" s="109"/>
      <c r="Q1956" s="109"/>
      <c r="R1956" s="109"/>
      <c r="S1956" s="109"/>
      <c r="T1956" s="106"/>
      <c r="U1956" s="106"/>
      <c r="V1956" s="106"/>
      <c r="W1956" s="106"/>
      <c r="X1956" s="106"/>
      <c r="Y1956" s="106"/>
      <c r="Z1956" s="106"/>
      <c r="AA1956" s="106"/>
      <c r="AB1956" s="106"/>
    </row>
    <row r="1957" spans="16:28">
      <c r="P1957" s="109"/>
      <c r="Q1957" s="109"/>
      <c r="R1957" s="109"/>
      <c r="S1957" s="109"/>
      <c r="T1957" s="106"/>
      <c r="U1957" s="106"/>
      <c r="V1957" s="106"/>
      <c r="W1957" s="106"/>
      <c r="X1957" s="106"/>
      <c r="Y1957" s="106"/>
      <c r="Z1957" s="106"/>
      <c r="AA1957" s="106"/>
      <c r="AB1957" s="106"/>
    </row>
    <row r="1958" spans="16:28">
      <c r="P1958" s="109"/>
      <c r="Q1958" s="109"/>
      <c r="R1958" s="109"/>
      <c r="S1958" s="109"/>
      <c r="T1958" s="106"/>
      <c r="U1958" s="106"/>
      <c r="V1958" s="106"/>
      <c r="W1958" s="106"/>
      <c r="X1958" s="106"/>
      <c r="Y1958" s="106"/>
      <c r="Z1958" s="106"/>
      <c r="AA1958" s="106"/>
      <c r="AB1958" s="106"/>
    </row>
    <row r="1959" spans="16:28">
      <c r="P1959" s="109"/>
      <c r="Q1959" s="109"/>
      <c r="R1959" s="109"/>
      <c r="S1959" s="109"/>
      <c r="T1959" s="106"/>
      <c r="U1959" s="106"/>
      <c r="V1959" s="106"/>
      <c r="W1959" s="106"/>
      <c r="X1959" s="106"/>
      <c r="Y1959" s="106"/>
      <c r="Z1959" s="106"/>
      <c r="AA1959" s="106"/>
      <c r="AB1959" s="106"/>
    </row>
    <row r="1960" spans="16:28">
      <c r="P1960" s="109"/>
      <c r="Q1960" s="109"/>
      <c r="R1960" s="109"/>
      <c r="S1960" s="109"/>
      <c r="T1960" s="106"/>
      <c r="U1960" s="106"/>
      <c r="V1960" s="106"/>
      <c r="W1960" s="106"/>
      <c r="X1960" s="106"/>
      <c r="Y1960" s="106"/>
      <c r="Z1960" s="106"/>
      <c r="AA1960" s="106"/>
      <c r="AB1960" s="106"/>
    </row>
    <row r="1961" spans="16:28">
      <c r="P1961" s="109"/>
      <c r="Q1961" s="109"/>
      <c r="R1961" s="109"/>
      <c r="S1961" s="109"/>
      <c r="T1961" s="106"/>
      <c r="U1961" s="106"/>
      <c r="V1961" s="106"/>
      <c r="W1961" s="106"/>
      <c r="X1961" s="106"/>
      <c r="Y1961" s="106"/>
      <c r="Z1961" s="106"/>
      <c r="AA1961" s="106"/>
      <c r="AB1961" s="106"/>
    </row>
    <row r="1962" spans="16:28">
      <c r="P1962" s="109"/>
      <c r="Q1962" s="109"/>
      <c r="R1962" s="109"/>
      <c r="S1962" s="109"/>
      <c r="T1962" s="106"/>
      <c r="U1962" s="106"/>
      <c r="V1962" s="106"/>
      <c r="W1962" s="106"/>
      <c r="X1962" s="106"/>
      <c r="Y1962" s="106"/>
      <c r="Z1962" s="106"/>
      <c r="AA1962" s="106"/>
      <c r="AB1962" s="106"/>
    </row>
    <row r="1963" spans="16:28">
      <c r="P1963" s="109"/>
      <c r="Q1963" s="109"/>
      <c r="R1963" s="109"/>
      <c r="S1963" s="109"/>
      <c r="T1963" s="106"/>
      <c r="U1963" s="106"/>
      <c r="V1963" s="106"/>
      <c r="W1963" s="106"/>
      <c r="X1963" s="106"/>
      <c r="Y1963" s="106"/>
      <c r="Z1963" s="106"/>
      <c r="AA1963" s="106"/>
      <c r="AB1963" s="106"/>
    </row>
    <row r="1964" spans="16:28">
      <c r="P1964" s="109"/>
      <c r="Q1964" s="109"/>
      <c r="R1964" s="109"/>
      <c r="S1964" s="109"/>
      <c r="T1964" s="106"/>
      <c r="U1964" s="106"/>
      <c r="V1964" s="106"/>
      <c r="W1964" s="106"/>
      <c r="X1964" s="106"/>
      <c r="Y1964" s="106"/>
      <c r="Z1964" s="106"/>
      <c r="AA1964" s="106"/>
      <c r="AB1964" s="106"/>
    </row>
    <row r="1965" spans="16:28">
      <c r="P1965" s="109"/>
      <c r="Q1965" s="109"/>
      <c r="R1965" s="109"/>
      <c r="S1965" s="109"/>
      <c r="T1965" s="106"/>
      <c r="U1965" s="106"/>
      <c r="V1965" s="106"/>
      <c r="W1965" s="106"/>
      <c r="X1965" s="106"/>
      <c r="Y1965" s="106"/>
      <c r="Z1965" s="106"/>
      <c r="AA1965" s="106"/>
      <c r="AB1965" s="106"/>
    </row>
    <row r="1966" spans="16:28">
      <c r="P1966" s="109"/>
      <c r="Q1966" s="109"/>
      <c r="R1966" s="109"/>
      <c r="S1966" s="109"/>
      <c r="T1966" s="106"/>
      <c r="U1966" s="106"/>
      <c r="V1966" s="106"/>
      <c r="W1966" s="106"/>
      <c r="X1966" s="106"/>
      <c r="Y1966" s="106"/>
      <c r="Z1966" s="106"/>
      <c r="AA1966" s="106"/>
      <c r="AB1966" s="106"/>
    </row>
    <row r="1967" spans="16:28">
      <c r="P1967" s="109"/>
      <c r="Q1967" s="109"/>
      <c r="R1967" s="109"/>
      <c r="S1967" s="109"/>
      <c r="T1967" s="106"/>
      <c r="U1967" s="106"/>
      <c r="V1967" s="106"/>
      <c r="W1967" s="106"/>
      <c r="X1967" s="106"/>
      <c r="Y1967" s="106"/>
      <c r="Z1967" s="106"/>
      <c r="AA1967" s="106"/>
      <c r="AB1967" s="106"/>
    </row>
    <row r="1968" spans="16:28">
      <c r="P1968" s="109"/>
      <c r="Q1968" s="109"/>
      <c r="R1968" s="109"/>
      <c r="S1968" s="109"/>
      <c r="T1968" s="106"/>
      <c r="U1968" s="106"/>
      <c r="V1968" s="106"/>
      <c r="W1968" s="106"/>
      <c r="X1968" s="106"/>
      <c r="Y1968" s="106"/>
      <c r="Z1968" s="106"/>
      <c r="AA1968" s="106"/>
      <c r="AB1968" s="106"/>
    </row>
    <row r="1969" spans="16:28">
      <c r="P1969" s="109"/>
      <c r="Q1969" s="109"/>
      <c r="R1969" s="109"/>
      <c r="S1969" s="109"/>
      <c r="T1969" s="106"/>
      <c r="U1969" s="106"/>
      <c r="V1969" s="106"/>
      <c r="W1969" s="106"/>
      <c r="X1969" s="106"/>
      <c r="Y1969" s="106"/>
      <c r="Z1969" s="106"/>
      <c r="AA1969" s="106"/>
      <c r="AB1969" s="106"/>
    </row>
    <row r="1970" spans="16:28">
      <c r="P1970" s="109"/>
      <c r="Q1970" s="109"/>
      <c r="R1970" s="109"/>
      <c r="S1970" s="109"/>
      <c r="T1970" s="106"/>
      <c r="U1970" s="106"/>
      <c r="V1970" s="106"/>
      <c r="W1970" s="106"/>
      <c r="X1970" s="106"/>
      <c r="Y1970" s="106"/>
      <c r="Z1970" s="106"/>
      <c r="AA1970" s="106"/>
      <c r="AB1970" s="106"/>
    </row>
    <row r="1971" spans="16:28">
      <c r="P1971" s="109"/>
      <c r="Q1971" s="109"/>
      <c r="R1971" s="109"/>
      <c r="S1971" s="109"/>
      <c r="T1971" s="106"/>
      <c r="U1971" s="106"/>
      <c r="V1971" s="106"/>
      <c r="W1971" s="106"/>
      <c r="X1971" s="106"/>
      <c r="Y1971" s="106"/>
      <c r="Z1971" s="106"/>
      <c r="AA1971" s="106"/>
      <c r="AB1971" s="106"/>
    </row>
    <row r="1972" spans="16:28">
      <c r="P1972" s="109"/>
      <c r="Q1972" s="109"/>
      <c r="R1972" s="109"/>
      <c r="S1972" s="109"/>
      <c r="T1972" s="106"/>
      <c r="U1972" s="106"/>
      <c r="V1972" s="106"/>
      <c r="W1972" s="106"/>
      <c r="X1972" s="106"/>
      <c r="Y1972" s="106"/>
      <c r="Z1972" s="106"/>
      <c r="AA1972" s="106"/>
      <c r="AB1972" s="106"/>
    </row>
    <row r="1973" spans="16:28">
      <c r="P1973" s="109"/>
      <c r="Q1973" s="109"/>
      <c r="R1973" s="109"/>
      <c r="S1973" s="109"/>
      <c r="T1973" s="106"/>
      <c r="U1973" s="106"/>
      <c r="V1973" s="106"/>
      <c r="W1973" s="106"/>
      <c r="X1973" s="106"/>
      <c r="Y1973" s="106"/>
      <c r="Z1973" s="106"/>
      <c r="AA1973" s="106"/>
      <c r="AB1973" s="106"/>
    </row>
    <row r="1974" spans="16:28">
      <c r="P1974" s="109"/>
      <c r="Q1974" s="109"/>
      <c r="R1974" s="109"/>
      <c r="S1974" s="109"/>
      <c r="T1974" s="106"/>
      <c r="U1974" s="106"/>
      <c r="V1974" s="106"/>
      <c r="W1974" s="106"/>
      <c r="X1974" s="106"/>
      <c r="Y1974" s="106"/>
      <c r="Z1974" s="106"/>
      <c r="AA1974" s="106"/>
      <c r="AB1974" s="106"/>
    </row>
    <row r="1975" spans="16:28">
      <c r="P1975" s="109"/>
      <c r="Q1975" s="109"/>
      <c r="R1975" s="109"/>
      <c r="S1975" s="109"/>
      <c r="T1975" s="106"/>
      <c r="U1975" s="106"/>
      <c r="V1975" s="106"/>
      <c r="W1975" s="106"/>
      <c r="X1975" s="106"/>
      <c r="Y1975" s="106"/>
      <c r="Z1975" s="106"/>
      <c r="AA1975" s="106"/>
      <c r="AB1975" s="106"/>
    </row>
    <row r="1976" spans="16:28">
      <c r="P1976" s="109"/>
      <c r="Q1976" s="109"/>
      <c r="R1976" s="109"/>
      <c r="S1976" s="109"/>
      <c r="T1976" s="106"/>
      <c r="U1976" s="106"/>
      <c r="V1976" s="106"/>
      <c r="W1976" s="106"/>
      <c r="X1976" s="106"/>
      <c r="Y1976" s="106"/>
      <c r="Z1976" s="106"/>
      <c r="AA1976" s="106"/>
      <c r="AB1976" s="106"/>
    </row>
    <row r="1977" spans="16:28">
      <c r="P1977" s="109"/>
      <c r="Q1977" s="109"/>
      <c r="R1977" s="109"/>
      <c r="S1977" s="109"/>
      <c r="T1977" s="106"/>
      <c r="U1977" s="106"/>
      <c r="V1977" s="106"/>
      <c r="W1977" s="106"/>
      <c r="X1977" s="106"/>
      <c r="Y1977" s="106"/>
      <c r="Z1977" s="106"/>
      <c r="AA1977" s="106"/>
      <c r="AB1977" s="106"/>
    </row>
    <row r="1978" spans="16:28">
      <c r="P1978" s="109"/>
      <c r="Q1978" s="109"/>
      <c r="R1978" s="109"/>
      <c r="S1978" s="109"/>
      <c r="T1978" s="106"/>
      <c r="U1978" s="106"/>
      <c r="V1978" s="106"/>
      <c r="W1978" s="106"/>
      <c r="X1978" s="106"/>
      <c r="Y1978" s="106"/>
      <c r="Z1978" s="106"/>
      <c r="AA1978" s="106"/>
      <c r="AB1978" s="106"/>
    </row>
    <row r="1979" spans="16:28">
      <c r="P1979" s="109"/>
      <c r="Q1979" s="109"/>
      <c r="R1979" s="109"/>
      <c r="S1979" s="109"/>
      <c r="T1979" s="106"/>
      <c r="U1979" s="106"/>
      <c r="V1979" s="106"/>
      <c r="W1979" s="106"/>
      <c r="X1979" s="106"/>
      <c r="Y1979" s="106"/>
      <c r="Z1979" s="106"/>
      <c r="AA1979" s="106"/>
      <c r="AB1979" s="106"/>
    </row>
    <row r="1980" spans="16:28">
      <c r="P1980" s="109"/>
      <c r="Q1980" s="109"/>
      <c r="R1980" s="109"/>
      <c r="S1980" s="109"/>
      <c r="T1980" s="106"/>
      <c r="U1980" s="106"/>
      <c r="V1980" s="106"/>
      <c r="W1980" s="106"/>
      <c r="X1980" s="106"/>
      <c r="Y1980" s="106"/>
      <c r="Z1980" s="106"/>
      <c r="AA1980" s="106"/>
      <c r="AB1980" s="106"/>
    </row>
    <row r="1981" spans="16:28">
      <c r="P1981" s="109"/>
      <c r="Q1981" s="109"/>
      <c r="R1981" s="109"/>
      <c r="S1981" s="109"/>
      <c r="T1981" s="106"/>
      <c r="U1981" s="106"/>
      <c r="V1981" s="106"/>
      <c r="W1981" s="106"/>
      <c r="X1981" s="106"/>
      <c r="Y1981" s="106"/>
      <c r="Z1981" s="106"/>
      <c r="AA1981" s="106"/>
      <c r="AB1981" s="106"/>
    </row>
    <row r="1982" spans="16:28">
      <c r="P1982" s="109"/>
      <c r="Q1982" s="109"/>
      <c r="R1982" s="109"/>
      <c r="S1982" s="109"/>
      <c r="T1982" s="106"/>
      <c r="U1982" s="106"/>
      <c r="V1982" s="106"/>
      <c r="W1982" s="106"/>
      <c r="X1982" s="106"/>
      <c r="Y1982" s="106"/>
      <c r="Z1982" s="106"/>
      <c r="AA1982" s="106"/>
      <c r="AB1982" s="106"/>
    </row>
    <row r="1983" spans="16:28">
      <c r="P1983" s="109"/>
      <c r="Q1983" s="109"/>
      <c r="R1983" s="109"/>
      <c r="S1983" s="109"/>
      <c r="T1983" s="106"/>
      <c r="U1983" s="106"/>
      <c r="V1983" s="106"/>
      <c r="W1983" s="106"/>
      <c r="X1983" s="106"/>
      <c r="Y1983" s="106"/>
      <c r="Z1983" s="106"/>
      <c r="AA1983" s="106"/>
      <c r="AB1983" s="106"/>
    </row>
    <row r="1984" spans="16:28">
      <c r="P1984" s="109"/>
      <c r="Q1984" s="109"/>
      <c r="R1984" s="109"/>
      <c r="S1984" s="109"/>
      <c r="T1984" s="106"/>
      <c r="U1984" s="106"/>
      <c r="V1984" s="106"/>
      <c r="W1984" s="106"/>
      <c r="X1984" s="106"/>
      <c r="Y1984" s="106"/>
      <c r="Z1984" s="106"/>
      <c r="AA1984" s="106"/>
      <c r="AB1984" s="106"/>
    </row>
    <row r="1985" spans="16:28">
      <c r="P1985" s="109"/>
      <c r="Q1985" s="109"/>
      <c r="R1985" s="109"/>
      <c r="S1985" s="109"/>
      <c r="T1985" s="106"/>
      <c r="U1985" s="106"/>
      <c r="V1985" s="106"/>
      <c r="W1985" s="106"/>
      <c r="X1985" s="106"/>
      <c r="Y1985" s="106"/>
      <c r="Z1985" s="106"/>
      <c r="AA1985" s="106"/>
      <c r="AB1985" s="106"/>
    </row>
    <row r="1986" spans="16:28">
      <c r="P1986" s="109"/>
      <c r="Q1986" s="109"/>
      <c r="R1986" s="109"/>
      <c r="S1986" s="109"/>
      <c r="T1986" s="106"/>
      <c r="U1986" s="106"/>
      <c r="V1986" s="106"/>
      <c r="W1986" s="106"/>
      <c r="X1986" s="106"/>
      <c r="Y1986" s="106"/>
      <c r="Z1986" s="106"/>
      <c r="AA1986" s="106"/>
      <c r="AB1986" s="106"/>
    </row>
    <row r="1987" spans="16:28">
      <c r="P1987" s="109"/>
      <c r="Q1987" s="109"/>
      <c r="R1987" s="109"/>
      <c r="S1987" s="109"/>
      <c r="T1987" s="106"/>
      <c r="U1987" s="106"/>
      <c r="V1987" s="106"/>
      <c r="W1987" s="106"/>
      <c r="X1987" s="106"/>
      <c r="Y1987" s="106"/>
      <c r="Z1987" s="106"/>
      <c r="AA1987" s="106"/>
      <c r="AB1987" s="106"/>
    </row>
    <row r="1988" spans="16:28">
      <c r="P1988" s="109"/>
      <c r="Q1988" s="109"/>
      <c r="R1988" s="109"/>
      <c r="S1988" s="109"/>
      <c r="T1988" s="106"/>
      <c r="U1988" s="106"/>
      <c r="V1988" s="106"/>
      <c r="W1988" s="106"/>
      <c r="X1988" s="106"/>
      <c r="Y1988" s="106"/>
      <c r="Z1988" s="106"/>
      <c r="AA1988" s="106"/>
      <c r="AB1988" s="106"/>
    </row>
    <row r="1989" spans="16:28">
      <c r="P1989" s="109"/>
      <c r="Q1989" s="109"/>
      <c r="R1989" s="109"/>
      <c r="S1989" s="109"/>
      <c r="T1989" s="106"/>
      <c r="U1989" s="106"/>
      <c r="V1989" s="106"/>
      <c r="W1989" s="106"/>
      <c r="X1989" s="106"/>
      <c r="Y1989" s="106"/>
      <c r="Z1989" s="106"/>
      <c r="AA1989" s="106"/>
      <c r="AB1989" s="106"/>
    </row>
    <row r="1990" spans="16:28">
      <c r="P1990" s="109"/>
      <c r="Q1990" s="109"/>
      <c r="R1990" s="109"/>
      <c r="S1990" s="109"/>
      <c r="T1990" s="106"/>
      <c r="U1990" s="106"/>
      <c r="V1990" s="106"/>
      <c r="W1990" s="106"/>
      <c r="X1990" s="106"/>
      <c r="Y1990" s="106"/>
      <c r="Z1990" s="106"/>
      <c r="AA1990" s="106"/>
      <c r="AB1990" s="106"/>
    </row>
    <row r="1991" spans="16:28">
      <c r="P1991" s="109"/>
      <c r="Q1991" s="109"/>
      <c r="R1991" s="109"/>
      <c r="S1991" s="109"/>
      <c r="T1991" s="106"/>
      <c r="U1991" s="106"/>
      <c r="V1991" s="106"/>
      <c r="W1991" s="106"/>
      <c r="X1991" s="106"/>
      <c r="Y1991" s="106"/>
      <c r="Z1991" s="106"/>
      <c r="AA1991" s="106"/>
      <c r="AB1991" s="106"/>
    </row>
    <row r="1992" spans="16:28">
      <c r="P1992" s="109"/>
      <c r="Q1992" s="109"/>
      <c r="R1992" s="109"/>
      <c r="S1992" s="109"/>
      <c r="T1992" s="106"/>
      <c r="U1992" s="106"/>
      <c r="V1992" s="106"/>
      <c r="W1992" s="106"/>
      <c r="X1992" s="106"/>
      <c r="Y1992" s="106"/>
      <c r="Z1992" s="106"/>
      <c r="AA1992" s="106"/>
      <c r="AB1992" s="106"/>
    </row>
    <row r="1993" spans="16:28">
      <c r="P1993" s="109"/>
      <c r="Q1993" s="109"/>
      <c r="R1993" s="109"/>
      <c r="S1993" s="109"/>
      <c r="T1993" s="106"/>
      <c r="U1993" s="106"/>
      <c r="V1993" s="106"/>
      <c r="W1993" s="106"/>
      <c r="X1993" s="106"/>
      <c r="Y1993" s="106"/>
      <c r="Z1993" s="106"/>
      <c r="AA1993" s="106"/>
      <c r="AB1993" s="106"/>
    </row>
    <row r="1994" spans="16:28">
      <c r="P1994" s="109"/>
      <c r="Q1994" s="109"/>
      <c r="R1994" s="109"/>
      <c r="S1994" s="109"/>
      <c r="T1994" s="106"/>
      <c r="U1994" s="106"/>
      <c r="V1994" s="106"/>
      <c r="W1994" s="106"/>
      <c r="X1994" s="106"/>
      <c r="Y1994" s="106"/>
      <c r="Z1994" s="106"/>
      <c r="AA1994" s="106"/>
      <c r="AB1994" s="106"/>
    </row>
    <row r="1995" spans="16:28">
      <c r="P1995" s="109"/>
      <c r="Q1995" s="109"/>
      <c r="R1995" s="109"/>
      <c r="S1995" s="109"/>
      <c r="T1995" s="106"/>
      <c r="U1995" s="106"/>
      <c r="V1995" s="106"/>
      <c r="W1995" s="106"/>
      <c r="X1995" s="106"/>
      <c r="Y1995" s="106"/>
      <c r="Z1995" s="106"/>
      <c r="AA1995" s="106"/>
      <c r="AB1995" s="106"/>
    </row>
    <row r="1996" spans="16:28">
      <c r="P1996" s="109"/>
      <c r="Q1996" s="109"/>
      <c r="R1996" s="109"/>
      <c r="S1996" s="109"/>
      <c r="T1996" s="106"/>
      <c r="U1996" s="106"/>
      <c r="V1996" s="106"/>
      <c r="W1996" s="106"/>
      <c r="X1996" s="106"/>
      <c r="Y1996" s="106"/>
      <c r="Z1996" s="106"/>
      <c r="AA1996" s="106"/>
      <c r="AB1996" s="106"/>
    </row>
    <row r="1997" spans="16:28">
      <c r="P1997" s="109"/>
      <c r="Q1997" s="109"/>
      <c r="R1997" s="109"/>
      <c r="S1997" s="109"/>
      <c r="T1997" s="106"/>
      <c r="U1997" s="106"/>
      <c r="V1997" s="106"/>
      <c r="W1997" s="106"/>
      <c r="X1997" s="106"/>
      <c r="Y1997" s="106"/>
      <c r="Z1997" s="106"/>
      <c r="AA1997" s="106"/>
      <c r="AB1997" s="106"/>
    </row>
    <row r="1998" spans="16:28">
      <c r="P1998" s="109"/>
      <c r="Q1998" s="109"/>
      <c r="R1998" s="109"/>
      <c r="S1998" s="109"/>
      <c r="T1998" s="106"/>
      <c r="U1998" s="106"/>
      <c r="V1998" s="106"/>
      <c r="W1998" s="106"/>
      <c r="X1998" s="106"/>
      <c r="Y1998" s="106"/>
      <c r="Z1998" s="106"/>
      <c r="AA1998" s="106"/>
      <c r="AB1998" s="106"/>
    </row>
    <row r="1999" spans="16:28">
      <c r="P1999" s="109"/>
      <c r="Q1999" s="109"/>
      <c r="R1999" s="109"/>
      <c r="S1999" s="109"/>
      <c r="T1999" s="106"/>
      <c r="U1999" s="106"/>
      <c r="V1999" s="106"/>
      <c r="W1999" s="106"/>
      <c r="X1999" s="106"/>
      <c r="Y1999" s="106"/>
      <c r="Z1999" s="106"/>
      <c r="AA1999" s="106"/>
      <c r="AB1999" s="106"/>
    </row>
    <row r="2000" spans="16:28">
      <c r="P2000" s="109"/>
      <c r="Q2000" s="109"/>
      <c r="R2000" s="109"/>
      <c r="S2000" s="109"/>
      <c r="T2000" s="106"/>
      <c r="U2000" s="106"/>
      <c r="V2000" s="106"/>
      <c r="W2000" s="106"/>
      <c r="X2000" s="106"/>
      <c r="Y2000" s="106"/>
      <c r="Z2000" s="106"/>
      <c r="AA2000" s="106"/>
      <c r="AB2000" s="106"/>
    </row>
    <row r="2001" spans="16:28">
      <c r="P2001" s="109"/>
      <c r="Q2001" s="109"/>
      <c r="R2001" s="109"/>
      <c r="S2001" s="109"/>
      <c r="T2001" s="106"/>
      <c r="U2001" s="106"/>
      <c r="V2001" s="106"/>
      <c r="W2001" s="106"/>
      <c r="X2001" s="106"/>
      <c r="Y2001" s="106"/>
      <c r="Z2001" s="106"/>
      <c r="AA2001" s="106"/>
      <c r="AB2001" s="106"/>
    </row>
    <row r="2002" spans="16:28">
      <c r="P2002" s="109"/>
      <c r="Q2002" s="109"/>
      <c r="R2002" s="109"/>
      <c r="S2002" s="109"/>
      <c r="T2002" s="106"/>
      <c r="U2002" s="106"/>
      <c r="V2002" s="106"/>
      <c r="W2002" s="106"/>
      <c r="X2002" s="106"/>
      <c r="Y2002" s="106"/>
      <c r="Z2002" s="106"/>
      <c r="AA2002" s="106"/>
      <c r="AB2002" s="106"/>
    </row>
    <row r="2003" spans="16:28">
      <c r="P2003" s="109"/>
      <c r="Q2003" s="109"/>
      <c r="R2003" s="109"/>
      <c r="S2003" s="109"/>
      <c r="T2003" s="106"/>
      <c r="U2003" s="106"/>
      <c r="V2003" s="106"/>
      <c r="W2003" s="106"/>
      <c r="X2003" s="106"/>
      <c r="Y2003" s="106"/>
      <c r="Z2003" s="106"/>
      <c r="AA2003" s="106"/>
      <c r="AB2003" s="106"/>
    </row>
    <row r="2004" spans="16:28">
      <c r="P2004" s="109"/>
      <c r="Q2004" s="109"/>
      <c r="R2004" s="109"/>
      <c r="S2004" s="109"/>
      <c r="T2004" s="106"/>
      <c r="U2004" s="106"/>
      <c r="V2004" s="106"/>
      <c r="W2004" s="106"/>
      <c r="X2004" s="106"/>
      <c r="Y2004" s="106"/>
      <c r="Z2004" s="106"/>
      <c r="AA2004" s="106"/>
      <c r="AB2004" s="106"/>
    </row>
    <row r="2005" spans="16:28">
      <c r="P2005" s="109"/>
      <c r="Q2005" s="109"/>
      <c r="R2005" s="109"/>
      <c r="S2005" s="109"/>
      <c r="T2005" s="106"/>
      <c r="U2005" s="106"/>
      <c r="V2005" s="106"/>
      <c r="W2005" s="106"/>
      <c r="X2005" s="106"/>
      <c r="Y2005" s="106"/>
      <c r="Z2005" s="106"/>
      <c r="AA2005" s="106"/>
      <c r="AB2005" s="106"/>
    </row>
    <row r="2006" spans="16:28">
      <c r="P2006" s="109"/>
      <c r="Q2006" s="109"/>
      <c r="R2006" s="109"/>
      <c r="S2006" s="109"/>
      <c r="T2006" s="106"/>
      <c r="U2006" s="106"/>
      <c r="V2006" s="106"/>
      <c r="W2006" s="106"/>
      <c r="X2006" s="106"/>
      <c r="Y2006" s="106"/>
      <c r="Z2006" s="106"/>
      <c r="AA2006" s="106"/>
      <c r="AB2006" s="106"/>
    </row>
    <row r="2007" spans="16:28">
      <c r="P2007" s="109"/>
      <c r="Q2007" s="109"/>
      <c r="R2007" s="109"/>
      <c r="S2007" s="109"/>
      <c r="T2007" s="106"/>
      <c r="U2007" s="106"/>
      <c r="V2007" s="106"/>
      <c r="W2007" s="106"/>
      <c r="X2007" s="106"/>
      <c r="Y2007" s="106"/>
      <c r="Z2007" s="106"/>
      <c r="AA2007" s="106"/>
      <c r="AB2007" s="106"/>
    </row>
    <row r="2008" spans="16:28">
      <c r="P2008" s="109"/>
      <c r="Q2008" s="109"/>
      <c r="R2008" s="109"/>
      <c r="S2008" s="109"/>
      <c r="T2008" s="106"/>
      <c r="U2008" s="106"/>
      <c r="V2008" s="106"/>
      <c r="W2008" s="106"/>
      <c r="X2008" s="106"/>
      <c r="Y2008" s="106"/>
      <c r="Z2008" s="106"/>
      <c r="AA2008" s="106"/>
      <c r="AB2008" s="106"/>
    </row>
    <row r="2009" spans="16:28">
      <c r="P2009" s="109"/>
      <c r="Q2009" s="109"/>
      <c r="R2009" s="109"/>
      <c r="S2009" s="109"/>
      <c r="T2009" s="106"/>
      <c r="U2009" s="106"/>
      <c r="V2009" s="106"/>
      <c r="W2009" s="106"/>
      <c r="X2009" s="106"/>
      <c r="Y2009" s="106"/>
      <c r="Z2009" s="106"/>
      <c r="AA2009" s="106"/>
      <c r="AB2009" s="106"/>
    </row>
    <row r="2010" spans="16:28">
      <c r="P2010" s="109"/>
      <c r="Q2010" s="109"/>
      <c r="R2010" s="109"/>
      <c r="S2010" s="109"/>
      <c r="T2010" s="106"/>
      <c r="U2010" s="106"/>
      <c r="V2010" s="106"/>
      <c r="W2010" s="106"/>
      <c r="X2010" s="106"/>
      <c r="Y2010" s="106"/>
      <c r="Z2010" s="106"/>
      <c r="AA2010" s="106"/>
      <c r="AB2010" s="106"/>
    </row>
    <row r="2011" spans="16:28">
      <c r="P2011" s="109"/>
      <c r="Q2011" s="109"/>
      <c r="R2011" s="109"/>
      <c r="S2011" s="109"/>
      <c r="T2011" s="106"/>
      <c r="U2011" s="106"/>
      <c r="V2011" s="106"/>
      <c r="W2011" s="106"/>
      <c r="X2011" s="106"/>
      <c r="Y2011" s="106"/>
      <c r="Z2011" s="106"/>
      <c r="AA2011" s="106"/>
      <c r="AB2011" s="106"/>
    </row>
    <row r="2012" spans="16:28">
      <c r="P2012" s="109"/>
      <c r="Q2012" s="109"/>
      <c r="R2012" s="109"/>
      <c r="S2012" s="109"/>
      <c r="T2012" s="106"/>
      <c r="U2012" s="106"/>
      <c r="V2012" s="106"/>
      <c r="W2012" s="106"/>
      <c r="X2012" s="106"/>
      <c r="Y2012" s="106"/>
      <c r="Z2012" s="106"/>
      <c r="AA2012" s="106"/>
      <c r="AB2012" s="106"/>
    </row>
    <row r="2013" spans="16:28">
      <c r="P2013" s="109"/>
      <c r="Q2013" s="109"/>
      <c r="R2013" s="109"/>
      <c r="S2013" s="109"/>
      <c r="T2013" s="106"/>
      <c r="U2013" s="106"/>
      <c r="V2013" s="106"/>
      <c r="W2013" s="106"/>
      <c r="X2013" s="106"/>
      <c r="Y2013" s="106"/>
      <c r="Z2013" s="106"/>
      <c r="AA2013" s="106"/>
      <c r="AB2013" s="106"/>
    </row>
    <row r="2014" spans="16:28">
      <c r="P2014" s="109"/>
      <c r="Q2014" s="109"/>
      <c r="R2014" s="109"/>
      <c r="S2014" s="109"/>
      <c r="T2014" s="106"/>
      <c r="U2014" s="106"/>
      <c r="V2014" s="106"/>
      <c r="W2014" s="106"/>
      <c r="X2014" s="106"/>
      <c r="Y2014" s="106"/>
      <c r="Z2014" s="106"/>
      <c r="AA2014" s="106"/>
      <c r="AB2014" s="106"/>
    </row>
    <row r="2015" spans="16:28">
      <c r="P2015" s="109"/>
      <c r="Q2015" s="109"/>
      <c r="R2015" s="109"/>
      <c r="S2015" s="109"/>
      <c r="T2015" s="106"/>
      <c r="U2015" s="106"/>
      <c r="V2015" s="106"/>
      <c r="W2015" s="106"/>
      <c r="X2015" s="106"/>
      <c r="Y2015" s="106"/>
      <c r="Z2015" s="106"/>
      <c r="AA2015" s="106"/>
      <c r="AB2015" s="106"/>
    </row>
    <row r="2016" spans="16:28">
      <c r="P2016" s="109"/>
      <c r="Q2016" s="109"/>
      <c r="R2016" s="109"/>
      <c r="S2016" s="109"/>
      <c r="T2016" s="106"/>
      <c r="U2016" s="106"/>
      <c r="V2016" s="106"/>
      <c r="W2016" s="106"/>
      <c r="X2016" s="106"/>
      <c r="Y2016" s="106"/>
      <c r="Z2016" s="106"/>
      <c r="AA2016" s="106"/>
      <c r="AB2016" s="106"/>
    </row>
    <row r="2017" spans="16:28">
      <c r="P2017" s="109"/>
      <c r="Q2017" s="109"/>
      <c r="R2017" s="109"/>
      <c r="S2017" s="109"/>
      <c r="T2017" s="106"/>
      <c r="U2017" s="106"/>
      <c r="V2017" s="106"/>
      <c r="W2017" s="106"/>
      <c r="X2017" s="106"/>
      <c r="Y2017" s="106"/>
      <c r="Z2017" s="106"/>
      <c r="AA2017" s="106"/>
      <c r="AB2017" s="106"/>
    </row>
    <row r="2018" spans="16:28">
      <c r="P2018" s="109"/>
      <c r="Q2018" s="109"/>
      <c r="R2018" s="109"/>
      <c r="S2018" s="109"/>
      <c r="T2018" s="106"/>
      <c r="U2018" s="106"/>
      <c r="V2018" s="106"/>
      <c r="W2018" s="106"/>
      <c r="X2018" s="106"/>
      <c r="Y2018" s="106"/>
      <c r="Z2018" s="106"/>
      <c r="AA2018" s="106"/>
      <c r="AB2018" s="106"/>
    </row>
    <row r="2019" spans="16:28">
      <c r="P2019" s="109"/>
      <c r="Q2019" s="109"/>
      <c r="R2019" s="109"/>
      <c r="S2019" s="109"/>
      <c r="T2019" s="106"/>
      <c r="U2019" s="106"/>
      <c r="V2019" s="106"/>
      <c r="W2019" s="106"/>
      <c r="X2019" s="106"/>
      <c r="Y2019" s="106"/>
      <c r="Z2019" s="106"/>
      <c r="AA2019" s="106"/>
      <c r="AB2019" s="106"/>
    </row>
    <row r="2020" spans="16:28">
      <c r="P2020" s="109"/>
      <c r="Q2020" s="109"/>
      <c r="R2020" s="109"/>
      <c r="S2020" s="109"/>
      <c r="T2020" s="106"/>
      <c r="U2020" s="106"/>
      <c r="V2020" s="106"/>
      <c r="W2020" s="106"/>
      <c r="X2020" s="106"/>
      <c r="Y2020" s="106"/>
      <c r="Z2020" s="106"/>
      <c r="AA2020" s="106"/>
      <c r="AB2020" s="106"/>
    </row>
    <row r="2021" spans="16:28">
      <c r="P2021" s="109"/>
      <c r="Q2021" s="109"/>
      <c r="R2021" s="109"/>
      <c r="S2021" s="109"/>
      <c r="T2021" s="106"/>
      <c r="U2021" s="106"/>
      <c r="V2021" s="106"/>
      <c r="W2021" s="106"/>
      <c r="X2021" s="106"/>
      <c r="Y2021" s="106"/>
      <c r="Z2021" s="106"/>
      <c r="AA2021" s="106"/>
      <c r="AB2021" s="106"/>
    </row>
    <row r="2022" spans="16:28">
      <c r="P2022" s="109"/>
      <c r="Q2022" s="109"/>
      <c r="R2022" s="109"/>
      <c r="S2022" s="109"/>
      <c r="T2022" s="106"/>
      <c r="U2022" s="106"/>
      <c r="V2022" s="106"/>
      <c r="W2022" s="106"/>
      <c r="X2022" s="106"/>
      <c r="Y2022" s="106"/>
      <c r="Z2022" s="106"/>
      <c r="AA2022" s="106"/>
      <c r="AB2022" s="106"/>
    </row>
    <row r="2023" spans="16:28">
      <c r="P2023" s="109"/>
      <c r="Q2023" s="109"/>
      <c r="R2023" s="109"/>
      <c r="S2023" s="109"/>
      <c r="T2023" s="106"/>
      <c r="U2023" s="106"/>
      <c r="V2023" s="106"/>
      <c r="W2023" s="106"/>
      <c r="X2023" s="106"/>
      <c r="Y2023" s="106"/>
      <c r="Z2023" s="106"/>
      <c r="AA2023" s="106"/>
      <c r="AB2023" s="106"/>
    </row>
    <row r="2024" spans="16:28">
      <c r="P2024" s="109"/>
      <c r="Q2024" s="109"/>
      <c r="R2024" s="109"/>
      <c r="S2024" s="109"/>
      <c r="T2024" s="106"/>
      <c r="U2024" s="106"/>
      <c r="V2024" s="106"/>
      <c r="W2024" s="106"/>
      <c r="X2024" s="106"/>
      <c r="Y2024" s="106"/>
      <c r="Z2024" s="106"/>
      <c r="AA2024" s="106"/>
      <c r="AB2024" s="106"/>
    </row>
    <row r="2025" spans="16:28">
      <c r="P2025" s="109"/>
      <c r="Q2025" s="109"/>
      <c r="R2025" s="109"/>
      <c r="S2025" s="109"/>
      <c r="T2025" s="106"/>
      <c r="U2025" s="106"/>
      <c r="V2025" s="106"/>
      <c r="W2025" s="106"/>
      <c r="X2025" s="106"/>
      <c r="Y2025" s="106"/>
      <c r="Z2025" s="106"/>
      <c r="AA2025" s="106"/>
      <c r="AB2025" s="106"/>
    </row>
    <row r="2026" spans="16:28">
      <c r="P2026" s="109"/>
      <c r="Q2026" s="109"/>
      <c r="R2026" s="109"/>
      <c r="S2026" s="109"/>
      <c r="T2026" s="106"/>
      <c r="U2026" s="106"/>
      <c r="V2026" s="106"/>
      <c r="W2026" s="106"/>
      <c r="X2026" s="106"/>
      <c r="Y2026" s="106"/>
      <c r="Z2026" s="106"/>
      <c r="AA2026" s="106"/>
      <c r="AB2026" s="106"/>
    </row>
    <row r="2027" spans="16:28">
      <c r="P2027" s="109"/>
      <c r="Q2027" s="109"/>
      <c r="R2027" s="109"/>
      <c r="S2027" s="109"/>
      <c r="T2027" s="106"/>
      <c r="U2027" s="106"/>
      <c r="V2027" s="106"/>
      <c r="W2027" s="106"/>
      <c r="X2027" s="106"/>
      <c r="Y2027" s="106"/>
      <c r="Z2027" s="106"/>
      <c r="AA2027" s="106"/>
      <c r="AB2027" s="106"/>
    </row>
    <row r="2028" spans="16:28">
      <c r="P2028" s="109"/>
      <c r="Q2028" s="109"/>
      <c r="R2028" s="109"/>
      <c r="S2028" s="109"/>
      <c r="T2028" s="106"/>
      <c r="U2028" s="106"/>
      <c r="V2028" s="106"/>
      <c r="W2028" s="106"/>
      <c r="X2028" s="106"/>
      <c r="Y2028" s="106"/>
      <c r="Z2028" s="106"/>
      <c r="AA2028" s="106"/>
      <c r="AB2028" s="106"/>
    </row>
    <row r="2029" spans="16:28">
      <c r="P2029" s="109"/>
      <c r="Q2029" s="109"/>
      <c r="R2029" s="109"/>
      <c r="S2029" s="109"/>
      <c r="T2029" s="106"/>
      <c r="U2029" s="106"/>
      <c r="V2029" s="106"/>
      <c r="W2029" s="106"/>
      <c r="X2029" s="106"/>
      <c r="Y2029" s="106"/>
      <c r="Z2029" s="106"/>
      <c r="AA2029" s="106"/>
      <c r="AB2029" s="106"/>
    </row>
    <row r="2030" spans="16:28">
      <c r="P2030" s="109"/>
      <c r="Q2030" s="109"/>
      <c r="R2030" s="109"/>
      <c r="S2030" s="109"/>
      <c r="T2030" s="106"/>
      <c r="U2030" s="106"/>
      <c r="V2030" s="106"/>
      <c r="W2030" s="106"/>
      <c r="X2030" s="106"/>
      <c r="Y2030" s="106"/>
      <c r="Z2030" s="106"/>
      <c r="AA2030" s="106"/>
      <c r="AB2030" s="106"/>
    </row>
    <row r="2031" spans="16:28">
      <c r="P2031" s="109"/>
      <c r="Q2031" s="109"/>
      <c r="R2031" s="109"/>
      <c r="S2031" s="109"/>
      <c r="T2031" s="106"/>
      <c r="U2031" s="106"/>
      <c r="V2031" s="106"/>
      <c r="W2031" s="106"/>
      <c r="X2031" s="106"/>
      <c r="Y2031" s="106"/>
      <c r="Z2031" s="106"/>
      <c r="AA2031" s="106"/>
      <c r="AB2031" s="106"/>
    </row>
    <row r="2032" spans="16:28">
      <c r="P2032" s="109"/>
      <c r="Q2032" s="109"/>
      <c r="R2032" s="109"/>
      <c r="S2032" s="109"/>
      <c r="T2032" s="106"/>
      <c r="U2032" s="106"/>
      <c r="V2032" s="106"/>
      <c r="W2032" s="106"/>
      <c r="X2032" s="106"/>
      <c r="Y2032" s="106"/>
      <c r="Z2032" s="106"/>
      <c r="AA2032" s="106"/>
      <c r="AB2032" s="106"/>
    </row>
    <row r="2033" spans="16:28">
      <c r="P2033" s="109"/>
      <c r="Q2033" s="109"/>
      <c r="R2033" s="109"/>
      <c r="S2033" s="109"/>
      <c r="T2033" s="106"/>
      <c r="U2033" s="106"/>
      <c r="V2033" s="106"/>
      <c r="W2033" s="106"/>
      <c r="X2033" s="106"/>
      <c r="Y2033" s="106"/>
      <c r="Z2033" s="106"/>
      <c r="AA2033" s="106"/>
      <c r="AB2033" s="106"/>
    </row>
    <row r="2034" spans="16:28">
      <c r="P2034" s="109"/>
      <c r="Q2034" s="109"/>
      <c r="R2034" s="109"/>
      <c r="S2034" s="109"/>
      <c r="T2034" s="106"/>
      <c r="U2034" s="106"/>
      <c r="V2034" s="106"/>
      <c r="W2034" s="106"/>
      <c r="X2034" s="106"/>
      <c r="Y2034" s="106"/>
      <c r="Z2034" s="106"/>
      <c r="AA2034" s="106"/>
      <c r="AB2034" s="106"/>
    </row>
    <row r="2035" spans="16:28">
      <c r="P2035" s="109"/>
      <c r="Q2035" s="109"/>
      <c r="R2035" s="109"/>
      <c r="S2035" s="109"/>
      <c r="T2035" s="106"/>
      <c r="U2035" s="106"/>
      <c r="V2035" s="106"/>
      <c r="W2035" s="106"/>
      <c r="X2035" s="106"/>
      <c r="Y2035" s="106"/>
      <c r="Z2035" s="106"/>
      <c r="AA2035" s="106"/>
      <c r="AB2035" s="106"/>
    </row>
    <row r="2036" spans="16:28">
      <c r="P2036" s="109"/>
      <c r="Q2036" s="109"/>
      <c r="R2036" s="109"/>
      <c r="S2036" s="109"/>
      <c r="T2036" s="106"/>
      <c r="U2036" s="106"/>
      <c r="V2036" s="106"/>
      <c r="W2036" s="106"/>
      <c r="X2036" s="106"/>
      <c r="Y2036" s="106"/>
      <c r="Z2036" s="106"/>
      <c r="AA2036" s="106"/>
      <c r="AB2036" s="106"/>
    </row>
    <row r="2037" spans="16:28">
      <c r="P2037" s="109"/>
      <c r="Q2037" s="109"/>
      <c r="R2037" s="109"/>
      <c r="S2037" s="109"/>
      <c r="T2037" s="106"/>
      <c r="U2037" s="106"/>
      <c r="V2037" s="106"/>
      <c r="W2037" s="106"/>
      <c r="X2037" s="106"/>
      <c r="Y2037" s="106"/>
      <c r="Z2037" s="106"/>
      <c r="AA2037" s="106"/>
      <c r="AB2037" s="106"/>
    </row>
    <row r="2038" spans="16:28">
      <c r="P2038" s="109"/>
      <c r="Q2038" s="109"/>
      <c r="R2038" s="109"/>
      <c r="S2038" s="109"/>
      <c r="T2038" s="106"/>
      <c r="U2038" s="106"/>
      <c r="V2038" s="106"/>
      <c r="W2038" s="106"/>
      <c r="X2038" s="106"/>
      <c r="Y2038" s="106"/>
      <c r="Z2038" s="106"/>
      <c r="AA2038" s="106"/>
      <c r="AB2038" s="106"/>
    </row>
    <row r="2039" spans="16:28">
      <c r="P2039" s="109"/>
      <c r="Q2039" s="109"/>
      <c r="R2039" s="109"/>
      <c r="S2039" s="109"/>
      <c r="T2039" s="106"/>
      <c r="U2039" s="106"/>
      <c r="V2039" s="106"/>
      <c r="W2039" s="106"/>
      <c r="X2039" s="106"/>
      <c r="Y2039" s="106"/>
      <c r="Z2039" s="106"/>
      <c r="AA2039" s="106"/>
      <c r="AB2039" s="106"/>
    </row>
    <row r="2040" spans="16:28">
      <c r="P2040" s="109"/>
      <c r="Q2040" s="109"/>
      <c r="R2040" s="109"/>
      <c r="S2040" s="109"/>
      <c r="T2040" s="106"/>
      <c r="U2040" s="106"/>
      <c r="V2040" s="106"/>
      <c r="W2040" s="106"/>
      <c r="X2040" s="106"/>
      <c r="Y2040" s="106"/>
      <c r="Z2040" s="106"/>
      <c r="AA2040" s="106"/>
      <c r="AB2040" s="106"/>
    </row>
    <row r="2041" spans="16:28">
      <c r="P2041" s="109"/>
      <c r="Q2041" s="109"/>
      <c r="R2041" s="109"/>
      <c r="S2041" s="109"/>
      <c r="T2041" s="106"/>
      <c r="U2041" s="106"/>
      <c r="V2041" s="106"/>
      <c r="W2041" s="106"/>
      <c r="X2041" s="106"/>
      <c r="Y2041" s="106"/>
      <c r="Z2041" s="106"/>
      <c r="AA2041" s="106"/>
      <c r="AB2041" s="106"/>
    </row>
    <row r="2042" spans="16:28">
      <c r="P2042" s="109"/>
      <c r="Q2042" s="109"/>
      <c r="R2042" s="109"/>
      <c r="S2042" s="109"/>
      <c r="T2042" s="106"/>
      <c r="U2042" s="106"/>
      <c r="V2042" s="106"/>
      <c r="W2042" s="106"/>
      <c r="X2042" s="106"/>
      <c r="Y2042" s="106"/>
      <c r="Z2042" s="106"/>
      <c r="AA2042" s="106"/>
      <c r="AB2042" s="106"/>
    </row>
    <row r="2043" spans="16:28">
      <c r="P2043" s="109"/>
      <c r="Q2043" s="109"/>
      <c r="R2043" s="109"/>
      <c r="S2043" s="109"/>
      <c r="T2043" s="106"/>
      <c r="U2043" s="106"/>
      <c r="V2043" s="106"/>
      <c r="W2043" s="106"/>
      <c r="X2043" s="106"/>
      <c r="Y2043" s="106"/>
      <c r="Z2043" s="106"/>
      <c r="AA2043" s="106"/>
      <c r="AB2043" s="106"/>
    </row>
    <row r="2044" spans="16:28">
      <c r="P2044" s="109"/>
      <c r="Q2044" s="109"/>
      <c r="R2044" s="109"/>
      <c r="S2044" s="109"/>
      <c r="T2044" s="106"/>
      <c r="U2044" s="106"/>
      <c r="V2044" s="106"/>
      <c r="W2044" s="106"/>
      <c r="X2044" s="106"/>
      <c r="Y2044" s="106"/>
      <c r="Z2044" s="106"/>
      <c r="AA2044" s="106"/>
      <c r="AB2044" s="106"/>
    </row>
    <row r="2045" spans="16:28">
      <c r="P2045" s="109"/>
      <c r="Q2045" s="109"/>
      <c r="R2045" s="109"/>
      <c r="S2045" s="109"/>
      <c r="T2045" s="106"/>
      <c r="U2045" s="106"/>
      <c r="V2045" s="106"/>
      <c r="W2045" s="106"/>
      <c r="X2045" s="106"/>
      <c r="Y2045" s="106"/>
      <c r="Z2045" s="106"/>
      <c r="AA2045" s="106"/>
      <c r="AB2045" s="106"/>
    </row>
    <row r="2046" spans="16:28">
      <c r="P2046" s="109"/>
      <c r="Q2046" s="109"/>
      <c r="R2046" s="109"/>
      <c r="S2046" s="109"/>
      <c r="T2046" s="106"/>
      <c r="U2046" s="106"/>
      <c r="V2046" s="106"/>
      <c r="W2046" s="106"/>
      <c r="X2046" s="106"/>
      <c r="Y2046" s="106"/>
      <c r="Z2046" s="106"/>
      <c r="AA2046" s="106"/>
      <c r="AB2046" s="106"/>
    </row>
    <row r="2047" spans="16:28">
      <c r="P2047" s="109"/>
      <c r="Q2047" s="109"/>
      <c r="R2047" s="109"/>
      <c r="S2047" s="109"/>
      <c r="T2047" s="106"/>
      <c r="U2047" s="106"/>
      <c r="V2047" s="106"/>
      <c r="W2047" s="106"/>
      <c r="X2047" s="106"/>
      <c r="Y2047" s="106"/>
      <c r="Z2047" s="106"/>
      <c r="AA2047" s="106"/>
      <c r="AB2047" s="106"/>
    </row>
    <row r="2048" spans="16:28">
      <c r="P2048" s="109"/>
      <c r="Q2048" s="109"/>
      <c r="R2048" s="109"/>
      <c r="S2048" s="109"/>
      <c r="T2048" s="106"/>
      <c r="U2048" s="106"/>
      <c r="V2048" s="106"/>
      <c r="W2048" s="106"/>
      <c r="X2048" s="106"/>
      <c r="Y2048" s="106"/>
      <c r="Z2048" s="106"/>
      <c r="AA2048" s="106"/>
      <c r="AB2048" s="106"/>
    </row>
    <row r="2049" spans="16:28">
      <c r="P2049" s="109"/>
      <c r="Q2049" s="109"/>
      <c r="R2049" s="109"/>
      <c r="S2049" s="109"/>
      <c r="T2049" s="106"/>
      <c r="U2049" s="106"/>
      <c r="V2049" s="106"/>
      <c r="W2049" s="106"/>
      <c r="X2049" s="106"/>
      <c r="Y2049" s="106"/>
      <c r="Z2049" s="106"/>
      <c r="AA2049" s="106"/>
      <c r="AB2049" s="106"/>
    </row>
    <row r="2050" spans="16:28">
      <c r="P2050" s="109"/>
      <c r="Q2050" s="109"/>
      <c r="R2050" s="109"/>
      <c r="S2050" s="109"/>
      <c r="T2050" s="106"/>
      <c r="U2050" s="106"/>
      <c r="V2050" s="106"/>
      <c r="W2050" s="106"/>
      <c r="X2050" s="106"/>
      <c r="Y2050" s="106"/>
      <c r="Z2050" s="106"/>
      <c r="AA2050" s="106"/>
      <c r="AB2050" s="106"/>
    </row>
    <row r="2051" spans="16:28">
      <c r="P2051" s="109"/>
      <c r="Q2051" s="109"/>
      <c r="R2051" s="109"/>
      <c r="S2051" s="109"/>
      <c r="T2051" s="106"/>
      <c r="U2051" s="106"/>
      <c r="V2051" s="106"/>
      <c r="W2051" s="106"/>
      <c r="X2051" s="106"/>
      <c r="Y2051" s="106"/>
      <c r="Z2051" s="106"/>
      <c r="AA2051" s="106"/>
      <c r="AB2051" s="106"/>
    </row>
    <row r="2052" spans="16:28">
      <c r="P2052" s="109"/>
      <c r="Q2052" s="109"/>
      <c r="R2052" s="109"/>
      <c r="S2052" s="109"/>
      <c r="T2052" s="106"/>
      <c r="U2052" s="106"/>
      <c r="V2052" s="106"/>
      <c r="W2052" s="106"/>
      <c r="X2052" s="106"/>
      <c r="Y2052" s="106"/>
      <c r="Z2052" s="106"/>
      <c r="AA2052" s="106"/>
      <c r="AB2052" s="106"/>
    </row>
    <row r="2053" spans="16:28">
      <c r="P2053" s="109"/>
      <c r="Q2053" s="109"/>
      <c r="R2053" s="109"/>
      <c r="S2053" s="109"/>
      <c r="T2053" s="106"/>
      <c r="U2053" s="106"/>
      <c r="V2053" s="106"/>
      <c r="W2053" s="106"/>
      <c r="X2053" s="106"/>
      <c r="Y2053" s="106"/>
      <c r="Z2053" s="106"/>
      <c r="AA2053" s="106"/>
      <c r="AB2053" s="106"/>
    </row>
    <row r="2054" spans="16:28">
      <c r="P2054" s="109"/>
      <c r="Q2054" s="109"/>
      <c r="R2054" s="109"/>
      <c r="S2054" s="109"/>
      <c r="T2054" s="106"/>
      <c r="U2054" s="106"/>
      <c r="V2054" s="106"/>
      <c r="W2054" s="106"/>
      <c r="X2054" s="106"/>
      <c r="Y2054" s="106"/>
      <c r="Z2054" s="106"/>
      <c r="AA2054" s="106"/>
      <c r="AB2054" s="106"/>
    </row>
    <row r="2055" spans="16:28">
      <c r="P2055" s="109"/>
      <c r="Q2055" s="109"/>
      <c r="R2055" s="109"/>
      <c r="S2055" s="109"/>
      <c r="T2055" s="106"/>
      <c r="U2055" s="106"/>
      <c r="V2055" s="106"/>
      <c r="W2055" s="106"/>
      <c r="X2055" s="106"/>
      <c r="Y2055" s="106"/>
      <c r="Z2055" s="106"/>
      <c r="AA2055" s="106"/>
      <c r="AB2055" s="106"/>
    </row>
    <row r="2056" spans="16:28">
      <c r="P2056" s="109"/>
      <c r="Q2056" s="109"/>
      <c r="R2056" s="109"/>
      <c r="S2056" s="109"/>
      <c r="T2056" s="106"/>
      <c r="U2056" s="106"/>
      <c r="V2056" s="106"/>
      <c r="W2056" s="106"/>
      <c r="X2056" s="106"/>
      <c r="Y2056" s="106"/>
      <c r="Z2056" s="106"/>
      <c r="AA2056" s="106"/>
      <c r="AB2056" s="106"/>
    </row>
    <row r="2057" spans="16:28">
      <c r="P2057" s="109"/>
      <c r="Q2057" s="109"/>
      <c r="R2057" s="109"/>
      <c r="S2057" s="109"/>
      <c r="T2057" s="106"/>
      <c r="U2057" s="106"/>
      <c r="V2057" s="106"/>
      <c r="W2057" s="106"/>
      <c r="X2057" s="106"/>
      <c r="Y2057" s="106"/>
      <c r="Z2057" s="106"/>
      <c r="AA2057" s="106"/>
      <c r="AB2057" s="106"/>
    </row>
    <row r="2058" spans="16:28">
      <c r="P2058" s="109"/>
      <c r="Q2058" s="109"/>
      <c r="R2058" s="109"/>
      <c r="S2058" s="109"/>
      <c r="T2058" s="106"/>
      <c r="U2058" s="106"/>
      <c r="V2058" s="106"/>
      <c r="W2058" s="106"/>
      <c r="X2058" s="106"/>
      <c r="Y2058" s="106"/>
      <c r="Z2058" s="106"/>
      <c r="AA2058" s="106"/>
      <c r="AB2058" s="106"/>
    </row>
    <row r="2059" spans="16:28">
      <c r="P2059" s="109"/>
      <c r="Q2059" s="109"/>
      <c r="R2059" s="109"/>
      <c r="S2059" s="109"/>
      <c r="T2059" s="106"/>
      <c r="U2059" s="106"/>
      <c r="V2059" s="106"/>
      <c r="W2059" s="106"/>
      <c r="X2059" s="106"/>
      <c r="Y2059" s="106"/>
      <c r="Z2059" s="106"/>
      <c r="AA2059" s="106"/>
      <c r="AB2059" s="106"/>
    </row>
    <row r="2060" spans="16:28">
      <c r="P2060" s="109"/>
      <c r="Q2060" s="109"/>
      <c r="R2060" s="109"/>
      <c r="S2060" s="109"/>
      <c r="T2060" s="106"/>
      <c r="U2060" s="106"/>
      <c r="V2060" s="106"/>
      <c r="W2060" s="106"/>
      <c r="X2060" s="106"/>
      <c r="Y2060" s="106"/>
      <c r="Z2060" s="106"/>
      <c r="AA2060" s="106"/>
      <c r="AB2060" s="106"/>
    </row>
    <row r="2061" spans="16:28">
      <c r="P2061" s="109"/>
      <c r="Q2061" s="109"/>
      <c r="R2061" s="109"/>
      <c r="S2061" s="109"/>
      <c r="T2061" s="106"/>
      <c r="U2061" s="106"/>
      <c r="V2061" s="106"/>
      <c r="W2061" s="106"/>
      <c r="X2061" s="106"/>
      <c r="Y2061" s="106"/>
      <c r="Z2061" s="106"/>
      <c r="AA2061" s="106"/>
      <c r="AB2061" s="106"/>
    </row>
    <row r="2062" spans="16:28">
      <c r="P2062" s="109"/>
      <c r="Q2062" s="109"/>
      <c r="R2062" s="109"/>
      <c r="S2062" s="109"/>
      <c r="T2062" s="106"/>
      <c r="U2062" s="106"/>
      <c r="V2062" s="106"/>
      <c r="W2062" s="106"/>
      <c r="X2062" s="106"/>
      <c r="Y2062" s="106"/>
      <c r="Z2062" s="106"/>
      <c r="AA2062" s="106"/>
      <c r="AB2062" s="106"/>
    </row>
    <row r="2063" spans="16:28">
      <c r="P2063" s="109"/>
      <c r="Q2063" s="109"/>
      <c r="R2063" s="109"/>
      <c r="S2063" s="109"/>
      <c r="T2063" s="106"/>
      <c r="U2063" s="106"/>
      <c r="V2063" s="106"/>
      <c r="W2063" s="106"/>
      <c r="X2063" s="106"/>
      <c r="Y2063" s="106"/>
      <c r="Z2063" s="106"/>
      <c r="AA2063" s="106"/>
      <c r="AB2063" s="106"/>
    </row>
    <row r="2064" spans="16:28">
      <c r="P2064" s="109"/>
      <c r="Q2064" s="109"/>
      <c r="R2064" s="109"/>
      <c r="S2064" s="109"/>
      <c r="T2064" s="106"/>
      <c r="U2064" s="106"/>
      <c r="V2064" s="106"/>
      <c r="W2064" s="106"/>
      <c r="X2064" s="106"/>
      <c r="Y2064" s="106"/>
      <c r="Z2064" s="106"/>
      <c r="AA2064" s="106"/>
      <c r="AB2064" s="106"/>
    </row>
    <row r="2065" spans="16:28">
      <c r="P2065" s="109"/>
      <c r="Q2065" s="109"/>
      <c r="R2065" s="109"/>
      <c r="S2065" s="109"/>
      <c r="T2065" s="106"/>
      <c r="U2065" s="106"/>
      <c r="V2065" s="106"/>
      <c r="W2065" s="106"/>
      <c r="X2065" s="106"/>
      <c r="Y2065" s="106"/>
      <c r="Z2065" s="106"/>
      <c r="AA2065" s="106"/>
      <c r="AB2065" s="106"/>
    </row>
    <row r="2066" spans="16:28">
      <c r="P2066" s="109"/>
      <c r="Q2066" s="109"/>
      <c r="R2066" s="109"/>
      <c r="S2066" s="109"/>
      <c r="T2066" s="106"/>
      <c r="U2066" s="106"/>
      <c r="V2066" s="106"/>
      <c r="W2066" s="106"/>
      <c r="X2066" s="106"/>
      <c r="Y2066" s="106"/>
      <c r="Z2066" s="106"/>
      <c r="AA2066" s="106"/>
      <c r="AB2066" s="106"/>
    </row>
    <row r="2067" spans="16:28">
      <c r="P2067" s="109"/>
      <c r="Q2067" s="109"/>
      <c r="R2067" s="109"/>
      <c r="S2067" s="109"/>
      <c r="T2067" s="106"/>
      <c r="U2067" s="106"/>
      <c r="V2067" s="106"/>
      <c r="W2067" s="106"/>
      <c r="X2067" s="106"/>
      <c r="Y2067" s="106"/>
      <c r="Z2067" s="106"/>
      <c r="AA2067" s="106"/>
      <c r="AB2067" s="106"/>
    </row>
    <row r="2068" spans="16:28">
      <c r="P2068" s="109"/>
      <c r="Q2068" s="109"/>
      <c r="R2068" s="109"/>
      <c r="S2068" s="109"/>
      <c r="T2068" s="106"/>
      <c r="U2068" s="106"/>
      <c r="V2068" s="106"/>
      <c r="W2068" s="106"/>
      <c r="X2068" s="106"/>
      <c r="Y2068" s="106"/>
      <c r="Z2068" s="106"/>
      <c r="AA2068" s="106"/>
      <c r="AB2068" s="106"/>
    </row>
    <row r="2069" spans="16:28">
      <c r="P2069" s="109"/>
      <c r="Q2069" s="109"/>
      <c r="R2069" s="109"/>
      <c r="S2069" s="109"/>
      <c r="T2069" s="106"/>
      <c r="U2069" s="106"/>
      <c r="V2069" s="106"/>
      <c r="W2069" s="106"/>
      <c r="X2069" s="106"/>
      <c r="Y2069" s="106"/>
      <c r="Z2069" s="106"/>
      <c r="AA2069" s="106"/>
      <c r="AB2069" s="106"/>
    </row>
    <row r="2070" spans="16:28">
      <c r="P2070" s="109"/>
      <c r="Q2070" s="109"/>
      <c r="R2070" s="109"/>
      <c r="S2070" s="109"/>
      <c r="T2070" s="106"/>
      <c r="U2070" s="106"/>
      <c r="V2070" s="106"/>
      <c r="W2070" s="106"/>
      <c r="X2070" s="106"/>
      <c r="Y2070" s="106"/>
      <c r="Z2070" s="106"/>
      <c r="AA2070" s="106"/>
      <c r="AB2070" s="106"/>
    </row>
    <row r="2071" spans="16:28">
      <c r="P2071" s="109"/>
      <c r="Q2071" s="109"/>
      <c r="R2071" s="109"/>
      <c r="S2071" s="109"/>
      <c r="T2071" s="106"/>
      <c r="U2071" s="106"/>
      <c r="V2071" s="106"/>
      <c r="W2071" s="106"/>
      <c r="X2071" s="106"/>
      <c r="Y2071" s="106"/>
      <c r="Z2071" s="106"/>
      <c r="AA2071" s="106"/>
      <c r="AB2071" s="106"/>
    </row>
    <row r="2072" spans="16:28">
      <c r="P2072" s="109"/>
      <c r="Q2072" s="109"/>
      <c r="R2072" s="109"/>
      <c r="S2072" s="109"/>
      <c r="T2072" s="106"/>
      <c r="U2072" s="106"/>
      <c r="V2072" s="106"/>
      <c r="W2072" s="106"/>
      <c r="X2072" s="106"/>
      <c r="Y2072" s="106"/>
      <c r="Z2072" s="106"/>
      <c r="AA2072" s="106"/>
      <c r="AB2072" s="106"/>
    </row>
    <row r="2073" spans="16:28">
      <c r="P2073" s="109"/>
      <c r="Q2073" s="109"/>
      <c r="R2073" s="109"/>
      <c r="S2073" s="109"/>
      <c r="T2073" s="106"/>
      <c r="U2073" s="106"/>
      <c r="V2073" s="106"/>
      <c r="W2073" s="106"/>
      <c r="X2073" s="106"/>
      <c r="Y2073" s="106"/>
      <c r="Z2073" s="106"/>
      <c r="AA2073" s="106"/>
      <c r="AB2073" s="106"/>
    </row>
    <row r="2074" spans="16:28">
      <c r="P2074" s="109"/>
      <c r="Q2074" s="109"/>
      <c r="R2074" s="109"/>
      <c r="S2074" s="109"/>
      <c r="T2074" s="106"/>
      <c r="U2074" s="106"/>
      <c r="V2074" s="106"/>
      <c r="W2074" s="106"/>
      <c r="X2074" s="106"/>
      <c r="Y2074" s="106"/>
      <c r="Z2074" s="106"/>
      <c r="AA2074" s="106"/>
      <c r="AB2074" s="106"/>
    </row>
    <row r="2075" spans="16:28">
      <c r="P2075" s="109"/>
      <c r="Q2075" s="109"/>
      <c r="R2075" s="109"/>
      <c r="S2075" s="109"/>
      <c r="T2075" s="106"/>
      <c r="U2075" s="106"/>
      <c r="V2075" s="106"/>
      <c r="W2075" s="106"/>
      <c r="X2075" s="106"/>
      <c r="Y2075" s="106"/>
      <c r="Z2075" s="106"/>
      <c r="AA2075" s="106"/>
      <c r="AB2075" s="106"/>
    </row>
    <row r="2076" spans="16:28">
      <c r="P2076" s="109"/>
      <c r="Q2076" s="109"/>
      <c r="R2076" s="109"/>
      <c r="S2076" s="109"/>
      <c r="T2076" s="106"/>
      <c r="U2076" s="106"/>
      <c r="V2076" s="106"/>
      <c r="W2076" s="106"/>
      <c r="X2076" s="106"/>
      <c r="Y2076" s="106"/>
      <c r="Z2076" s="106"/>
      <c r="AA2076" s="106"/>
      <c r="AB2076" s="106"/>
    </row>
    <row r="2077" spans="16:28">
      <c r="P2077" s="109"/>
      <c r="Q2077" s="109"/>
      <c r="R2077" s="109"/>
      <c r="S2077" s="109"/>
      <c r="T2077" s="106"/>
      <c r="U2077" s="106"/>
      <c r="V2077" s="106"/>
      <c r="W2077" s="106"/>
      <c r="X2077" s="106"/>
      <c r="Y2077" s="106"/>
      <c r="Z2077" s="106"/>
      <c r="AA2077" s="106"/>
      <c r="AB2077" s="106"/>
    </row>
    <row r="2078" spans="16:28">
      <c r="P2078" s="109"/>
      <c r="Q2078" s="109"/>
      <c r="R2078" s="109"/>
      <c r="S2078" s="109"/>
      <c r="T2078" s="106"/>
      <c r="U2078" s="106"/>
      <c r="V2078" s="106"/>
      <c r="W2078" s="106"/>
      <c r="X2078" s="106"/>
      <c r="Y2078" s="106"/>
      <c r="Z2078" s="106"/>
      <c r="AA2078" s="106"/>
      <c r="AB2078" s="106"/>
    </row>
    <row r="2079" spans="16:28">
      <c r="P2079" s="109"/>
      <c r="Q2079" s="109"/>
      <c r="R2079" s="109"/>
      <c r="S2079" s="109"/>
      <c r="T2079" s="106"/>
      <c r="U2079" s="106"/>
      <c r="V2079" s="106"/>
      <c r="W2079" s="106"/>
      <c r="X2079" s="106"/>
      <c r="Y2079" s="106"/>
      <c r="Z2079" s="106"/>
      <c r="AA2079" s="106"/>
      <c r="AB2079" s="106"/>
    </row>
    <row r="2080" spans="16:28">
      <c r="P2080" s="109"/>
      <c r="Q2080" s="109"/>
      <c r="R2080" s="109"/>
      <c r="S2080" s="109"/>
      <c r="T2080" s="106"/>
      <c r="U2080" s="106"/>
      <c r="V2080" s="106"/>
      <c r="W2080" s="106"/>
      <c r="X2080" s="106"/>
      <c r="Y2080" s="106"/>
      <c r="Z2080" s="106"/>
      <c r="AA2080" s="106"/>
      <c r="AB2080" s="106"/>
    </row>
    <row r="2081" spans="16:28">
      <c r="P2081" s="109"/>
      <c r="Q2081" s="109"/>
      <c r="R2081" s="109"/>
      <c r="S2081" s="109"/>
      <c r="T2081" s="106"/>
      <c r="U2081" s="106"/>
      <c r="V2081" s="106"/>
      <c r="W2081" s="106"/>
      <c r="X2081" s="106"/>
      <c r="Y2081" s="106"/>
      <c r="Z2081" s="106"/>
      <c r="AA2081" s="106"/>
      <c r="AB2081" s="106"/>
    </row>
    <row r="2082" spans="16:28">
      <c r="P2082" s="109"/>
      <c r="Q2082" s="109"/>
      <c r="R2082" s="109"/>
      <c r="S2082" s="109"/>
      <c r="T2082" s="106"/>
      <c r="U2082" s="106"/>
      <c r="V2082" s="106"/>
      <c r="W2082" s="106"/>
      <c r="X2082" s="106"/>
      <c r="Y2082" s="106"/>
      <c r="Z2082" s="106"/>
      <c r="AA2082" s="106"/>
      <c r="AB2082" s="106"/>
    </row>
    <row r="2083" spans="16:28">
      <c r="P2083" s="109"/>
      <c r="Q2083" s="109"/>
      <c r="R2083" s="109"/>
      <c r="S2083" s="109"/>
      <c r="T2083" s="106"/>
      <c r="U2083" s="106"/>
      <c r="V2083" s="106"/>
      <c r="W2083" s="106"/>
      <c r="X2083" s="106"/>
      <c r="Y2083" s="106"/>
      <c r="Z2083" s="106"/>
      <c r="AA2083" s="106"/>
      <c r="AB2083" s="106"/>
    </row>
    <row r="2084" spans="16:28">
      <c r="P2084" s="109"/>
      <c r="Q2084" s="109"/>
      <c r="R2084" s="109"/>
      <c r="S2084" s="109"/>
      <c r="T2084" s="106"/>
      <c r="U2084" s="106"/>
      <c r="V2084" s="106"/>
      <c r="W2084" s="106"/>
      <c r="X2084" s="106"/>
      <c r="Y2084" s="106"/>
      <c r="Z2084" s="106"/>
      <c r="AA2084" s="106"/>
      <c r="AB2084" s="106"/>
    </row>
    <row r="2085" spans="16:28">
      <c r="P2085" s="109"/>
      <c r="Q2085" s="109"/>
      <c r="R2085" s="109"/>
      <c r="S2085" s="109"/>
      <c r="T2085" s="106"/>
      <c r="U2085" s="106"/>
      <c r="V2085" s="106"/>
      <c r="W2085" s="106"/>
      <c r="X2085" s="106"/>
      <c r="Y2085" s="106"/>
      <c r="Z2085" s="106"/>
      <c r="AA2085" s="106"/>
      <c r="AB2085" s="106"/>
    </row>
    <row r="2086" spans="16:28">
      <c r="P2086" s="109"/>
      <c r="Q2086" s="109"/>
      <c r="R2086" s="109"/>
      <c r="S2086" s="109"/>
      <c r="T2086" s="106"/>
      <c r="U2086" s="106"/>
      <c r="V2086" s="106"/>
      <c r="W2086" s="106"/>
      <c r="X2086" s="106"/>
      <c r="Y2086" s="106"/>
      <c r="Z2086" s="106"/>
      <c r="AA2086" s="106"/>
      <c r="AB2086" s="106"/>
    </row>
    <row r="2087" spans="16:28">
      <c r="P2087" s="109"/>
      <c r="Q2087" s="109"/>
      <c r="R2087" s="109"/>
      <c r="S2087" s="109"/>
      <c r="T2087" s="106"/>
      <c r="U2087" s="106"/>
      <c r="V2087" s="106"/>
      <c r="W2087" s="106"/>
      <c r="X2087" s="106"/>
      <c r="Y2087" s="106"/>
      <c r="Z2087" s="106"/>
      <c r="AA2087" s="106"/>
      <c r="AB2087" s="106"/>
    </row>
    <row r="2088" spans="16:28">
      <c r="P2088" s="109"/>
      <c r="Q2088" s="109"/>
      <c r="R2088" s="109"/>
      <c r="S2088" s="109"/>
      <c r="T2088" s="106"/>
      <c r="U2088" s="106"/>
      <c r="V2088" s="106"/>
      <c r="W2088" s="106"/>
      <c r="X2088" s="106"/>
      <c r="Y2088" s="106"/>
      <c r="Z2088" s="106"/>
      <c r="AA2088" s="106"/>
      <c r="AB2088" s="106"/>
    </row>
    <row r="2089" spans="16:28">
      <c r="P2089" s="109"/>
      <c r="Q2089" s="109"/>
      <c r="R2089" s="109"/>
      <c r="S2089" s="109"/>
      <c r="T2089" s="106"/>
      <c r="U2089" s="106"/>
      <c r="V2089" s="106"/>
      <c r="W2089" s="106"/>
      <c r="X2089" s="106"/>
      <c r="Y2089" s="106"/>
      <c r="Z2089" s="106"/>
      <c r="AA2089" s="106"/>
      <c r="AB2089" s="106"/>
    </row>
    <row r="2090" spans="16:28">
      <c r="P2090" s="109"/>
      <c r="Q2090" s="109"/>
      <c r="R2090" s="109"/>
      <c r="S2090" s="109"/>
      <c r="T2090" s="106"/>
      <c r="U2090" s="106"/>
      <c r="V2090" s="106"/>
      <c r="W2090" s="106"/>
      <c r="X2090" s="106"/>
      <c r="Y2090" s="106"/>
      <c r="Z2090" s="106"/>
      <c r="AA2090" s="106"/>
      <c r="AB2090" s="106"/>
    </row>
    <row r="2091" spans="16:28">
      <c r="P2091" s="109"/>
      <c r="Q2091" s="109"/>
      <c r="R2091" s="109"/>
      <c r="S2091" s="109"/>
      <c r="T2091" s="106"/>
      <c r="U2091" s="106"/>
      <c r="V2091" s="106"/>
      <c r="W2091" s="106"/>
      <c r="X2091" s="106"/>
      <c r="Y2091" s="106"/>
      <c r="Z2091" s="106"/>
      <c r="AA2091" s="106"/>
      <c r="AB2091" s="106"/>
    </row>
    <row r="2092" spans="16:28">
      <c r="P2092" s="109"/>
      <c r="Q2092" s="109"/>
      <c r="R2092" s="109"/>
      <c r="S2092" s="109"/>
      <c r="T2092" s="106"/>
      <c r="U2092" s="106"/>
      <c r="V2092" s="106"/>
      <c r="W2092" s="106"/>
      <c r="X2092" s="106"/>
      <c r="Y2092" s="106"/>
      <c r="Z2092" s="106"/>
      <c r="AA2092" s="106"/>
      <c r="AB2092" s="106"/>
    </row>
    <row r="2093" spans="16:28">
      <c r="P2093" s="109"/>
      <c r="Q2093" s="109"/>
      <c r="R2093" s="109"/>
      <c r="S2093" s="109"/>
      <c r="T2093" s="106"/>
      <c r="U2093" s="106"/>
      <c r="V2093" s="106"/>
      <c r="W2093" s="106"/>
      <c r="X2093" s="106"/>
      <c r="Y2093" s="106"/>
      <c r="Z2093" s="106"/>
      <c r="AA2093" s="106"/>
      <c r="AB2093" s="106"/>
    </row>
    <row r="2094" spans="16:28">
      <c r="P2094" s="109"/>
      <c r="Q2094" s="109"/>
      <c r="R2094" s="109"/>
      <c r="S2094" s="109"/>
      <c r="T2094" s="106"/>
      <c r="U2094" s="106"/>
      <c r="V2094" s="106"/>
      <c r="W2094" s="106"/>
      <c r="X2094" s="106"/>
      <c r="Y2094" s="106"/>
      <c r="Z2094" s="106"/>
      <c r="AA2094" s="106"/>
      <c r="AB2094" s="106"/>
    </row>
    <row r="2095" spans="16:28">
      <c r="P2095" s="109"/>
      <c r="Q2095" s="109"/>
      <c r="R2095" s="109"/>
      <c r="S2095" s="109"/>
      <c r="T2095" s="106"/>
      <c r="U2095" s="106"/>
      <c r="V2095" s="106"/>
      <c r="W2095" s="106"/>
      <c r="X2095" s="106"/>
      <c r="Y2095" s="106"/>
      <c r="Z2095" s="106"/>
      <c r="AA2095" s="106"/>
      <c r="AB2095" s="106"/>
    </row>
    <row r="2096" spans="16:28">
      <c r="P2096" s="109"/>
      <c r="Q2096" s="109"/>
      <c r="R2096" s="109"/>
      <c r="S2096" s="109"/>
      <c r="T2096" s="106"/>
      <c r="U2096" s="106"/>
      <c r="V2096" s="106"/>
      <c r="W2096" s="106"/>
      <c r="X2096" s="106"/>
      <c r="Y2096" s="106"/>
      <c r="Z2096" s="106"/>
      <c r="AA2096" s="106"/>
      <c r="AB2096" s="106"/>
    </row>
    <row r="2097" spans="16:28">
      <c r="P2097" s="109"/>
      <c r="Q2097" s="109"/>
      <c r="R2097" s="109"/>
      <c r="S2097" s="109"/>
      <c r="T2097" s="106"/>
      <c r="U2097" s="106"/>
      <c r="V2097" s="106"/>
      <c r="W2097" s="106"/>
      <c r="X2097" s="106"/>
      <c r="Y2097" s="106"/>
      <c r="Z2097" s="106"/>
      <c r="AA2097" s="106"/>
      <c r="AB2097" s="106"/>
    </row>
    <row r="2098" spans="16:28">
      <c r="P2098" s="109"/>
      <c r="Q2098" s="109"/>
      <c r="R2098" s="109"/>
      <c r="S2098" s="109"/>
      <c r="T2098" s="106"/>
      <c r="U2098" s="106"/>
      <c r="V2098" s="106"/>
      <c r="W2098" s="106"/>
      <c r="X2098" s="106"/>
      <c r="Y2098" s="106"/>
      <c r="Z2098" s="106"/>
      <c r="AA2098" s="106"/>
      <c r="AB2098" s="106"/>
    </row>
    <row r="2099" spans="16:28">
      <c r="P2099" s="109"/>
      <c r="Q2099" s="109"/>
      <c r="R2099" s="109"/>
      <c r="S2099" s="109"/>
      <c r="T2099" s="106"/>
      <c r="U2099" s="106"/>
      <c r="V2099" s="106"/>
      <c r="W2099" s="106"/>
      <c r="X2099" s="106"/>
      <c r="Y2099" s="106"/>
      <c r="Z2099" s="106"/>
      <c r="AA2099" s="106"/>
      <c r="AB2099" s="106"/>
    </row>
    <row r="2100" spans="16:28">
      <c r="P2100" s="109"/>
      <c r="Q2100" s="109"/>
      <c r="R2100" s="109"/>
      <c r="S2100" s="109"/>
      <c r="T2100" s="106"/>
      <c r="U2100" s="106"/>
      <c r="V2100" s="106"/>
      <c r="W2100" s="106"/>
      <c r="X2100" s="106"/>
      <c r="Y2100" s="106"/>
      <c r="Z2100" s="106"/>
      <c r="AA2100" s="106"/>
      <c r="AB2100" s="106"/>
    </row>
    <row r="2101" spans="16:28">
      <c r="P2101" s="109"/>
      <c r="Q2101" s="109"/>
      <c r="R2101" s="109"/>
      <c r="S2101" s="109"/>
      <c r="T2101" s="106"/>
      <c r="U2101" s="106"/>
      <c r="V2101" s="106"/>
      <c r="W2101" s="106"/>
      <c r="X2101" s="106"/>
      <c r="Y2101" s="106"/>
      <c r="Z2101" s="106"/>
      <c r="AA2101" s="106"/>
      <c r="AB2101" s="106"/>
    </row>
    <row r="2102" spans="16:28">
      <c r="P2102" s="109"/>
      <c r="Q2102" s="109"/>
      <c r="R2102" s="109"/>
      <c r="S2102" s="109"/>
      <c r="T2102" s="106"/>
      <c r="U2102" s="106"/>
      <c r="V2102" s="106"/>
      <c r="W2102" s="106"/>
      <c r="X2102" s="106"/>
      <c r="Y2102" s="106"/>
      <c r="Z2102" s="106"/>
      <c r="AA2102" s="106"/>
      <c r="AB2102" s="106"/>
    </row>
    <row r="2103" spans="16:28">
      <c r="P2103" s="109"/>
      <c r="Q2103" s="109"/>
      <c r="R2103" s="109"/>
      <c r="S2103" s="109"/>
      <c r="T2103" s="106"/>
      <c r="U2103" s="106"/>
      <c r="V2103" s="106"/>
      <c r="W2103" s="106"/>
      <c r="X2103" s="106"/>
      <c r="Y2103" s="106"/>
      <c r="Z2103" s="106"/>
      <c r="AA2103" s="106"/>
      <c r="AB2103" s="106"/>
    </row>
    <row r="2104" spans="16:28">
      <c r="P2104" s="109"/>
      <c r="Q2104" s="109"/>
      <c r="R2104" s="109"/>
      <c r="S2104" s="109"/>
      <c r="T2104" s="106"/>
      <c r="U2104" s="106"/>
      <c r="V2104" s="106"/>
      <c r="W2104" s="106"/>
      <c r="X2104" s="106"/>
      <c r="Y2104" s="106"/>
      <c r="Z2104" s="106"/>
      <c r="AA2104" s="106"/>
      <c r="AB2104" s="106"/>
    </row>
    <row r="2105" spans="16:28">
      <c r="P2105" s="109"/>
      <c r="Q2105" s="109"/>
      <c r="R2105" s="109"/>
      <c r="S2105" s="109"/>
      <c r="T2105" s="106"/>
      <c r="U2105" s="106"/>
      <c r="V2105" s="106"/>
      <c r="W2105" s="106"/>
      <c r="X2105" s="106"/>
      <c r="Y2105" s="106"/>
      <c r="Z2105" s="106"/>
      <c r="AA2105" s="106"/>
      <c r="AB2105" s="106"/>
    </row>
    <row r="2106" spans="16:28">
      <c r="P2106" s="109"/>
      <c r="Q2106" s="109"/>
      <c r="R2106" s="109"/>
      <c r="S2106" s="109"/>
      <c r="T2106" s="106"/>
      <c r="U2106" s="106"/>
      <c r="V2106" s="106"/>
      <c r="W2106" s="106"/>
      <c r="X2106" s="106"/>
      <c r="Y2106" s="106"/>
      <c r="Z2106" s="106"/>
      <c r="AA2106" s="106"/>
      <c r="AB2106" s="106"/>
    </row>
    <row r="2107" spans="16:28">
      <c r="P2107" s="109"/>
      <c r="Q2107" s="109"/>
      <c r="R2107" s="109"/>
      <c r="S2107" s="109"/>
      <c r="T2107" s="106"/>
      <c r="U2107" s="106"/>
      <c r="V2107" s="106"/>
      <c r="W2107" s="106"/>
      <c r="X2107" s="106"/>
      <c r="Y2107" s="106"/>
      <c r="Z2107" s="106"/>
      <c r="AA2107" s="106"/>
      <c r="AB2107" s="106"/>
    </row>
    <row r="2108" spans="16:28">
      <c r="P2108" s="109"/>
      <c r="Q2108" s="109"/>
      <c r="R2108" s="109"/>
      <c r="S2108" s="109"/>
      <c r="T2108" s="106"/>
      <c r="U2108" s="106"/>
      <c r="V2108" s="106"/>
      <c r="W2108" s="106"/>
      <c r="X2108" s="106"/>
      <c r="Y2108" s="106"/>
      <c r="Z2108" s="106"/>
      <c r="AA2108" s="106"/>
      <c r="AB2108" s="106"/>
    </row>
    <row r="2109" spans="16:28">
      <c r="P2109" s="109"/>
      <c r="Q2109" s="109"/>
      <c r="R2109" s="109"/>
      <c r="S2109" s="109"/>
      <c r="T2109" s="106"/>
      <c r="U2109" s="106"/>
      <c r="V2109" s="106"/>
      <c r="W2109" s="106"/>
      <c r="X2109" s="106"/>
      <c r="Y2109" s="106"/>
      <c r="Z2109" s="106"/>
      <c r="AA2109" s="106"/>
      <c r="AB2109" s="106"/>
    </row>
    <row r="2110" spans="16:28">
      <c r="P2110" s="109"/>
      <c r="Q2110" s="109"/>
      <c r="R2110" s="109"/>
      <c r="S2110" s="109"/>
      <c r="T2110" s="106"/>
      <c r="U2110" s="106"/>
      <c r="V2110" s="106"/>
      <c r="W2110" s="106"/>
      <c r="X2110" s="106"/>
      <c r="Y2110" s="106"/>
      <c r="Z2110" s="106"/>
      <c r="AA2110" s="106"/>
      <c r="AB2110" s="106"/>
    </row>
    <row r="2111" spans="16:28">
      <c r="P2111" s="109"/>
      <c r="Q2111" s="109"/>
      <c r="R2111" s="109"/>
      <c r="S2111" s="109"/>
      <c r="T2111" s="106"/>
      <c r="U2111" s="106"/>
      <c r="V2111" s="106"/>
      <c r="W2111" s="106"/>
      <c r="X2111" s="106"/>
      <c r="Y2111" s="106"/>
      <c r="Z2111" s="106"/>
      <c r="AA2111" s="106"/>
      <c r="AB2111" s="106"/>
    </row>
    <row r="2112" spans="16:28">
      <c r="P2112" s="109"/>
      <c r="Q2112" s="109"/>
      <c r="R2112" s="109"/>
      <c r="S2112" s="109"/>
      <c r="T2112" s="106"/>
      <c r="U2112" s="106"/>
      <c r="V2112" s="106"/>
      <c r="W2112" s="106"/>
      <c r="X2112" s="106"/>
      <c r="Y2112" s="106"/>
      <c r="Z2112" s="106"/>
      <c r="AA2112" s="106"/>
      <c r="AB2112" s="106"/>
    </row>
    <row r="2113" spans="16:28">
      <c r="P2113" s="109"/>
      <c r="Q2113" s="109"/>
      <c r="R2113" s="109"/>
      <c r="S2113" s="109"/>
      <c r="T2113" s="106"/>
      <c r="U2113" s="106"/>
      <c r="V2113" s="106"/>
      <c r="W2113" s="106"/>
      <c r="X2113" s="106"/>
      <c r="Y2113" s="106"/>
      <c r="Z2113" s="106"/>
      <c r="AA2113" s="106"/>
      <c r="AB2113" s="106"/>
    </row>
    <row r="2114" spans="16:28">
      <c r="P2114" s="109"/>
      <c r="Q2114" s="109"/>
      <c r="R2114" s="109"/>
      <c r="S2114" s="109"/>
      <c r="T2114" s="106"/>
      <c r="U2114" s="106"/>
      <c r="V2114" s="106"/>
      <c r="W2114" s="106"/>
      <c r="X2114" s="106"/>
      <c r="Y2114" s="106"/>
      <c r="Z2114" s="106"/>
      <c r="AA2114" s="106"/>
      <c r="AB2114" s="106"/>
    </row>
    <row r="2115" spans="16:28">
      <c r="P2115" s="109"/>
      <c r="Q2115" s="109"/>
      <c r="R2115" s="109"/>
      <c r="S2115" s="109"/>
      <c r="T2115" s="106"/>
      <c r="U2115" s="106"/>
      <c r="V2115" s="106"/>
      <c r="W2115" s="106"/>
      <c r="X2115" s="106"/>
      <c r="Y2115" s="106"/>
      <c r="Z2115" s="106"/>
      <c r="AA2115" s="106"/>
      <c r="AB2115" s="106"/>
    </row>
    <row r="2116" spans="16:28">
      <c r="P2116" s="109"/>
      <c r="Q2116" s="109"/>
      <c r="R2116" s="109"/>
      <c r="S2116" s="109"/>
      <c r="T2116" s="106"/>
      <c r="U2116" s="106"/>
      <c r="V2116" s="106"/>
      <c r="W2116" s="106"/>
      <c r="X2116" s="106"/>
      <c r="Y2116" s="106"/>
      <c r="Z2116" s="106"/>
      <c r="AA2116" s="106"/>
      <c r="AB2116" s="106"/>
    </row>
    <row r="2117" spans="16:28">
      <c r="P2117" s="109"/>
      <c r="Q2117" s="109"/>
      <c r="R2117" s="109"/>
      <c r="S2117" s="109"/>
      <c r="T2117" s="106"/>
      <c r="U2117" s="106"/>
      <c r="V2117" s="106"/>
      <c r="W2117" s="106"/>
      <c r="X2117" s="106"/>
      <c r="Y2117" s="106"/>
      <c r="Z2117" s="106"/>
      <c r="AA2117" s="106"/>
      <c r="AB2117" s="106"/>
    </row>
    <row r="2118" spans="16:28">
      <c r="P2118" s="109"/>
      <c r="Q2118" s="109"/>
      <c r="R2118" s="109"/>
      <c r="S2118" s="109"/>
      <c r="T2118" s="106"/>
      <c r="U2118" s="106"/>
      <c r="V2118" s="106"/>
      <c r="W2118" s="106"/>
      <c r="X2118" s="106"/>
      <c r="Y2118" s="106"/>
      <c r="Z2118" s="106"/>
      <c r="AA2118" s="106"/>
      <c r="AB2118" s="106"/>
    </row>
    <row r="2119" spans="16:28">
      <c r="P2119" s="109"/>
      <c r="Q2119" s="109"/>
      <c r="R2119" s="109"/>
      <c r="S2119" s="109"/>
      <c r="T2119" s="106"/>
      <c r="U2119" s="106"/>
      <c r="V2119" s="106"/>
      <c r="W2119" s="106"/>
      <c r="X2119" s="106"/>
      <c r="Y2119" s="106"/>
      <c r="Z2119" s="106"/>
      <c r="AA2119" s="106"/>
      <c r="AB2119" s="106"/>
    </row>
    <row r="2120" spans="16:28">
      <c r="P2120" s="109"/>
      <c r="Q2120" s="109"/>
      <c r="R2120" s="109"/>
      <c r="S2120" s="109"/>
      <c r="T2120" s="106"/>
      <c r="U2120" s="106"/>
      <c r="V2120" s="106"/>
      <c r="W2120" s="106"/>
      <c r="X2120" s="106"/>
      <c r="Y2120" s="106"/>
      <c r="Z2120" s="106"/>
      <c r="AA2120" s="106"/>
      <c r="AB2120" s="106"/>
    </row>
    <row r="2121" spans="16:28">
      <c r="P2121" s="109"/>
      <c r="Q2121" s="109"/>
      <c r="R2121" s="109"/>
      <c r="S2121" s="109"/>
      <c r="T2121" s="106"/>
      <c r="U2121" s="106"/>
      <c r="V2121" s="106"/>
      <c r="W2121" s="106"/>
      <c r="X2121" s="106"/>
      <c r="Y2121" s="106"/>
      <c r="Z2121" s="106"/>
      <c r="AA2121" s="106"/>
      <c r="AB2121" s="106"/>
    </row>
    <row r="2122" spans="16:28">
      <c r="P2122" s="109"/>
      <c r="Q2122" s="109"/>
      <c r="R2122" s="109"/>
      <c r="S2122" s="109"/>
      <c r="T2122" s="106"/>
      <c r="U2122" s="106"/>
      <c r="V2122" s="106"/>
      <c r="W2122" s="106"/>
      <c r="X2122" s="106"/>
      <c r="Y2122" s="106"/>
      <c r="Z2122" s="106"/>
      <c r="AA2122" s="106"/>
      <c r="AB2122" s="106"/>
    </row>
    <row r="2123" spans="16:28">
      <c r="P2123" s="109"/>
      <c r="Q2123" s="109"/>
      <c r="R2123" s="109"/>
      <c r="S2123" s="109"/>
      <c r="T2123" s="106"/>
      <c r="U2123" s="106"/>
      <c r="V2123" s="106"/>
      <c r="W2123" s="106"/>
      <c r="X2123" s="106"/>
      <c r="Y2123" s="106"/>
      <c r="Z2123" s="106"/>
      <c r="AA2123" s="106"/>
      <c r="AB2123" s="106"/>
    </row>
    <row r="2124" spans="16:28">
      <c r="P2124" s="109"/>
      <c r="Q2124" s="109"/>
      <c r="R2124" s="109"/>
      <c r="S2124" s="109"/>
      <c r="T2124" s="106"/>
      <c r="U2124" s="106"/>
      <c r="V2124" s="106"/>
      <c r="W2124" s="106"/>
      <c r="X2124" s="106"/>
      <c r="Y2124" s="106"/>
      <c r="Z2124" s="106"/>
      <c r="AA2124" s="106"/>
      <c r="AB2124" s="106"/>
    </row>
    <row r="2125" spans="16:28">
      <c r="P2125" s="109"/>
      <c r="Q2125" s="109"/>
      <c r="R2125" s="109"/>
      <c r="S2125" s="109"/>
      <c r="T2125" s="106"/>
      <c r="U2125" s="106"/>
      <c r="V2125" s="106"/>
      <c r="W2125" s="106"/>
      <c r="X2125" s="106"/>
      <c r="Y2125" s="106"/>
      <c r="Z2125" s="106"/>
      <c r="AA2125" s="106"/>
      <c r="AB2125" s="106"/>
    </row>
    <row r="2126" spans="16:28">
      <c r="P2126" s="109"/>
      <c r="Q2126" s="109"/>
      <c r="R2126" s="109"/>
      <c r="S2126" s="109"/>
      <c r="T2126" s="106"/>
      <c r="U2126" s="106"/>
      <c r="V2126" s="106"/>
      <c r="W2126" s="106"/>
      <c r="X2126" s="106"/>
      <c r="Y2126" s="106"/>
      <c r="Z2126" s="106"/>
      <c r="AA2126" s="106"/>
      <c r="AB2126" s="106"/>
    </row>
    <row r="2127" spans="16:28">
      <c r="P2127" s="109"/>
      <c r="Q2127" s="109"/>
      <c r="R2127" s="109"/>
      <c r="S2127" s="109"/>
      <c r="T2127" s="106"/>
      <c r="U2127" s="106"/>
      <c r="V2127" s="106"/>
      <c r="W2127" s="106"/>
      <c r="X2127" s="106"/>
      <c r="Y2127" s="106"/>
      <c r="Z2127" s="106"/>
      <c r="AA2127" s="106"/>
      <c r="AB2127" s="106"/>
    </row>
    <row r="2128" spans="16:28">
      <c r="P2128" s="109"/>
      <c r="Q2128" s="109"/>
      <c r="R2128" s="109"/>
      <c r="S2128" s="109"/>
      <c r="T2128" s="106"/>
      <c r="U2128" s="106"/>
      <c r="V2128" s="106"/>
      <c r="W2128" s="106"/>
      <c r="X2128" s="106"/>
      <c r="Y2128" s="106"/>
      <c r="Z2128" s="106"/>
      <c r="AA2128" s="106"/>
      <c r="AB2128" s="106"/>
    </row>
    <row r="2129" spans="16:28">
      <c r="P2129" s="109"/>
      <c r="Q2129" s="109"/>
      <c r="R2129" s="109"/>
      <c r="S2129" s="109"/>
      <c r="T2129" s="106"/>
      <c r="U2129" s="106"/>
      <c r="V2129" s="106"/>
      <c r="W2129" s="106"/>
      <c r="X2129" s="106"/>
      <c r="Y2129" s="106"/>
      <c r="Z2129" s="106"/>
      <c r="AA2129" s="106"/>
      <c r="AB2129" s="106"/>
    </row>
    <row r="2130" spans="16:28">
      <c r="P2130" s="109"/>
      <c r="Q2130" s="109"/>
      <c r="R2130" s="109"/>
      <c r="S2130" s="109"/>
      <c r="T2130" s="106"/>
      <c r="U2130" s="106"/>
      <c r="V2130" s="106"/>
      <c r="W2130" s="106"/>
      <c r="X2130" s="106"/>
      <c r="Y2130" s="106"/>
      <c r="Z2130" s="106"/>
      <c r="AA2130" s="106"/>
      <c r="AB2130" s="106"/>
    </row>
    <row r="2131" spans="16:28">
      <c r="P2131" s="109"/>
      <c r="Q2131" s="109"/>
      <c r="R2131" s="109"/>
      <c r="S2131" s="109"/>
      <c r="T2131" s="106"/>
      <c r="U2131" s="106"/>
      <c r="V2131" s="106"/>
      <c r="W2131" s="106"/>
      <c r="X2131" s="106"/>
      <c r="Y2131" s="106"/>
      <c r="Z2131" s="106"/>
      <c r="AA2131" s="106"/>
      <c r="AB2131" s="106"/>
    </row>
    <row r="2132" spans="16:28">
      <c r="P2132" s="109"/>
      <c r="Q2132" s="109"/>
      <c r="R2132" s="109"/>
      <c r="S2132" s="109"/>
      <c r="T2132" s="106"/>
      <c r="U2132" s="106"/>
      <c r="V2132" s="106"/>
      <c r="W2132" s="106"/>
      <c r="X2132" s="106"/>
      <c r="Y2132" s="106"/>
      <c r="Z2132" s="106"/>
      <c r="AA2132" s="106"/>
      <c r="AB2132" s="106"/>
    </row>
    <row r="2133" spans="16:28">
      <c r="P2133" s="109"/>
      <c r="Q2133" s="109"/>
      <c r="R2133" s="109"/>
      <c r="S2133" s="109"/>
      <c r="T2133" s="106"/>
      <c r="U2133" s="106"/>
      <c r="V2133" s="106"/>
      <c r="W2133" s="106"/>
      <c r="X2133" s="106"/>
      <c r="Y2133" s="106"/>
      <c r="Z2133" s="106"/>
      <c r="AA2133" s="106"/>
      <c r="AB2133" s="106"/>
    </row>
    <row r="2134" spans="16:28">
      <c r="P2134" s="109"/>
      <c r="Q2134" s="109"/>
      <c r="R2134" s="109"/>
      <c r="S2134" s="109"/>
      <c r="T2134" s="106"/>
      <c r="U2134" s="106"/>
      <c r="V2134" s="106"/>
      <c r="W2134" s="106"/>
      <c r="X2134" s="106"/>
      <c r="Y2134" s="106"/>
      <c r="Z2134" s="106"/>
      <c r="AA2134" s="106"/>
      <c r="AB2134" s="106"/>
    </row>
    <row r="2135" spans="16:28">
      <c r="P2135" s="109"/>
      <c r="Q2135" s="109"/>
      <c r="R2135" s="109"/>
      <c r="S2135" s="109"/>
      <c r="T2135" s="106"/>
      <c r="U2135" s="106"/>
      <c r="V2135" s="106"/>
      <c r="W2135" s="106"/>
      <c r="X2135" s="106"/>
      <c r="Y2135" s="106"/>
      <c r="Z2135" s="106"/>
      <c r="AA2135" s="106"/>
      <c r="AB2135" s="106"/>
    </row>
    <row r="2136" spans="16:28">
      <c r="P2136" s="109"/>
      <c r="Q2136" s="109"/>
      <c r="R2136" s="109"/>
      <c r="S2136" s="109"/>
      <c r="T2136" s="106"/>
      <c r="U2136" s="106"/>
      <c r="V2136" s="106"/>
      <c r="W2136" s="106"/>
      <c r="X2136" s="106"/>
      <c r="Y2136" s="106"/>
      <c r="Z2136" s="106"/>
      <c r="AA2136" s="106"/>
      <c r="AB2136" s="106"/>
    </row>
    <row r="2137" spans="16:28">
      <c r="P2137" s="109"/>
      <c r="Q2137" s="109"/>
      <c r="R2137" s="109"/>
      <c r="S2137" s="109"/>
      <c r="T2137" s="106"/>
      <c r="U2137" s="106"/>
      <c r="V2137" s="106"/>
      <c r="W2137" s="106"/>
      <c r="X2137" s="106"/>
      <c r="Y2137" s="106"/>
      <c r="Z2137" s="106"/>
      <c r="AA2137" s="106"/>
      <c r="AB2137" s="106"/>
    </row>
    <row r="2138" spans="16:28">
      <c r="P2138" s="109"/>
      <c r="Q2138" s="109"/>
      <c r="R2138" s="109"/>
      <c r="S2138" s="109"/>
      <c r="T2138" s="106"/>
      <c r="U2138" s="106"/>
      <c r="V2138" s="106"/>
      <c r="W2138" s="106"/>
      <c r="X2138" s="106"/>
      <c r="Y2138" s="106"/>
      <c r="Z2138" s="106"/>
      <c r="AA2138" s="106"/>
      <c r="AB2138" s="106"/>
    </row>
    <row r="2139" spans="16:28">
      <c r="P2139" s="109"/>
      <c r="Q2139" s="109"/>
      <c r="R2139" s="109"/>
      <c r="S2139" s="109"/>
      <c r="T2139" s="106"/>
      <c r="U2139" s="106"/>
      <c r="V2139" s="106"/>
      <c r="W2139" s="106"/>
      <c r="X2139" s="106"/>
      <c r="Y2139" s="106"/>
      <c r="Z2139" s="106"/>
      <c r="AA2139" s="106"/>
      <c r="AB2139" s="106"/>
    </row>
    <row r="2140" spans="16:28">
      <c r="P2140" s="109"/>
      <c r="Q2140" s="109"/>
      <c r="R2140" s="109"/>
      <c r="S2140" s="109"/>
      <c r="T2140" s="106"/>
      <c r="U2140" s="106"/>
      <c r="V2140" s="106"/>
      <c r="W2140" s="106"/>
      <c r="X2140" s="106"/>
      <c r="Y2140" s="106"/>
      <c r="Z2140" s="106"/>
      <c r="AA2140" s="106"/>
      <c r="AB2140" s="106"/>
    </row>
    <row r="2141" spans="16:28">
      <c r="P2141" s="109"/>
      <c r="Q2141" s="109"/>
      <c r="R2141" s="109"/>
      <c r="S2141" s="109"/>
      <c r="T2141" s="106"/>
      <c r="U2141" s="106"/>
      <c r="V2141" s="106"/>
      <c r="W2141" s="106"/>
      <c r="X2141" s="106"/>
      <c r="Y2141" s="106"/>
      <c r="Z2141" s="106"/>
      <c r="AA2141" s="106"/>
      <c r="AB2141" s="106"/>
    </row>
    <row r="2142" spans="16:28">
      <c r="P2142" s="109"/>
      <c r="Q2142" s="109"/>
      <c r="R2142" s="109"/>
      <c r="S2142" s="109"/>
      <c r="T2142" s="106"/>
      <c r="U2142" s="106"/>
      <c r="V2142" s="106"/>
      <c r="W2142" s="106"/>
      <c r="X2142" s="106"/>
      <c r="Y2142" s="106"/>
      <c r="Z2142" s="106"/>
      <c r="AA2142" s="106"/>
      <c r="AB2142" s="106"/>
    </row>
    <row r="2143" spans="16:28">
      <c r="P2143" s="109"/>
      <c r="Q2143" s="109"/>
      <c r="R2143" s="109"/>
      <c r="S2143" s="109"/>
      <c r="T2143" s="106"/>
      <c r="U2143" s="106"/>
      <c r="V2143" s="106"/>
      <c r="W2143" s="106"/>
      <c r="X2143" s="106"/>
      <c r="Y2143" s="106"/>
      <c r="Z2143" s="106"/>
      <c r="AA2143" s="106"/>
      <c r="AB2143" s="106"/>
    </row>
    <row r="2144" spans="16:28">
      <c r="P2144" s="109"/>
      <c r="Q2144" s="109"/>
      <c r="R2144" s="109"/>
      <c r="S2144" s="109"/>
      <c r="T2144" s="106"/>
      <c r="U2144" s="106"/>
      <c r="V2144" s="106"/>
      <c r="W2144" s="106"/>
      <c r="X2144" s="106"/>
      <c r="Y2144" s="106"/>
      <c r="Z2144" s="106"/>
      <c r="AA2144" s="106"/>
      <c r="AB2144" s="106"/>
    </row>
    <row r="2145" spans="16:28">
      <c r="P2145" s="109"/>
      <c r="Q2145" s="109"/>
      <c r="R2145" s="109"/>
      <c r="S2145" s="109"/>
      <c r="T2145" s="106"/>
      <c r="U2145" s="106"/>
      <c r="V2145" s="106"/>
      <c r="W2145" s="106"/>
      <c r="X2145" s="106"/>
      <c r="Y2145" s="106"/>
      <c r="Z2145" s="106"/>
      <c r="AA2145" s="106"/>
      <c r="AB2145" s="106"/>
    </row>
    <row r="2146" spans="16:28">
      <c r="P2146" s="109"/>
      <c r="Q2146" s="109"/>
      <c r="R2146" s="109"/>
      <c r="S2146" s="109"/>
      <c r="T2146" s="106"/>
      <c r="U2146" s="106"/>
      <c r="V2146" s="106"/>
      <c r="W2146" s="106"/>
      <c r="X2146" s="106"/>
      <c r="Y2146" s="106"/>
      <c r="Z2146" s="106"/>
      <c r="AA2146" s="106"/>
      <c r="AB2146" s="106"/>
    </row>
    <row r="2147" spans="16:28">
      <c r="P2147" s="109"/>
      <c r="Q2147" s="109"/>
      <c r="R2147" s="109"/>
      <c r="S2147" s="109"/>
      <c r="T2147" s="106"/>
      <c r="U2147" s="106"/>
      <c r="V2147" s="106"/>
      <c r="W2147" s="106"/>
      <c r="X2147" s="106"/>
      <c r="Y2147" s="106"/>
      <c r="Z2147" s="106"/>
      <c r="AA2147" s="106"/>
      <c r="AB2147" s="106"/>
    </row>
    <row r="2148" spans="16:28">
      <c r="P2148" s="109"/>
      <c r="Q2148" s="109"/>
      <c r="R2148" s="109"/>
      <c r="S2148" s="109"/>
      <c r="T2148" s="106"/>
      <c r="U2148" s="106"/>
      <c r="V2148" s="106"/>
      <c r="W2148" s="106"/>
      <c r="X2148" s="106"/>
      <c r="Y2148" s="106"/>
      <c r="Z2148" s="106"/>
      <c r="AA2148" s="106"/>
      <c r="AB2148" s="106"/>
    </row>
    <row r="2149" spans="16:28">
      <c r="P2149" s="109"/>
      <c r="Q2149" s="109"/>
      <c r="R2149" s="109"/>
      <c r="S2149" s="109"/>
      <c r="T2149" s="106"/>
      <c r="U2149" s="106"/>
      <c r="V2149" s="106"/>
      <c r="W2149" s="106"/>
      <c r="X2149" s="106"/>
      <c r="Y2149" s="106"/>
      <c r="Z2149" s="106"/>
      <c r="AA2149" s="106"/>
      <c r="AB2149" s="106"/>
    </row>
    <row r="2150" spans="16:28">
      <c r="P2150" s="109"/>
      <c r="Q2150" s="109"/>
      <c r="R2150" s="109"/>
      <c r="S2150" s="109"/>
      <c r="T2150" s="106"/>
      <c r="U2150" s="106"/>
      <c r="V2150" s="106"/>
      <c r="W2150" s="106"/>
      <c r="X2150" s="106"/>
      <c r="Y2150" s="106"/>
      <c r="Z2150" s="106"/>
      <c r="AA2150" s="106"/>
      <c r="AB2150" s="106"/>
    </row>
    <row r="2151" spans="16:28">
      <c r="P2151" s="109"/>
      <c r="Q2151" s="109"/>
      <c r="R2151" s="109"/>
      <c r="S2151" s="109"/>
      <c r="T2151" s="106"/>
      <c r="U2151" s="106"/>
      <c r="V2151" s="106"/>
      <c r="W2151" s="106"/>
      <c r="X2151" s="106"/>
      <c r="Y2151" s="106"/>
      <c r="Z2151" s="106"/>
      <c r="AA2151" s="106"/>
      <c r="AB2151" s="106"/>
    </row>
    <row r="2152" spans="16:28">
      <c r="P2152" s="109"/>
      <c r="Q2152" s="109"/>
      <c r="R2152" s="109"/>
      <c r="S2152" s="109"/>
      <c r="T2152" s="106"/>
      <c r="U2152" s="106"/>
      <c r="V2152" s="106"/>
      <c r="W2152" s="106"/>
      <c r="X2152" s="106"/>
      <c r="Y2152" s="106"/>
      <c r="Z2152" s="106"/>
      <c r="AA2152" s="106"/>
      <c r="AB2152" s="106"/>
    </row>
    <row r="2153" spans="16:28">
      <c r="P2153" s="109"/>
      <c r="Q2153" s="109"/>
      <c r="R2153" s="109"/>
      <c r="S2153" s="109"/>
      <c r="T2153" s="106"/>
      <c r="U2153" s="106"/>
      <c r="V2153" s="106"/>
      <c r="W2153" s="106"/>
      <c r="X2153" s="106"/>
      <c r="Y2153" s="106"/>
      <c r="Z2153" s="106"/>
      <c r="AA2153" s="106"/>
      <c r="AB2153" s="106"/>
    </row>
    <row r="2154" spans="16:28">
      <c r="P2154" s="109"/>
      <c r="Q2154" s="109"/>
      <c r="R2154" s="109"/>
      <c r="S2154" s="109"/>
      <c r="T2154" s="106"/>
      <c r="U2154" s="106"/>
      <c r="V2154" s="106"/>
      <c r="W2154" s="106"/>
      <c r="X2154" s="106"/>
      <c r="Y2154" s="106"/>
      <c r="Z2154" s="106"/>
      <c r="AA2154" s="106"/>
      <c r="AB2154" s="106"/>
    </row>
    <row r="2155" spans="16:28">
      <c r="P2155" s="109"/>
      <c r="Q2155" s="109"/>
      <c r="R2155" s="109"/>
      <c r="S2155" s="109"/>
      <c r="T2155" s="106"/>
      <c r="U2155" s="106"/>
      <c r="V2155" s="106"/>
      <c r="W2155" s="106"/>
      <c r="X2155" s="106"/>
      <c r="Y2155" s="106"/>
      <c r="Z2155" s="106"/>
      <c r="AA2155" s="106"/>
      <c r="AB2155" s="106"/>
    </row>
    <row r="2156" spans="16:28">
      <c r="P2156" s="109"/>
      <c r="Q2156" s="109"/>
      <c r="R2156" s="109"/>
      <c r="S2156" s="109"/>
      <c r="T2156" s="106"/>
      <c r="U2156" s="106"/>
      <c r="V2156" s="106"/>
      <c r="W2156" s="106"/>
      <c r="X2156" s="106"/>
      <c r="Y2156" s="106"/>
      <c r="Z2156" s="106"/>
      <c r="AA2156" s="106"/>
      <c r="AB2156" s="106"/>
    </row>
    <row r="2157" spans="16:28">
      <c r="P2157" s="109"/>
      <c r="Q2157" s="109"/>
      <c r="R2157" s="109"/>
      <c r="S2157" s="109"/>
      <c r="T2157" s="106"/>
      <c r="U2157" s="106"/>
      <c r="V2157" s="106"/>
      <c r="W2157" s="106"/>
      <c r="X2157" s="106"/>
      <c r="Y2157" s="106"/>
      <c r="Z2157" s="106"/>
      <c r="AA2157" s="106"/>
      <c r="AB2157" s="106"/>
    </row>
    <row r="2158" spans="16:28">
      <c r="P2158" s="109"/>
      <c r="Q2158" s="109"/>
      <c r="R2158" s="109"/>
      <c r="S2158" s="109"/>
      <c r="T2158" s="106"/>
      <c r="U2158" s="106"/>
      <c r="V2158" s="106"/>
      <c r="W2158" s="106"/>
      <c r="X2158" s="106"/>
      <c r="Y2158" s="106"/>
      <c r="Z2158" s="106"/>
      <c r="AA2158" s="106"/>
      <c r="AB2158" s="106"/>
    </row>
    <row r="2159" spans="16:28">
      <c r="P2159" s="109"/>
      <c r="Q2159" s="109"/>
      <c r="R2159" s="109"/>
      <c r="S2159" s="109"/>
      <c r="T2159" s="106"/>
      <c r="U2159" s="106"/>
      <c r="V2159" s="106"/>
      <c r="W2159" s="106"/>
      <c r="X2159" s="106"/>
      <c r="Y2159" s="106"/>
      <c r="Z2159" s="106"/>
      <c r="AA2159" s="106"/>
      <c r="AB2159" s="106"/>
    </row>
    <row r="2160" spans="16:28">
      <c r="P2160" s="109"/>
      <c r="Q2160" s="109"/>
      <c r="R2160" s="109"/>
      <c r="S2160" s="109"/>
      <c r="T2160" s="106"/>
      <c r="U2160" s="106"/>
      <c r="V2160" s="106"/>
      <c r="W2160" s="106"/>
      <c r="X2160" s="106"/>
      <c r="Y2160" s="106"/>
      <c r="Z2160" s="106"/>
      <c r="AA2160" s="106"/>
      <c r="AB2160" s="106"/>
    </row>
    <row r="2161" spans="16:28">
      <c r="P2161" s="109"/>
      <c r="Q2161" s="109"/>
      <c r="R2161" s="109"/>
      <c r="S2161" s="109"/>
      <c r="T2161" s="106"/>
      <c r="U2161" s="106"/>
      <c r="V2161" s="106"/>
      <c r="W2161" s="106"/>
      <c r="X2161" s="106"/>
      <c r="Y2161" s="106"/>
      <c r="Z2161" s="106"/>
      <c r="AA2161" s="106"/>
      <c r="AB2161" s="106"/>
    </row>
    <row r="2162" spans="16:28">
      <c r="P2162" s="109"/>
      <c r="Q2162" s="109"/>
      <c r="R2162" s="109"/>
      <c r="S2162" s="109"/>
      <c r="T2162" s="106"/>
      <c r="U2162" s="106"/>
      <c r="V2162" s="106"/>
      <c r="W2162" s="106"/>
      <c r="X2162" s="106"/>
      <c r="Y2162" s="106"/>
      <c r="Z2162" s="106"/>
      <c r="AA2162" s="106"/>
      <c r="AB2162" s="106"/>
    </row>
    <row r="2163" spans="16:28">
      <c r="P2163" s="109"/>
      <c r="Q2163" s="109"/>
      <c r="R2163" s="109"/>
      <c r="S2163" s="109"/>
      <c r="T2163" s="106"/>
      <c r="U2163" s="106"/>
      <c r="V2163" s="106"/>
      <c r="W2163" s="106"/>
      <c r="X2163" s="106"/>
      <c r="Y2163" s="106"/>
      <c r="Z2163" s="106"/>
      <c r="AA2163" s="106"/>
      <c r="AB2163" s="106"/>
    </row>
    <row r="2164" spans="16:28">
      <c r="P2164" s="109"/>
      <c r="Q2164" s="109"/>
      <c r="R2164" s="109"/>
      <c r="S2164" s="109"/>
      <c r="T2164" s="106"/>
      <c r="U2164" s="106"/>
      <c r="V2164" s="106"/>
      <c r="W2164" s="106"/>
      <c r="X2164" s="106"/>
      <c r="Y2164" s="106"/>
      <c r="Z2164" s="106"/>
      <c r="AA2164" s="106"/>
      <c r="AB2164" s="106"/>
    </row>
    <row r="2165" spans="16:28">
      <c r="P2165" s="109"/>
      <c r="Q2165" s="109"/>
      <c r="R2165" s="109"/>
      <c r="S2165" s="109"/>
      <c r="T2165" s="106"/>
      <c r="U2165" s="106"/>
      <c r="V2165" s="106"/>
      <c r="W2165" s="106"/>
      <c r="X2165" s="106"/>
      <c r="Y2165" s="106"/>
      <c r="Z2165" s="106"/>
      <c r="AA2165" s="106"/>
      <c r="AB2165" s="106"/>
    </row>
    <row r="2166" spans="16:28">
      <c r="P2166" s="109"/>
      <c r="Q2166" s="109"/>
      <c r="R2166" s="109"/>
      <c r="S2166" s="109"/>
      <c r="T2166" s="106"/>
      <c r="U2166" s="106"/>
      <c r="V2166" s="106"/>
      <c r="W2166" s="106"/>
      <c r="X2166" s="106"/>
      <c r="Y2166" s="106"/>
      <c r="Z2166" s="106"/>
      <c r="AA2166" s="106"/>
      <c r="AB2166" s="106"/>
    </row>
    <row r="2167" spans="16:28">
      <c r="P2167" s="109"/>
      <c r="Q2167" s="109"/>
      <c r="R2167" s="109"/>
      <c r="S2167" s="109"/>
      <c r="T2167" s="106"/>
      <c r="U2167" s="106"/>
      <c r="V2167" s="106"/>
      <c r="W2167" s="106"/>
      <c r="X2167" s="106"/>
      <c r="Y2167" s="106"/>
      <c r="Z2167" s="106"/>
      <c r="AA2167" s="106"/>
      <c r="AB2167" s="106"/>
    </row>
    <row r="2168" spans="16:28">
      <c r="P2168" s="109"/>
      <c r="Q2168" s="109"/>
      <c r="R2168" s="109"/>
      <c r="S2168" s="109"/>
      <c r="T2168" s="106"/>
      <c r="U2168" s="106"/>
      <c r="V2168" s="106"/>
      <c r="W2168" s="106"/>
      <c r="X2168" s="106"/>
      <c r="Y2168" s="106"/>
      <c r="Z2168" s="106"/>
      <c r="AA2168" s="106"/>
      <c r="AB2168" s="106"/>
    </row>
    <row r="2169" spans="16:28">
      <c r="P2169" s="109"/>
      <c r="Q2169" s="109"/>
      <c r="R2169" s="109"/>
      <c r="S2169" s="109"/>
      <c r="T2169" s="106"/>
      <c r="U2169" s="106"/>
      <c r="V2169" s="106"/>
      <c r="W2169" s="106"/>
      <c r="X2169" s="106"/>
      <c r="Y2169" s="106"/>
      <c r="Z2169" s="106"/>
      <c r="AA2169" s="106"/>
      <c r="AB2169" s="106"/>
    </row>
    <row r="2170" spans="16:28">
      <c r="P2170" s="109"/>
      <c r="Q2170" s="109"/>
      <c r="R2170" s="109"/>
      <c r="S2170" s="109"/>
      <c r="T2170" s="106"/>
      <c r="U2170" s="106"/>
      <c r="V2170" s="106"/>
      <c r="W2170" s="106"/>
      <c r="X2170" s="106"/>
      <c r="Y2170" s="106"/>
      <c r="Z2170" s="106"/>
      <c r="AA2170" s="106"/>
      <c r="AB2170" s="106"/>
    </row>
    <row r="2171" spans="16:28">
      <c r="P2171" s="109"/>
      <c r="Q2171" s="109"/>
      <c r="R2171" s="109"/>
      <c r="S2171" s="109"/>
      <c r="T2171" s="106"/>
      <c r="U2171" s="106"/>
      <c r="V2171" s="106"/>
      <c r="W2171" s="106"/>
      <c r="X2171" s="106"/>
      <c r="Y2171" s="106"/>
      <c r="Z2171" s="106"/>
      <c r="AA2171" s="106"/>
      <c r="AB2171" s="106"/>
    </row>
    <row r="2172" spans="16:28">
      <c r="P2172" s="109"/>
      <c r="Q2172" s="109"/>
      <c r="R2172" s="109"/>
      <c r="S2172" s="109"/>
      <c r="T2172" s="106"/>
      <c r="U2172" s="106"/>
      <c r="V2172" s="106"/>
      <c r="W2172" s="106"/>
      <c r="X2172" s="106"/>
      <c r="Y2172" s="106"/>
      <c r="Z2172" s="106"/>
      <c r="AA2172" s="106"/>
      <c r="AB2172" s="106"/>
    </row>
    <row r="2173" spans="16:28">
      <c r="P2173" s="109"/>
      <c r="Q2173" s="109"/>
      <c r="R2173" s="109"/>
      <c r="S2173" s="109"/>
      <c r="T2173" s="106"/>
      <c r="U2173" s="106"/>
      <c r="V2173" s="106"/>
      <c r="W2173" s="106"/>
      <c r="X2173" s="106"/>
      <c r="Y2173" s="106"/>
      <c r="Z2173" s="106"/>
      <c r="AA2173" s="106"/>
      <c r="AB2173" s="106"/>
    </row>
    <row r="2174" spans="16:28">
      <c r="P2174" s="109"/>
      <c r="Q2174" s="109"/>
      <c r="R2174" s="109"/>
      <c r="S2174" s="109"/>
      <c r="T2174" s="106"/>
      <c r="U2174" s="106"/>
      <c r="V2174" s="106"/>
      <c r="W2174" s="106"/>
      <c r="X2174" s="106"/>
      <c r="Y2174" s="106"/>
      <c r="Z2174" s="106"/>
      <c r="AA2174" s="106"/>
      <c r="AB2174" s="106"/>
    </row>
    <row r="2175" spans="16:28">
      <c r="P2175" s="109"/>
      <c r="Q2175" s="109"/>
      <c r="R2175" s="109"/>
      <c r="S2175" s="109"/>
      <c r="T2175" s="106"/>
      <c r="U2175" s="106"/>
      <c r="V2175" s="106"/>
      <c r="W2175" s="106"/>
      <c r="X2175" s="106"/>
      <c r="Y2175" s="106"/>
      <c r="Z2175" s="106"/>
      <c r="AA2175" s="106"/>
      <c r="AB2175" s="106"/>
    </row>
    <row r="2176" spans="16:28">
      <c r="P2176" s="109"/>
      <c r="Q2176" s="109"/>
      <c r="R2176" s="109"/>
      <c r="S2176" s="109"/>
      <c r="T2176" s="106"/>
      <c r="U2176" s="106"/>
      <c r="V2176" s="106"/>
      <c r="W2176" s="106"/>
      <c r="X2176" s="106"/>
      <c r="Y2176" s="106"/>
      <c r="Z2176" s="106"/>
      <c r="AA2176" s="106"/>
      <c r="AB2176" s="106"/>
    </row>
    <row r="2177" spans="16:28">
      <c r="P2177" s="109"/>
      <c r="Q2177" s="109"/>
      <c r="R2177" s="109"/>
      <c r="S2177" s="109"/>
      <c r="T2177" s="106"/>
      <c r="U2177" s="106"/>
      <c r="V2177" s="106"/>
      <c r="W2177" s="106"/>
      <c r="X2177" s="106"/>
      <c r="Y2177" s="106"/>
      <c r="Z2177" s="106"/>
      <c r="AA2177" s="106"/>
      <c r="AB2177" s="106"/>
    </row>
    <row r="2178" spans="16:28">
      <c r="P2178" s="109"/>
      <c r="Q2178" s="109"/>
      <c r="R2178" s="109"/>
      <c r="S2178" s="109"/>
      <c r="T2178" s="106"/>
      <c r="U2178" s="106"/>
      <c r="V2178" s="106"/>
      <c r="W2178" s="106"/>
      <c r="X2178" s="106"/>
      <c r="Y2178" s="106"/>
      <c r="Z2178" s="106"/>
      <c r="AA2178" s="106"/>
      <c r="AB2178" s="106"/>
    </row>
    <row r="2179" spans="16:28">
      <c r="P2179" s="109"/>
      <c r="Q2179" s="109"/>
      <c r="R2179" s="109"/>
      <c r="S2179" s="109"/>
      <c r="T2179" s="106"/>
      <c r="U2179" s="106"/>
      <c r="V2179" s="106"/>
      <c r="W2179" s="106"/>
      <c r="X2179" s="106"/>
      <c r="Y2179" s="106"/>
      <c r="Z2179" s="106"/>
      <c r="AA2179" s="106"/>
      <c r="AB2179" s="106"/>
    </row>
    <row r="2180" spans="16:28">
      <c r="P2180" s="109"/>
      <c r="Q2180" s="109"/>
      <c r="R2180" s="109"/>
      <c r="S2180" s="109"/>
      <c r="T2180" s="106"/>
      <c r="U2180" s="106"/>
      <c r="V2180" s="106"/>
      <c r="W2180" s="106"/>
      <c r="X2180" s="106"/>
      <c r="Y2180" s="106"/>
      <c r="Z2180" s="106"/>
      <c r="AA2180" s="106"/>
      <c r="AB2180" s="106"/>
    </row>
    <row r="2181" spans="16:28">
      <c r="P2181" s="109"/>
      <c r="Q2181" s="109"/>
      <c r="R2181" s="109"/>
      <c r="S2181" s="109"/>
      <c r="T2181" s="106"/>
      <c r="U2181" s="106"/>
      <c r="V2181" s="106"/>
      <c r="W2181" s="106"/>
      <c r="X2181" s="106"/>
      <c r="Y2181" s="106"/>
      <c r="Z2181" s="106"/>
      <c r="AA2181" s="106"/>
      <c r="AB2181" s="106"/>
    </row>
    <row r="2182" spans="16:28">
      <c r="P2182" s="109"/>
      <c r="Q2182" s="109"/>
      <c r="R2182" s="109"/>
      <c r="S2182" s="109"/>
      <c r="T2182" s="106"/>
      <c r="U2182" s="106"/>
      <c r="V2182" s="106"/>
      <c r="W2182" s="106"/>
      <c r="X2182" s="106"/>
      <c r="Y2182" s="106"/>
      <c r="Z2182" s="106"/>
      <c r="AA2182" s="106"/>
      <c r="AB2182" s="106"/>
    </row>
    <row r="2183" spans="16:28">
      <c r="P2183" s="109"/>
      <c r="Q2183" s="109"/>
      <c r="R2183" s="109"/>
      <c r="S2183" s="109"/>
      <c r="T2183" s="106"/>
      <c r="U2183" s="106"/>
      <c r="V2183" s="106"/>
      <c r="W2183" s="106"/>
      <c r="X2183" s="106"/>
      <c r="Y2183" s="106"/>
      <c r="Z2183" s="106"/>
      <c r="AA2183" s="106"/>
      <c r="AB2183" s="106"/>
    </row>
    <row r="2184" spans="16:28">
      <c r="P2184" s="109"/>
      <c r="Q2184" s="109"/>
      <c r="R2184" s="109"/>
      <c r="S2184" s="109"/>
      <c r="T2184" s="106"/>
      <c r="U2184" s="106"/>
      <c r="V2184" s="106"/>
      <c r="W2184" s="106"/>
      <c r="X2184" s="106"/>
      <c r="Y2184" s="106"/>
      <c r="Z2184" s="106"/>
      <c r="AA2184" s="106"/>
      <c r="AB2184" s="106"/>
    </row>
    <row r="2185" spans="16:28">
      <c r="P2185" s="109"/>
      <c r="Q2185" s="109"/>
      <c r="R2185" s="109"/>
      <c r="S2185" s="109"/>
      <c r="T2185" s="106"/>
      <c r="U2185" s="106"/>
      <c r="V2185" s="106"/>
      <c r="W2185" s="106"/>
      <c r="X2185" s="106"/>
      <c r="Y2185" s="106"/>
      <c r="Z2185" s="106"/>
      <c r="AA2185" s="106"/>
      <c r="AB2185" s="106"/>
    </row>
    <row r="2186" spans="16:28">
      <c r="P2186" s="109"/>
      <c r="Q2186" s="109"/>
      <c r="R2186" s="109"/>
      <c r="S2186" s="109"/>
      <c r="T2186" s="106"/>
      <c r="U2186" s="106"/>
      <c r="V2186" s="106"/>
      <c r="W2186" s="106"/>
      <c r="X2186" s="106"/>
      <c r="Y2186" s="106"/>
      <c r="Z2186" s="106"/>
      <c r="AA2186" s="106"/>
      <c r="AB2186" s="106"/>
    </row>
    <row r="2187" spans="16:28">
      <c r="P2187" s="109"/>
      <c r="Q2187" s="109"/>
      <c r="R2187" s="109"/>
      <c r="S2187" s="109"/>
      <c r="T2187" s="106"/>
      <c r="U2187" s="106"/>
      <c r="V2187" s="106"/>
      <c r="W2187" s="106"/>
      <c r="X2187" s="106"/>
      <c r="Y2187" s="106"/>
      <c r="Z2187" s="106"/>
      <c r="AA2187" s="106"/>
      <c r="AB2187" s="106"/>
    </row>
    <row r="2188" spans="16:28">
      <c r="P2188" s="109"/>
      <c r="Q2188" s="109"/>
      <c r="R2188" s="109"/>
      <c r="S2188" s="109"/>
      <c r="T2188" s="106"/>
      <c r="U2188" s="106"/>
      <c r="V2188" s="106"/>
      <c r="W2188" s="106"/>
      <c r="X2188" s="106"/>
      <c r="Y2188" s="106"/>
      <c r="Z2188" s="106"/>
      <c r="AA2188" s="106"/>
      <c r="AB2188" s="106"/>
    </row>
    <row r="2189" spans="16:28">
      <c r="P2189" s="109"/>
      <c r="Q2189" s="109"/>
      <c r="R2189" s="109"/>
      <c r="S2189" s="109"/>
      <c r="T2189" s="106"/>
      <c r="U2189" s="106"/>
      <c r="V2189" s="106"/>
      <c r="W2189" s="106"/>
      <c r="X2189" s="106"/>
      <c r="Y2189" s="106"/>
      <c r="Z2189" s="106"/>
      <c r="AA2189" s="106"/>
      <c r="AB2189" s="106"/>
    </row>
    <row r="2190" spans="16:28">
      <c r="P2190" s="109"/>
      <c r="Q2190" s="109"/>
      <c r="R2190" s="109"/>
      <c r="S2190" s="109"/>
      <c r="T2190" s="106"/>
      <c r="U2190" s="106"/>
      <c r="V2190" s="106"/>
      <c r="W2190" s="106"/>
      <c r="X2190" s="106"/>
      <c r="Y2190" s="106"/>
      <c r="Z2190" s="106"/>
      <c r="AA2190" s="106"/>
      <c r="AB2190" s="106"/>
    </row>
    <row r="2191" spans="16:28">
      <c r="P2191" s="109"/>
      <c r="Q2191" s="109"/>
      <c r="R2191" s="109"/>
      <c r="S2191" s="109"/>
      <c r="T2191" s="106"/>
      <c r="U2191" s="106"/>
      <c r="V2191" s="106"/>
      <c r="W2191" s="106"/>
      <c r="X2191" s="106"/>
      <c r="Y2191" s="106"/>
      <c r="Z2191" s="106"/>
      <c r="AA2191" s="106"/>
      <c r="AB2191" s="106"/>
    </row>
    <row r="2192" spans="16:28">
      <c r="P2192" s="109"/>
      <c r="Q2192" s="109"/>
      <c r="R2192" s="109"/>
      <c r="S2192" s="109"/>
      <c r="T2192" s="106"/>
      <c r="U2192" s="106"/>
      <c r="V2192" s="106"/>
      <c r="W2192" s="106"/>
      <c r="X2192" s="106"/>
      <c r="Y2192" s="106"/>
      <c r="Z2192" s="106"/>
      <c r="AA2192" s="106"/>
      <c r="AB2192" s="106"/>
    </row>
    <row r="2193" spans="16:28">
      <c r="P2193" s="109"/>
      <c r="Q2193" s="109"/>
      <c r="R2193" s="109"/>
      <c r="S2193" s="109"/>
      <c r="T2193" s="106"/>
      <c r="U2193" s="106"/>
      <c r="V2193" s="106"/>
      <c r="W2193" s="106"/>
      <c r="X2193" s="106"/>
      <c r="Y2193" s="106"/>
      <c r="Z2193" s="106"/>
      <c r="AA2193" s="106"/>
      <c r="AB2193" s="106"/>
    </row>
    <row r="2194" spans="16:28">
      <c r="P2194" s="109"/>
      <c r="Q2194" s="109"/>
      <c r="R2194" s="109"/>
      <c r="S2194" s="109"/>
      <c r="T2194" s="106"/>
      <c r="U2194" s="106"/>
      <c r="V2194" s="106"/>
      <c r="W2194" s="106"/>
      <c r="X2194" s="106"/>
      <c r="Y2194" s="106"/>
      <c r="Z2194" s="106"/>
      <c r="AA2194" s="106"/>
      <c r="AB2194" s="106"/>
    </row>
    <row r="2195" spans="16:28">
      <c r="P2195" s="109"/>
      <c r="Q2195" s="109"/>
      <c r="R2195" s="109"/>
      <c r="S2195" s="109"/>
      <c r="T2195" s="106"/>
      <c r="U2195" s="106"/>
      <c r="V2195" s="106"/>
      <c r="W2195" s="106"/>
      <c r="X2195" s="106"/>
      <c r="Y2195" s="106"/>
      <c r="Z2195" s="106"/>
      <c r="AA2195" s="106"/>
      <c r="AB2195" s="106"/>
    </row>
    <row r="2196" spans="16:28">
      <c r="P2196" s="109"/>
      <c r="Q2196" s="109"/>
      <c r="R2196" s="109"/>
      <c r="S2196" s="109"/>
      <c r="T2196" s="106"/>
      <c r="U2196" s="106"/>
      <c r="V2196" s="106"/>
      <c r="W2196" s="106"/>
      <c r="X2196" s="106"/>
      <c r="Y2196" s="106"/>
      <c r="Z2196" s="106"/>
      <c r="AA2196" s="106"/>
      <c r="AB2196" s="106"/>
    </row>
    <row r="2197" spans="16:28">
      <c r="P2197" s="109"/>
      <c r="Q2197" s="109"/>
      <c r="R2197" s="109"/>
      <c r="S2197" s="109"/>
      <c r="T2197" s="106"/>
      <c r="U2197" s="106"/>
      <c r="V2197" s="106"/>
      <c r="W2197" s="106"/>
      <c r="X2197" s="106"/>
      <c r="Y2197" s="106"/>
      <c r="Z2197" s="106"/>
      <c r="AA2197" s="106"/>
      <c r="AB2197" s="106"/>
    </row>
    <row r="2198" spans="16:28">
      <c r="P2198" s="109"/>
      <c r="Q2198" s="109"/>
      <c r="R2198" s="109"/>
      <c r="S2198" s="109"/>
      <c r="T2198" s="106"/>
      <c r="U2198" s="106"/>
      <c r="V2198" s="106"/>
      <c r="W2198" s="106"/>
      <c r="X2198" s="106"/>
      <c r="Y2198" s="106"/>
      <c r="Z2198" s="106"/>
      <c r="AA2198" s="106"/>
      <c r="AB2198" s="106"/>
    </row>
    <row r="2199" spans="16:28">
      <c r="P2199" s="109"/>
      <c r="Q2199" s="109"/>
      <c r="R2199" s="109"/>
      <c r="S2199" s="109"/>
      <c r="T2199" s="106"/>
      <c r="U2199" s="106"/>
      <c r="V2199" s="106"/>
      <c r="W2199" s="106"/>
      <c r="X2199" s="106"/>
      <c r="Y2199" s="106"/>
      <c r="Z2199" s="106"/>
      <c r="AA2199" s="106"/>
      <c r="AB2199" s="106"/>
    </row>
    <row r="2200" spans="16:28">
      <c r="P2200" s="109"/>
      <c r="Q2200" s="109"/>
      <c r="R2200" s="109"/>
      <c r="S2200" s="109"/>
      <c r="T2200" s="106"/>
      <c r="U2200" s="106"/>
      <c r="V2200" s="106"/>
      <c r="W2200" s="106"/>
      <c r="X2200" s="106"/>
      <c r="Y2200" s="106"/>
      <c r="Z2200" s="106"/>
      <c r="AA2200" s="106"/>
      <c r="AB2200" s="106"/>
    </row>
    <row r="2201" spans="16:28">
      <c r="P2201" s="109"/>
      <c r="Q2201" s="109"/>
      <c r="R2201" s="109"/>
      <c r="S2201" s="109"/>
      <c r="T2201" s="106"/>
      <c r="U2201" s="106"/>
      <c r="V2201" s="106"/>
      <c r="W2201" s="106"/>
      <c r="X2201" s="106"/>
      <c r="Y2201" s="106"/>
      <c r="Z2201" s="106"/>
      <c r="AA2201" s="106"/>
      <c r="AB2201" s="106"/>
    </row>
    <row r="2202" spans="16:28">
      <c r="P2202" s="109"/>
      <c r="Q2202" s="109"/>
      <c r="R2202" s="109"/>
      <c r="S2202" s="109"/>
      <c r="T2202" s="106"/>
      <c r="U2202" s="106"/>
      <c r="V2202" s="106"/>
      <c r="W2202" s="106"/>
      <c r="X2202" s="106"/>
      <c r="Y2202" s="106"/>
      <c r="Z2202" s="106"/>
      <c r="AA2202" s="106"/>
      <c r="AB2202" s="106"/>
    </row>
    <row r="2203" spans="16:28">
      <c r="P2203" s="109"/>
      <c r="Q2203" s="109"/>
      <c r="R2203" s="109"/>
      <c r="S2203" s="109"/>
      <c r="T2203" s="106"/>
      <c r="U2203" s="106"/>
      <c r="V2203" s="106"/>
      <c r="W2203" s="106"/>
      <c r="X2203" s="106"/>
      <c r="Y2203" s="106"/>
      <c r="Z2203" s="106"/>
      <c r="AA2203" s="106"/>
      <c r="AB2203" s="106"/>
    </row>
    <row r="2204" spans="16:28">
      <c r="P2204" s="109"/>
      <c r="Q2204" s="109"/>
      <c r="R2204" s="109"/>
      <c r="S2204" s="109"/>
      <c r="T2204" s="106"/>
      <c r="U2204" s="106"/>
      <c r="V2204" s="106"/>
      <c r="W2204" s="106"/>
      <c r="X2204" s="106"/>
      <c r="Y2204" s="106"/>
      <c r="Z2204" s="106"/>
      <c r="AA2204" s="106"/>
      <c r="AB2204" s="106"/>
    </row>
    <row r="2205" spans="16:28">
      <c r="P2205" s="109"/>
      <c r="Q2205" s="109"/>
      <c r="R2205" s="109"/>
      <c r="S2205" s="109"/>
      <c r="T2205" s="106"/>
      <c r="U2205" s="106"/>
      <c r="V2205" s="106"/>
      <c r="W2205" s="106"/>
      <c r="X2205" s="106"/>
      <c r="Y2205" s="106"/>
      <c r="Z2205" s="106"/>
      <c r="AA2205" s="106"/>
      <c r="AB2205" s="106"/>
    </row>
    <row r="2206" spans="16:28">
      <c r="P2206" s="109"/>
      <c r="Q2206" s="109"/>
      <c r="R2206" s="109"/>
      <c r="S2206" s="109"/>
      <c r="T2206" s="106"/>
      <c r="U2206" s="106"/>
      <c r="V2206" s="106"/>
      <c r="W2206" s="106"/>
      <c r="X2206" s="106"/>
      <c r="Y2206" s="106"/>
      <c r="Z2206" s="106"/>
      <c r="AA2206" s="106"/>
      <c r="AB2206" s="106"/>
    </row>
    <row r="2207" spans="16:28">
      <c r="P2207" s="109"/>
      <c r="Q2207" s="109"/>
      <c r="R2207" s="109"/>
      <c r="S2207" s="109"/>
      <c r="T2207" s="106"/>
      <c r="U2207" s="106"/>
      <c r="V2207" s="106"/>
      <c r="W2207" s="106"/>
      <c r="X2207" s="106"/>
      <c r="Y2207" s="106"/>
      <c r="Z2207" s="106"/>
      <c r="AA2207" s="106"/>
      <c r="AB2207" s="106"/>
    </row>
    <row r="2208" spans="16:28">
      <c r="P2208" s="109"/>
      <c r="Q2208" s="109"/>
      <c r="R2208" s="109"/>
      <c r="S2208" s="109"/>
      <c r="T2208" s="106"/>
      <c r="U2208" s="106"/>
      <c r="V2208" s="106"/>
      <c r="W2208" s="106"/>
      <c r="X2208" s="106"/>
      <c r="Y2208" s="106"/>
      <c r="Z2208" s="106"/>
      <c r="AA2208" s="106"/>
      <c r="AB2208" s="106"/>
    </row>
    <row r="2209" spans="16:28">
      <c r="P2209" s="109"/>
      <c r="Q2209" s="109"/>
      <c r="R2209" s="109"/>
      <c r="S2209" s="109"/>
      <c r="T2209" s="106"/>
      <c r="U2209" s="106"/>
      <c r="V2209" s="106"/>
      <c r="W2209" s="106"/>
      <c r="X2209" s="106"/>
      <c r="Y2209" s="106"/>
      <c r="Z2209" s="106"/>
      <c r="AA2209" s="106"/>
      <c r="AB2209" s="106"/>
    </row>
    <row r="2210" spans="16:28">
      <c r="P2210" s="109"/>
      <c r="Q2210" s="109"/>
      <c r="R2210" s="109"/>
      <c r="S2210" s="109"/>
      <c r="T2210" s="106"/>
      <c r="U2210" s="106"/>
      <c r="V2210" s="106"/>
      <c r="W2210" s="106"/>
      <c r="X2210" s="106"/>
      <c r="Y2210" s="106"/>
      <c r="Z2210" s="106"/>
      <c r="AA2210" s="106"/>
      <c r="AB2210" s="106"/>
    </row>
    <row r="2211" spans="16:28">
      <c r="P2211" s="109"/>
      <c r="Q2211" s="109"/>
      <c r="R2211" s="109"/>
      <c r="S2211" s="109"/>
      <c r="T2211" s="106"/>
      <c r="U2211" s="106"/>
      <c r="V2211" s="106"/>
      <c r="W2211" s="106"/>
      <c r="X2211" s="106"/>
      <c r="Y2211" s="106"/>
      <c r="Z2211" s="106"/>
      <c r="AA2211" s="106"/>
      <c r="AB2211" s="106"/>
    </row>
    <row r="2212" spans="16:28">
      <c r="P2212" s="109"/>
      <c r="Q2212" s="109"/>
      <c r="R2212" s="109"/>
      <c r="S2212" s="109"/>
      <c r="T2212" s="106"/>
      <c r="U2212" s="106"/>
      <c r="V2212" s="106"/>
      <c r="W2212" s="106"/>
      <c r="X2212" s="106"/>
      <c r="Y2212" s="106"/>
      <c r="Z2212" s="106"/>
      <c r="AA2212" s="106"/>
      <c r="AB2212" s="106"/>
    </row>
    <row r="2213" spans="16:28">
      <c r="P2213" s="109"/>
      <c r="Q2213" s="109"/>
      <c r="R2213" s="109"/>
      <c r="S2213" s="109"/>
      <c r="T2213" s="106"/>
      <c r="U2213" s="106"/>
      <c r="V2213" s="106"/>
      <c r="W2213" s="106"/>
      <c r="X2213" s="106"/>
      <c r="Y2213" s="106"/>
      <c r="Z2213" s="106"/>
      <c r="AA2213" s="106"/>
      <c r="AB2213" s="106"/>
    </row>
    <row r="2214" spans="16:28">
      <c r="P2214" s="109"/>
      <c r="Q2214" s="109"/>
      <c r="R2214" s="109"/>
      <c r="S2214" s="109"/>
      <c r="T2214" s="106"/>
      <c r="U2214" s="106"/>
      <c r="V2214" s="106"/>
      <c r="W2214" s="106"/>
      <c r="X2214" s="106"/>
      <c r="Y2214" s="106"/>
      <c r="Z2214" s="106"/>
      <c r="AA2214" s="106"/>
      <c r="AB2214" s="106"/>
    </row>
    <row r="2215" spans="16:28">
      <c r="P2215" s="109"/>
      <c r="Q2215" s="109"/>
      <c r="R2215" s="109"/>
      <c r="S2215" s="109"/>
      <c r="T2215" s="106"/>
      <c r="U2215" s="106"/>
      <c r="V2215" s="106"/>
      <c r="W2215" s="106"/>
      <c r="X2215" s="106"/>
      <c r="Y2215" s="106"/>
      <c r="Z2215" s="106"/>
      <c r="AA2215" s="106"/>
      <c r="AB2215" s="106"/>
    </row>
    <row r="2216" spans="16:28">
      <c r="P2216" s="109"/>
      <c r="Q2216" s="109"/>
      <c r="R2216" s="109"/>
      <c r="S2216" s="109"/>
      <c r="T2216" s="106"/>
      <c r="U2216" s="106"/>
      <c r="V2216" s="106"/>
      <c r="W2216" s="106"/>
      <c r="X2216" s="106"/>
      <c r="Y2216" s="106"/>
      <c r="Z2216" s="106"/>
      <c r="AA2216" s="106"/>
      <c r="AB2216" s="106"/>
    </row>
    <row r="2217" spans="16:28">
      <c r="P2217" s="109"/>
      <c r="Q2217" s="109"/>
      <c r="R2217" s="109"/>
      <c r="S2217" s="109"/>
      <c r="T2217" s="106"/>
      <c r="U2217" s="106"/>
      <c r="V2217" s="106"/>
      <c r="W2217" s="106"/>
      <c r="X2217" s="106"/>
      <c r="Y2217" s="106"/>
      <c r="Z2217" s="106"/>
      <c r="AA2217" s="106"/>
      <c r="AB2217" s="106"/>
    </row>
    <row r="2218" spans="16:28">
      <c r="P2218" s="109"/>
      <c r="Q2218" s="109"/>
      <c r="R2218" s="109"/>
      <c r="S2218" s="109"/>
      <c r="T2218" s="106"/>
      <c r="U2218" s="106"/>
      <c r="V2218" s="106"/>
      <c r="W2218" s="106"/>
      <c r="X2218" s="106"/>
      <c r="Y2218" s="106"/>
      <c r="Z2218" s="106"/>
      <c r="AA2218" s="106"/>
      <c r="AB2218" s="106"/>
    </row>
    <row r="2219" spans="16:28">
      <c r="P2219" s="109"/>
      <c r="Q2219" s="109"/>
      <c r="R2219" s="109"/>
      <c r="S2219" s="109"/>
      <c r="T2219" s="106"/>
      <c r="U2219" s="106"/>
      <c r="V2219" s="106"/>
      <c r="W2219" s="106"/>
      <c r="X2219" s="106"/>
      <c r="Y2219" s="106"/>
      <c r="Z2219" s="106"/>
      <c r="AA2219" s="106"/>
      <c r="AB2219" s="106"/>
    </row>
    <row r="2220" spans="16:28">
      <c r="P2220" s="109"/>
      <c r="Q2220" s="109"/>
      <c r="R2220" s="109"/>
      <c r="S2220" s="109"/>
      <c r="T2220" s="106"/>
      <c r="U2220" s="106"/>
      <c r="V2220" s="106"/>
      <c r="W2220" s="106"/>
      <c r="X2220" s="106"/>
      <c r="Y2220" s="106"/>
      <c r="Z2220" s="106"/>
      <c r="AA2220" s="106"/>
      <c r="AB2220" s="106"/>
    </row>
    <row r="2221" spans="16:28">
      <c r="P2221" s="109"/>
      <c r="Q2221" s="109"/>
      <c r="R2221" s="109"/>
      <c r="S2221" s="109"/>
      <c r="T2221" s="106"/>
      <c r="U2221" s="106"/>
      <c r="V2221" s="106"/>
      <c r="W2221" s="106"/>
      <c r="X2221" s="106"/>
      <c r="Y2221" s="106"/>
      <c r="Z2221" s="106"/>
      <c r="AA2221" s="106"/>
      <c r="AB2221" s="106"/>
    </row>
    <row r="2222" spans="16:28">
      <c r="P2222" s="109"/>
      <c r="Q2222" s="109"/>
      <c r="R2222" s="109"/>
      <c r="S2222" s="109"/>
      <c r="T2222" s="106"/>
      <c r="U2222" s="106"/>
      <c r="V2222" s="106"/>
      <c r="W2222" s="106"/>
      <c r="X2222" s="106"/>
      <c r="Y2222" s="106"/>
      <c r="Z2222" s="106"/>
      <c r="AA2222" s="106"/>
      <c r="AB2222" s="106"/>
    </row>
    <row r="2223" spans="16:28">
      <c r="P2223" s="109"/>
      <c r="Q2223" s="109"/>
      <c r="R2223" s="109"/>
      <c r="S2223" s="109"/>
      <c r="T2223" s="106"/>
      <c r="U2223" s="106"/>
      <c r="V2223" s="106"/>
      <c r="W2223" s="106"/>
      <c r="X2223" s="106"/>
      <c r="Y2223" s="106"/>
      <c r="Z2223" s="106"/>
      <c r="AA2223" s="106"/>
      <c r="AB2223" s="106"/>
    </row>
    <row r="2224" spans="16:28">
      <c r="P2224" s="109"/>
      <c r="Q2224" s="109"/>
      <c r="R2224" s="109"/>
      <c r="S2224" s="109"/>
      <c r="T2224" s="106"/>
      <c r="U2224" s="106"/>
      <c r="V2224" s="106"/>
      <c r="W2224" s="106"/>
      <c r="X2224" s="106"/>
      <c r="Y2224" s="106"/>
      <c r="Z2224" s="106"/>
      <c r="AA2224" s="106"/>
      <c r="AB2224" s="106"/>
    </row>
    <row r="2225" spans="16:28">
      <c r="P2225" s="109"/>
      <c r="Q2225" s="109"/>
      <c r="R2225" s="109"/>
      <c r="S2225" s="109"/>
      <c r="T2225" s="106"/>
      <c r="U2225" s="106"/>
      <c r="V2225" s="106"/>
      <c r="W2225" s="106"/>
      <c r="X2225" s="106"/>
      <c r="Y2225" s="106"/>
      <c r="Z2225" s="106"/>
      <c r="AA2225" s="106"/>
      <c r="AB2225" s="106"/>
    </row>
    <row r="2226" spans="16:28">
      <c r="P2226" s="109"/>
      <c r="Q2226" s="109"/>
      <c r="R2226" s="109"/>
      <c r="S2226" s="109"/>
      <c r="T2226" s="106"/>
      <c r="U2226" s="106"/>
      <c r="V2226" s="106"/>
      <c r="W2226" s="106"/>
      <c r="X2226" s="106"/>
      <c r="Y2226" s="106"/>
      <c r="Z2226" s="106"/>
      <c r="AA2226" s="106"/>
      <c r="AB2226" s="106"/>
    </row>
    <row r="2227" spans="16:28">
      <c r="P2227" s="109"/>
      <c r="Q2227" s="109"/>
      <c r="R2227" s="109"/>
      <c r="S2227" s="109"/>
      <c r="T2227" s="106"/>
      <c r="U2227" s="106"/>
      <c r="V2227" s="106"/>
      <c r="W2227" s="106"/>
      <c r="X2227" s="106"/>
      <c r="Y2227" s="106"/>
      <c r="Z2227" s="106"/>
      <c r="AA2227" s="106"/>
      <c r="AB2227" s="106"/>
    </row>
    <row r="2228" spans="16:28">
      <c r="P2228" s="109"/>
      <c r="Q2228" s="109"/>
      <c r="R2228" s="109"/>
      <c r="S2228" s="109"/>
      <c r="T2228" s="106"/>
      <c r="U2228" s="106"/>
      <c r="V2228" s="106"/>
      <c r="W2228" s="106"/>
      <c r="X2228" s="106"/>
      <c r="Y2228" s="106"/>
      <c r="Z2228" s="106"/>
      <c r="AA2228" s="106"/>
      <c r="AB2228" s="106"/>
    </row>
    <row r="2229" spans="16:28">
      <c r="P2229" s="109"/>
      <c r="Q2229" s="109"/>
      <c r="R2229" s="109"/>
      <c r="S2229" s="109"/>
      <c r="T2229" s="106"/>
      <c r="U2229" s="106"/>
      <c r="V2229" s="106"/>
      <c r="W2229" s="106"/>
      <c r="X2229" s="106"/>
      <c r="Y2229" s="106"/>
      <c r="Z2229" s="106"/>
      <c r="AA2229" s="106"/>
      <c r="AB2229" s="106"/>
    </row>
    <row r="2230" spans="16:28">
      <c r="P2230" s="109"/>
      <c r="Q2230" s="109"/>
      <c r="R2230" s="109"/>
      <c r="S2230" s="109"/>
      <c r="T2230" s="106"/>
      <c r="U2230" s="106"/>
      <c r="V2230" s="106"/>
      <c r="W2230" s="106"/>
      <c r="X2230" s="106"/>
      <c r="Y2230" s="106"/>
      <c r="Z2230" s="106"/>
      <c r="AA2230" s="106"/>
      <c r="AB2230" s="106"/>
    </row>
    <row r="2231" spans="16:28">
      <c r="P2231" s="109"/>
      <c r="Q2231" s="109"/>
      <c r="R2231" s="109"/>
      <c r="S2231" s="109"/>
      <c r="T2231" s="106"/>
      <c r="U2231" s="106"/>
      <c r="V2231" s="106"/>
      <c r="W2231" s="106"/>
      <c r="X2231" s="106"/>
      <c r="Y2231" s="106"/>
      <c r="Z2231" s="106"/>
      <c r="AA2231" s="106"/>
      <c r="AB2231" s="106"/>
    </row>
    <row r="2232" spans="16:28">
      <c r="P2232" s="109"/>
      <c r="Q2232" s="109"/>
      <c r="R2232" s="109"/>
      <c r="S2232" s="109"/>
      <c r="T2232" s="106"/>
      <c r="U2232" s="106"/>
      <c r="V2232" s="106"/>
      <c r="W2232" s="106"/>
      <c r="X2232" s="106"/>
      <c r="Y2232" s="106"/>
      <c r="Z2232" s="106"/>
      <c r="AA2232" s="106"/>
      <c r="AB2232" s="106"/>
    </row>
    <row r="2233" spans="16:28">
      <c r="P2233" s="109"/>
      <c r="Q2233" s="109"/>
      <c r="R2233" s="109"/>
      <c r="S2233" s="109"/>
      <c r="T2233" s="106"/>
      <c r="U2233" s="106"/>
      <c r="V2233" s="106"/>
      <c r="W2233" s="106"/>
      <c r="X2233" s="106"/>
      <c r="Y2233" s="106"/>
      <c r="Z2233" s="106"/>
      <c r="AA2233" s="106"/>
      <c r="AB2233" s="106"/>
    </row>
    <row r="2234" spans="16:28">
      <c r="P2234" s="109"/>
      <c r="Q2234" s="109"/>
      <c r="R2234" s="109"/>
      <c r="S2234" s="109"/>
      <c r="T2234" s="106"/>
      <c r="U2234" s="106"/>
      <c r="V2234" s="106"/>
      <c r="W2234" s="106"/>
      <c r="X2234" s="106"/>
      <c r="Y2234" s="106"/>
      <c r="Z2234" s="106"/>
      <c r="AA2234" s="106"/>
      <c r="AB2234" s="106"/>
    </row>
    <row r="2235" spans="16:28">
      <c r="P2235" s="109"/>
      <c r="Q2235" s="109"/>
      <c r="R2235" s="109"/>
      <c r="S2235" s="109"/>
      <c r="T2235" s="106"/>
      <c r="U2235" s="106"/>
      <c r="V2235" s="106"/>
      <c r="W2235" s="106"/>
      <c r="X2235" s="106"/>
      <c r="Y2235" s="106"/>
      <c r="Z2235" s="106"/>
      <c r="AA2235" s="106"/>
      <c r="AB2235" s="106"/>
    </row>
    <row r="2236" spans="16:28">
      <c r="P2236" s="109"/>
      <c r="Q2236" s="109"/>
      <c r="R2236" s="109"/>
      <c r="S2236" s="109"/>
      <c r="T2236" s="106"/>
      <c r="U2236" s="106"/>
      <c r="V2236" s="106"/>
      <c r="W2236" s="106"/>
      <c r="X2236" s="106"/>
      <c r="Y2236" s="106"/>
      <c r="Z2236" s="106"/>
      <c r="AA2236" s="106"/>
      <c r="AB2236" s="106"/>
    </row>
    <row r="2237" spans="16:28">
      <c r="P2237" s="109"/>
      <c r="Q2237" s="109"/>
      <c r="R2237" s="109"/>
      <c r="S2237" s="109"/>
      <c r="T2237" s="106"/>
      <c r="U2237" s="106"/>
      <c r="V2237" s="106"/>
      <c r="W2237" s="106"/>
      <c r="X2237" s="106"/>
      <c r="Y2237" s="106"/>
      <c r="Z2237" s="106"/>
      <c r="AA2237" s="106"/>
      <c r="AB2237" s="106"/>
    </row>
    <row r="2238" spans="16:28">
      <c r="P2238" s="109"/>
      <c r="Q2238" s="109"/>
      <c r="R2238" s="109"/>
      <c r="S2238" s="109"/>
      <c r="T2238" s="106"/>
      <c r="U2238" s="106"/>
      <c r="V2238" s="106"/>
      <c r="W2238" s="106"/>
      <c r="X2238" s="106"/>
      <c r="Y2238" s="106"/>
      <c r="Z2238" s="106"/>
      <c r="AA2238" s="106"/>
      <c r="AB2238" s="106"/>
    </row>
    <row r="2239" spans="16:28">
      <c r="P2239" s="109"/>
      <c r="Q2239" s="109"/>
      <c r="R2239" s="109"/>
      <c r="S2239" s="109"/>
      <c r="T2239" s="106"/>
      <c r="U2239" s="106"/>
      <c r="V2239" s="106"/>
      <c r="W2239" s="106"/>
      <c r="X2239" s="106"/>
      <c r="Y2239" s="106"/>
      <c r="Z2239" s="106"/>
      <c r="AA2239" s="106"/>
      <c r="AB2239" s="106"/>
    </row>
    <row r="2240" spans="16:28">
      <c r="P2240" s="109"/>
      <c r="Q2240" s="109"/>
      <c r="R2240" s="109"/>
      <c r="S2240" s="109"/>
      <c r="T2240" s="106"/>
      <c r="U2240" s="106"/>
      <c r="V2240" s="106"/>
      <c r="W2240" s="106"/>
      <c r="X2240" s="106"/>
      <c r="Y2240" s="106"/>
      <c r="Z2240" s="106"/>
      <c r="AA2240" s="106"/>
      <c r="AB2240" s="106"/>
    </row>
    <row r="2241" spans="16:28">
      <c r="P2241" s="109"/>
      <c r="Q2241" s="109"/>
      <c r="R2241" s="109"/>
      <c r="S2241" s="109"/>
      <c r="T2241" s="106"/>
      <c r="U2241" s="106"/>
      <c r="V2241" s="106"/>
      <c r="W2241" s="106"/>
      <c r="X2241" s="106"/>
      <c r="Y2241" s="106"/>
      <c r="Z2241" s="106"/>
      <c r="AA2241" s="106"/>
      <c r="AB2241" s="106"/>
    </row>
    <row r="2242" spans="16:28">
      <c r="P2242" s="109"/>
      <c r="Q2242" s="109"/>
      <c r="R2242" s="109"/>
      <c r="S2242" s="109"/>
      <c r="T2242" s="106"/>
      <c r="U2242" s="106"/>
      <c r="V2242" s="106"/>
      <c r="W2242" s="106"/>
      <c r="X2242" s="106"/>
      <c r="Y2242" s="106"/>
      <c r="Z2242" s="106"/>
      <c r="AA2242" s="106"/>
      <c r="AB2242" s="106"/>
    </row>
    <row r="2243" spans="16:28">
      <c r="P2243" s="109"/>
      <c r="Q2243" s="109"/>
      <c r="R2243" s="109"/>
      <c r="S2243" s="109"/>
      <c r="T2243" s="106"/>
      <c r="U2243" s="106"/>
      <c r="V2243" s="106"/>
      <c r="W2243" s="106"/>
      <c r="X2243" s="106"/>
      <c r="Y2243" s="106"/>
      <c r="Z2243" s="106"/>
      <c r="AA2243" s="106"/>
      <c r="AB2243" s="106"/>
    </row>
    <row r="2244" spans="16:28">
      <c r="P2244" s="109"/>
      <c r="Q2244" s="109"/>
      <c r="R2244" s="109"/>
      <c r="S2244" s="109"/>
      <c r="T2244" s="106"/>
      <c r="U2244" s="106"/>
      <c r="V2244" s="106"/>
      <c r="W2244" s="106"/>
      <c r="X2244" s="106"/>
      <c r="Y2244" s="106"/>
      <c r="Z2244" s="106"/>
      <c r="AA2244" s="106"/>
      <c r="AB2244" s="106"/>
    </row>
    <row r="2245" spans="16:28">
      <c r="P2245" s="109"/>
      <c r="Q2245" s="109"/>
      <c r="R2245" s="109"/>
      <c r="S2245" s="109"/>
      <c r="T2245" s="106"/>
      <c r="U2245" s="106"/>
      <c r="V2245" s="106"/>
      <c r="W2245" s="106"/>
      <c r="X2245" s="106"/>
      <c r="Y2245" s="106"/>
      <c r="Z2245" s="106"/>
      <c r="AA2245" s="106"/>
      <c r="AB2245" s="106"/>
    </row>
    <row r="2246" spans="16:28">
      <c r="P2246" s="109"/>
      <c r="Q2246" s="109"/>
      <c r="R2246" s="109"/>
      <c r="S2246" s="109"/>
      <c r="T2246" s="106"/>
      <c r="U2246" s="106"/>
      <c r="V2246" s="106"/>
      <c r="W2246" s="106"/>
      <c r="X2246" s="106"/>
      <c r="Y2246" s="106"/>
      <c r="Z2246" s="106"/>
      <c r="AA2246" s="106"/>
      <c r="AB2246" s="106"/>
    </row>
    <row r="2247" spans="16:28">
      <c r="P2247" s="109"/>
      <c r="Q2247" s="109"/>
      <c r="R2247" s="109"/>
      <c r="S2247" s="109"/>
      <c r="T2247" s="106"/>
      <c r="U2247" s="106"/>
      <c r="V2247" s="106"/>
      <c r="W2247" s="106"/>
      <c r="X2247" s="106"/>
      <c r="Y2247" s="106"/>
      <c r="Z2247" s="106"/>
      <c r="AA2247" s="106"/>
      <c r="AB2247" s="106"/>
    </row>
    <row r="2248" spans="16:28">
      <c r="P2248" s="109"/>
      <c r="Q2248" s="109"/>
      <c r="R2248" s="109"/>
      <c r="S2248" s="109"/>
      <c r="T2248" s="106"/>
      <c r="U2248" s="106"/>
      <c r="V2248" s="106"/>
      <c r="W2248" s="106"/>
      <c r="X2248" s="106"/>
      <c r="Y2248" s="106"/>
      <c r="Z2248" s="106"/>
      <c r="AA2248" s="106"/>
      <c r="AB2248" s="106"/>
    </row>
    <row r="2249" spans="16:28">
      <c r="P2249" s="109"/>
      <c r="Q2249" s="109"/>
      <c r="R2249" s="109"/>
      <c r="S2249" s="109"/>
      <c r="T2249" s="106"/>
      <c r="U2249" s="106"/>
      <c r="V2249" s="106"/>
      <c r="W2249" s="106"/>
      <c r="X2249" s="106"/>
      <c r="Y2249" s="106"/>
      <c r="Z2249" s="106"/>
      <c r="AA2249" s="106"/>
      <c r="AB2249" s="106"/>
    </row>
    <row r="2250" spans="16:28">
      <c r="P2250" s="109"/>
      <c r="Q2250" s="109"/>
      <c r="R2250" s="109"/>
      <c r="S2250" s="109"/>
      <c r="T2250" s="106"/>
      <c r="U2250" s="106"/>
      <c r="V2250" s="106"/>
      <c r="W2250" s="106"/>
      <c r="X2250" s="106"/>
      <c r="Y2250" s="106"/>
      <c r="Z2250" s="106"/>
      <c r="AA2250" s="106"/>
      <c r="AB2250" s="106"/>
    </row>
    <row r="2251" spans="16:28">
      <c r="P2251" s="109"/>
      <c r="Q2251" s="109"/>
      <c r="R2251" s="109"/>
      <c r="S2251" s="109"/>
      <c r="T2251" s="106"/>
      <c r="U2251" s="106"/>
      <c r="V2251" s="106"/>
      <c r="W2251" s="106"/>
      <c r="X2251" s="106"/>
      <c r="Y2251" s="106"/>
      <c r="Z2251" s="106"/>
      <c r="AA2251" s="106"/>
      <c r="AB2251" s="106"/>
    </row>
    <row r="2252" spans="16:28">
      <c r="P2252" s="109"/>
      <c r="Q2252" s="109"/>
      <c r="R2252" s="109"/>
      <c r="S2252" s="109"/>
      <c r="T2252" s="106"/>
      <c r="U2252" s="106"/>
      <c r="V2252" s="106"/>
      <c r="W2252" s="106"/>
      <c r="X2252" s="106"/>
      <c r="Y2252" s="106"/>
      <c r="Z2252" s="106"/>
      <c r="AA2252" s="106"/>
      <c r="AB2252" s="106"/>
    </row>
    <row r="2253" spans="16:28">
      <c r="P2253" s="109"/>
      <c r="Q2253" s="109"/>
      <c r="R2253" s="109"/>
      <c r="S2253" s="109"/>
      <c r="T2253" s="106"/>
      <c r="U2253" s="106"/>
      <c r="V2253" s="106"/>
      <c r="W2253" s="106"/>
      <c r="X2253" s="106"/>
      <c r="Y2253" s="106"/>
      <c r="Z2253" s="106"/>
      <c r="AA2253" s="106"/>
      <c r="AB2253" s="106"/>
    </row>
    <row r="2254" spans="16:28">
      <c r="P2254" s="109"/>
      <c r="Q2254" s="109"/>
      <c r="R2254" s="109"/>
      <c r="S2254" s="109"/>
      <c r="T2254" s="106"/>
      <c r="U2254" s="106"/>
      <c r="V2254" s="106"/>
      <c r="W2254" s="106"/>
      <c r="X2254" s="106"/>
      <c r="Y2254" s="106"/>
      <c r="Z2254" s="106"/>
      <c r="AA2254" s="106"/>
      <c r="AB2254" s="106"/>
    </row>
    <row r="2255" spans="16:28">
      <c r="P2255" s="109"/>
      <c r="Q2255" s="109"/>
      <c r="R2255" s="109"/>
      <c r="S2255" s="109"/>
      <c r="T2255" s="106"/>
      <c r="U2255" s="106"/>
      <c r="V2255" s="106"/>
      <c r="W2255" s="106"/>
      <c r="X2255" s="106"/>
      <c r="Y2255" s="106"/>
      <c r="Z2255" s="106"/>
      <c r="AA2255" s="106"/>
      <c r="AB2255" s="106"/>
    </row>
    <row r="2256" spans="16:28">
      <c r="P2256" s="109"/>
      <c r="Q2256" s="109"/>
      <c r="R2256" s="109"/>
      <c r="S2256" s="109"/>
      <c r="T2256" s="106"/>
      <c r="U2256" s="106"/>
      <c r="V2256" s="106"/>
      <c r="W2256" s="106"/>
      <c r="X2256" s="106"/>
      <c r="Y2256" s="106"/>
      <c r="Z2256" s="106"/>
      <c r="AA2256" s="106"/>
      <c r="AB2256" s="106"/>
    </row>
    <row r="2257" spans="16:28">
      <c r="P2257" s="109"/>
      <c r="Q2257" s="109"/>
      <c r="R2257" s="109"/>
      <c r="S2257" s="109"/>
      <c r="T2257" s="106"/>
      <c r="U2257" s="106"/>
      <c r="V2257" s="106"/>
      <c r="W2257" s="106"/>
      <c r="X2257" s="106"/>
      <c r="Y2257" s="106"/>
      <c r="Z2257" s="106"/>
      <c r="AA2257" s="106"/>
      <c r="AB2257" s="106"/>
    </row>
    <row r="2258" spans="16:28">
      <c r="P2258" s="109"/>
      <c r="Q2258" s="109"/>
      <c r="R2258" s="109"/>
      <c r="S2258" s="109"/>
      <c r="T2258" s="106"/>
      <c r="U2258" s="106"/>
      <c r="V2258" s="106"/>
      <c r="W2258" s="106"/>
      <c r="X2258" s="106"/>
      <c r="Y2258" s="106"/>
      <c r="Z2258" s="106"/>
      <c r="AA2258" s="106"/>
      <c r="AB2258" s="106"/>
    </row>
    <row r="2259" spans="16:28">
      <c r="P2259" s="109"/>
      <c r="Q2259" s="109"/>
      <c r="R2259" s="109"/>
      <c r="S2259" s="109"/>
      <c r="T2259" s="106"/>
      <c r="U2259" s="106"/>
      <c r="V2259" s="106"/>
      <c r="W2259" s="106"/>
      <c r="X2259" s="106"/>
      <c r="Y2259" s="106"/>
      <c r="Z2259" s="106"/>
      <c r="AA2259" s="106"/>
      <c r="AB2259" s="106"/>
    </row>
    <row r="2260" spans="16:28">
      <c r="P2260" s="109"/>
      <c r="Q2260" s="109"/>
      <c r="R2260" s="109"/>
      <c r="S2260" s="109"/>
      <c r="T2260" s="106"/>
      <c r="U2260" s="106"/>
      <c r="V2260" s="106"/>
      <c r="W2260" s="106"/>
      <c r="X2260" s="106"/>
      <c r="Y2260" s="106"/>
      <c r="Z2260" s="106"/>
      <c r="AA2260" s="106"/>
      <c r="AB2260" s="106"/>
    </row>
    <row r="2261" spans="16:28">
      <c r="P2261" s="109"/>
      <c r="Q2261" s="109"/>
      <c r="R2261" s="109"/>
      <c r="S2261" s="109"/>
      <c r="T2261" s="106"/>
      <c r="U2261" s="106"/>
      <c r="V2261" s="106"/>
      <c r="W2261" s="106"/>
      <c r="X2261" s="106"/>
      <c r="Y2261" s="106"/>
      <c r="Z2261" s="106"/>
      <c r="AA2261" s="106"/>
      <c r="AB2261" s="106"/>
    </row>
    <row r="2262" spans="16:28">
      <c r="P2262" s="109"/>
      <c r="Q2262" s="109"/>
      <c r="R2262" s="109"/>
      <c r="S2262" s="109"/>
      <c r="T2262" s="106"/>
      <c r="U2262" s="106"/>
      <c r="V2262" s="106"/>
      <c r="W2262" s="106"/>
      <c r="X2262" s="106"/>
      <c r="Y2262" s="106"/>
      <c r="Z2262" s="106"/>
      <c r="AA2262" s="106"/>
      <c r="AB2262" s="106"/>
    </row>
    <row r="2263" spans="16:28">
      <c r="P2263" s="109"/>
      <c r="Q2263" s="109"/>
      <c r="R2263" s="109"/>
      <c r="S2263" s="109"/>
      <c r="T2263" s="106"/>
      <c r="U2263" s="106"/>
      <c r="V2263" s="106"/>
      <c r="W2263" s="106"/>
      <c r="X2263" s="106"/>
      <c r="Y2263" s="106"/>
      <c r="Z2263" s="106"/>
      <c r="AA2263" s="106"/>
      <c r="AB2263" s="106"/>
    </row>
    <row r="2264" spans="16:28">
      <c r="P2264" s="109"/>
      <c r="Q2264" s="109"/>
      <c r="R2264" s="109"/>
      <c r="S2264" s="109"/>
      <c r="T2264" s="106"/>
      <c r="U2264" s="106"/>
      <c r="V2264" s="106"/>
      <c r="W2264" s="106"/>
      <c r="X2264" s="106"/>
      <c r="Y2264" s="106"/>
      <c r="Z2264" s="106"/>
      <c r="AA2264" s="106"/>
      <c r="AB2264" s="106"/>
    </row>
    <row r="2265" spans="16:28">
      <c r="P2265" s="109"/>
      <c r="Q2265" s="109"/>
      <c r="R2265" s="109"/>
      <c r="S2265" s="109"/>
      <c r="T2265" s="106"/>
      <c r="U2265" s="106"/>
      <c r="V2265" s="106"/>
      <c r="W2265" s="106"/>
      <c r="X2265" s="106"/>
      <c r="Y2265" s="106"/>
      <c r="Z2265" s="106"/>
      <c r="AA2265" s="106"/>
      <c r="AB2265" s="106"/>
    </row>
    <row r="2266" spans="16:28">
      <c r="P2266" s="109"/>
      <c r="Q2266" s="109"/>
      <c r="R2266" s="109"/>
      <c r="S2266" s="109"/>
      <c r="T2266" s="106"/>
      <c r="U2266" s="106"/>
      <c r="V2266" s="106"/>
      <c r="W2266" s="106"/>
      <c r="X2266" s="106"/>
      <c r="Y2266" s="106"/>
      <c r="Z2266" s="106"/>
      <c r="AA2266" s="106"/>
      <c r="AB2266" s="106"/>
    </row>
    <row r="2267" spans="16:28">
      <c r="P2267" s="109"/>
      <c r="Q2267" s="109"/>
      <c r="R2267" s="109"/>
      <c r="S2267" s="109"/>
      <c r="T2267" s="106"/>
      <c r="U2267" s="106"/>
      <c r="V2267" s="106"/>
      <c r="W2267" s="106"/>
      <c r="X2267" s="106"/>
      <c r="Y2267" s="106"/>
      <c r="Z2267" s="106"/>
      <c r="AA2267" s="106"/>
      <c r="AB2267" s="106"/>
    </row>
    <row r="2268" spans="16:28">
      <c r="P2268" s="109"/>
      <c r="Q2268" s="109"/>
      <c r="R2268" s="109"/>
      <c r="S2268" s="109"/>
      <c r="T2268" s="106"/>
      <c r="U2268" s="106"/>
      <c r="V2268" s="106"/>
      <c r="W2268" s="106"/>
      <c r="X2268" s="106"/>
      <c r="Y2268" s="106"/>
      <c r="Z2268" s="106"/>
      <c r="AA2268" s="106"/>
      <c r="AB2268" s="106"/>
    </row>
    <row r="2269" spans="16:28">
      <c r="P2269" s="109"/>
      <c r="Q2269" s="109"/>
      <c r="R2269" s="109"/>
      <c r="S2269" s="109"/>
      <c r="T2269" s="106"/>
      <c r="U2269" s="106"/>
      <c r="V2269" s="106"/>
      <c r="W2269" s="106"/>
      <c r="X2269" s="106"/>
      <c r="Y2269" s="106"/>
      <c r="Z2269" s="106"/>
      <c r="AA2269" s="106"/>
      <c r="AB2269" s="106"/>
    </row>
    <row r="2270" spans="16:28">
      <c r="P2270" s="109"/>
      <c r="Q2270" s="109"/>
      <c r="R2270" s="109"/>
      <c r="S2270" s="109"/>
      <c r="T2270" s="106"/>
      <c r="U2270" s="106"/>
      <c r="V2270" s="106"/>
      <c r="W2270" s="106"/>
      <c r="X2270" s="106"/>
      <c r="Y2270" s="106"/>
      <c r="Z2270" s="106"/>
      <c r="AA2270" s="106"/>
      <c r="AB2270" s="106"/>
    </row>
    <row r="2271" spans="16:28">
      <c r="P2271" s="109"/>
      <c r="Q2271" s="109"/>
      <c r="R2271" s="109"/>
      <c r="S2271" s="109"/>
      <c r="T2271" s="106"/>
      <c r="U2271" s="106"/>
      <c r="V2271" s="106"/>
      <c r="W2271" s="106"/>
      <c r="X2271" s="106"/>
      <c r="Y2271" s="106"/>
      <c r="Z2271" s="106"/>
      <c r="AA2271" s="106"/>
      <c r="AB2271" s="106"/>
    </row>
    <row r="2272" spans="16:28">
      <c r="P2272" s="109"/>
      <c r="Q2272" s="109"/>
      <c r="R2272" s="109"/>
      <c r="S2272" s="109"/>
      <c r="T2272" s="106"/>
      <c r="U2272" s="106"/>
      <c r="V2272" s="106"/>
      <c r="W2272" s="106"/>
      <c r="X2272" s="106"/>
      <c r="Y2272" s="106"/>
      <c r="Z2272" s="106"/>
      <c r="AA2272" s="106"/>
      <c r="AB2272" s="106"/>
    </row>
    <row r="2273" spans="16:28">
      <c r="P2273" s="109"/>
      <c r="Q2273" s="109"/>
      <c r="R2273" s="109"/>
      <c r="S2273" s="109"/>
      <c r="T2273" s="106"/>
      <c r="U2273" s="106"/>
      <c r="V2273" s="106"/>
      <c r="W2273" s="106"/>
      <c r="X2273" s="106"/>
      <c r="Y2273" s="106"/>
      <c r="Z2273" s="106"/>
      <c r="AA2273" s="106"/>
      <c r="AB2273" s="106"/>
    </row>
    <row r="2274" spans="16:28">
      <c r="P2274" s="109"/>
      <c r="Q2274" s="109"/>
      <c r="R2274" s="109"/>
      <c r="S2274" s="109"/>
      <c r="T2274" s="106"/>
      <c r="U2274" s="106"/>
      <c r="V2274" s="106"/>
      <c r="W2274" s="106"/>
      <c r="X2274" s="106"/>
      <c r="Y2274" s="106"/>
      <c r="Z2274" s="106"/>
      <c r="AA2274" s="106"/>
      <c r="AB2274" s="106"/>
    </row>
    <row r="2275" spans="16:28">
      <c r="P2275" s="109"/>
      <c r="Q2275" s="109"/>
      <c r="R2275" s="109"/>
      <c r="S2275" s="109"/>
      <c r="T2275" s="106"/>
      <c r="U2275" s="106"/>
      <c r="V2275" s="106"/>
      <c r="W2275" s="106"/>
      <c r="X2275" s="106"/>
      <c r="Y2275" s="106"/>
      <c r="Z2275" s="106"/>
      <c r="AA2275" s="106"/>
      <c r="AB2275" s="106"/>
    </row>
    <row r="2276" spans="16:28">
      <c r="P2276" s="109"/>
      <c r="Q2276" s="109"/>
      <c r="R2276" s="109"/>
      <c r="S2276" s="109"/>
      <c r="T2276" s="106"/>
      <c r="U2276" s="106"/>
      <c r="V2276" s="106"/>
      <c r="W2276" s="106"/>
      <c r="X2276" s="106"/>
      <c r="Y2276" s="106"/>
      <c r="Z2276" s="106"/>
      <c r="AA2276" s="106"/>
      <c r="AB2276" s="106"/>
    </row>
    <row r="2277" spans="16:28">
      <c r="P2277" s="109"/>
      <c r="Q2277" s="109"/>
      <c r="R2277" s="109"/>
      <c r="S2277" s="109"/>
      <c r="T2277" s="106"/>
      <c r="U2277" s="106"/>
      <c r="V2277" s="106"/>
      <c r="W2277" s="106"/>
      <c r="X2277" s="106"/>
      <c r="Y2277" s="106"/>
      <c r="Z2277" s="106"/>
      <c r="AA2277" s="106"/>
      <c r="AB2277" s="106"/>
    </row>
    <row r="2278" spans="16:28">
      <c r="P2278" s="109"/>
      <c r="Q2278" s="109"/>
      <c r="R2278" s="109"/>
      <c r="S2278" s="109"/>
      <c r="T2278" s="106"/>
      <c r="U2278" s="106"/>
      <c r="V2278" s="106"/>
      <c r="W2278" s="106"/>
      <c r="X2278" s="106"/>
      <c r="Y2278" s="106"/>
      <c r="Z2278" s="106"/>
      <c r="AA2278" s="106"/>
      <c r="AB2278" s="106"/>
    </row>
    <row r="2279" spans="16:28">
      <c r="P2279" s="109"/>
      <c r="Q2279" s="109"/>
      <c r="R2279" s="109"/>
      <c r="S2279" s="109"/>
      <c r="T2279" s="106"/>
      <c r="U2279" s="106"/>
      <c r="V2279" s="106"/>
      <c r="W2279" s="106"/>
      <c r="X2279" s="106"/>
      <c r="Y2279" s="106"/>
      <c r="Z2279" s="106"/>
      <c r="AA2279" s="106"/>
      <c r="AB2279" s="106"/>
    </row>
    <row r="2280" spans="16:28">
      <c r="P2280" s="109"/>
      <c r="Q2280" s="109"/>
      <c r="R2280" s="109"/>
      <c r="S2280" s="109"/>
      <c r="T2280" s="106"/>
      <c r="U2280" s="106"/>
      <c r="V2280" s="106"/>
      <c r="W2280" s="106"/>
      <c r="X2280" s="106"/>
      <c r="Y2280" s="106"/>
      <c r="Z2280" s="106"/>
      <c r="AA2280" s="106"/>
      <c r="AB2280" s="106"/>
    </row>
    <row r="2281" spans="16:28">
      <c r="P2281" s="109"/>
      <c r="Q2281" s="109"/>
      <c r="R2281" s="109"/>
      <c r="S2281" s="109"/>
      <c r="T2281" s="106"/>
      <c r="U2281" s="106"/>
      <c r="V2281" s="106"/>
      <c r="W2281" s="106"/>
      <c r="X2281" s="106"/>
      <c r="Y2281" s="106"/>
      <c r="Z2281" s="106"/>
      <c r="AA2281" s="106"/>
      <c r="AB2281" s="106"/>
    </row>
    <row r="2282" spans="16:28">
      <c r="P2282" s="109"/>
      <c r="Q2282" s="109"/>
      <c r="R2282" s="109"/>
      <c r="S2282" s="109"/>
      <c r="T2282" s="106"/>
      <c r="U2282" s="106"/>
      <c r="V2282" s="106"/>
      <c r="W2282" s="106"/>
      <c r="X2282" s="106"/>
      <c r="Y2282" s="106"/>
      <c r="Z2282" s="106"/>
      <c r="AA2282" s="106"/>
      <c r="AB2282" s="106"/>
    </row>
    <row r="2283" spans="16:28">
      <c r="P2283" s="109"/>
      <c r="Q2283" s="109"/>
      <c r="R2283" s="109"/>
      <c r="S2283" s="109"/>
      <c r="T2283" s="106"/>
      <c r="U2283" s="106"/>
      <c r="V2283" s="106"/>
      <c r="W2283" s="106"/>
      <c r="X2283" s="106"/>
      <c r="Y2283" s="106"/>
      <c r="Z2283" s="106"/>
      <c r="AA2283" s="106"/>
      <c r="AB2283" s="106"/>
    </row>
    <row r="2284" spans="16:28">
      <c r="P2284" s="109"/>
      <c r="Q2284" s="109"/>
      <c r="R2284" s="109"/>
      <c r="S2284" s="109"/>
      <c r="T2284" s="106"/>
      <c r="U2284" s="106"/>
      <c r="V2284" s="106"/>
      <c r="W2284" s="106"/>
      <c r="X2284" s="106"/>
      <c r="Y2284" s="106"/>
      <c r="Z2284" s="106"/>
      <c r="AA2284" s="106"/>
      <c r="AB2284" s="106"/>
    </row>
    <row r="2285" spans="16:28">
      <c r="P2285" s="109"/>
      <c r="Q2285" s="109"/>
      <c r="R2285" s="109"/>
      <c r="S2285" s="109"/>
      <c r="T2285" s="106"/>
      <c r="U2285" s="106"/>
      <c r="V2285" s="106"/>
      <c r="W2285" s="106"/>
      <c r="X2285" s="106"/>
      <c r="Y2285" s="106"/>
      <c r="Z2285" s="106"/>
      <c r="AA2285" s="106"/>
      <c r="AB2285" s="106"/>
    </row>
    <row r="2286" spans="16:28">
      <c r="P2286" s="109"/>
      <c r="Q2286" s="109"/>
      <c r="R2286" s="109"/>
      <c r="S2286" s="109"/>
      <c r="T2286" s="106"/>
      <c r="U2286" s="106"/>
      <c r="V2286" s="106"/>
      <c r="W2286" s="106"/>
      <c r="X2286" s="106"/>
      <c r="Y2286" s="106"/>
      <c r="Z2286" s="106"/>
      <c r="AA2286" s="106"/>
      <c r="AB2286" s="106"/>
    </row>
    <row r="2287" spans="16:28">
      <c r="P2287" s="109"/>
      <c r="Q2287" s="109"/>
      <c r="R2287" s="109"/>
      <c r="S2287" s="109"/>
      <c r="T2287" s="106"/>
      <c r="U2287" s="106"/>
      <c r="V2287" s="106"/>
      <c r="W2287" s="106"/>
      <c r="X2287" s="106"/>
      <c r="Y2287" s="106"/>
      <c r="Z2287" s="106"/>
      <c r="AA2287" s="106"/>
      <c r="AB2287" s="106"/>
    </row>
    <row r="2288" spans="16:28">
      <c r="P2288" s="109"/>
      <c r="Q2288" s="109"/>
      <c r="R2288" s="109"/>
      <c r="S2288" s="109"/>
      <c r="T2288" s="106"/>
      <c r="U2288" s="106"/>
      <c r="V2288" s="106"/>
      <c r="W2288" s="106"/>
      <c r="X2288" s="106"/>
      <c r="Y2288" s="106"/>
      <c r="Z2288" s="106"/>
      <c r="AA2288" s="106"/>
      <c r="AB2288" s="106"/>
    </row>
    <row r="2289" spans="16:28">
      <c r="P2289" s="109"/>
      <c r="Q2289" s="109"/>
      <c r="R2289" s="109"/>
      <c r="S2289" s="109"/>
      <c r="T2289" s="106"/>
      <c r="U2289" s="106"/>
      <c r="V2289" s="106"/>
      <c r="W2289" s="106"/>
      <c r="X2289" s="106"/>
      <c r="Y2289" s="106"/>
      <c r="Z2289" s="106"/>
      <c r="AA2289" s="106"/>
      <c r="AB2289" s="106"/>
    </row>
    <row r="2290" spans="16:28">
      <c r="P2290" s="109"/>
      <c r="Q2290" s="109"/>
      <c r="R2290" s="109"/>
      <c r="S2290" s="109"/>
      <c r="T2290" s="106"/>
      <c r="U2290" s="106"/>
      <c r="V2290" s="106"/>
      <c r="W2290" s="106"/>
      <c r="X2290" s="106"/>
      <c r="Y2290" s="106"/>
      <c r="Z2290" s="106"/>
      <c r="AA2290" s="106"/>
      <c r="AB2290" s="106"/>
    </row>
    <row r="2291" spans="16:28">
      <c r="P2291" s="109"/>
      <c r="Q2291" s="109"/>
      <c r="R2291" s="109"/>
      <c r="S2291" s="109"/>
      <c r="T2291" s="106"/>
      <c r="U2291" s="106"/>
      <c r="V2291" s="106"/>
      <c r="W2291" s="106"/>
      <c r="X2291" s="106"/>
      <c r="Y2291" s="106"/>
      <c r="Z2291" s="106"/>
      <c r="AA2291" s="106"/>
      <c r="AB2291" s="106"/>
    </row>
    <row r="2292" spans="16:28">
      <c r="P2292" s="109"/>
      <c r="Q2292" s="109"/>
      <c r="R2292" s="109"/>
      <c r="S2292" s="109"/>
      <c r="T2292" s="106"/>
      <c r="U2292" s="106"/>
      <c r="V2292" s="106"/>
      <c r="W2292" s="106"/>
      <c r="X2292" s="106"/>
      <c r="Y2292" s="106"/>
      <c r="Z2292" s="106"/>
      <c r="AA2292" s="106"/>
      <c r="AB2292" s="106"/>
    </row>
    <row r="2293" spans="16:28">
      <c r="P2293" s="109"/>
      <c r="Q2293" s="109"/>
      <c r="R2293" s="109"/>
      <c r="S2293" s="109"/>
      <c r="T2293" s="106"/>
      <c r="U2293" s="106"/>
      <c r="V2293" s="106"/>
      <c r="W2293" s="106"/>
      <c r="X2293" s="106"/>
      <c r="Y2293" s="106"/>
      <c r="Z2293" s="106"/>
      <c r="AA2293" s="106"/>
      <c r="AB2293" s="106"/>
    </row>
    <row r="2294" spans="16:28">
      <c r="P2294" s="109"/>
      <c r="Q2294" s="109"/>
      <c r="R2294" s="109"/>
      <c r="S2294" s="109"/>
      <c r="T2294" s="106"/>
      <c r="U2294" s="106"/>
      <c r="V2294" s="106"/>
      <c r="W2294" s="106"/>
      <c r="X2294" s="106"/>
      <c r="Y2294" s="106"/>
      <c r="Z2294" s="106"/>
      <c r="AA2294" s="106"/>
      <c r="AB2294" s="106"/>
    </row>
    <row r="2295" spans="16:28">
      <c r="P2295" s="109"/>
      <c r="Q2295" s="109"/>
      <c r="R2295" s="109"/>
      <c r="S2295" s="109"/>
      <c r="T2295" s="106"/>
      <c r="U2295" s="106"/>
      <c r="V2295" s="106"/>
      <c r="W2295" s="106"/>
      <c r="X2295" s="106"/>
      <c r="Y2295" s="106"/>
      <c r="Z2295" s="106"/>
      <c r="AA2295" s="106"/>
      <c r="AB2295" s="106"/>
    </row>
    <row r="2296" spans="16:28">
      <c r="P2296" s="109"/>
      <c r="Q2296" s="109"/>
      <c r="R2296" s="109"/>
      <c r="S2296" s="109"/>
      <c r="T2296" s="106"/>
      <c r="U2296" s="106"/>
      <c r="V2296" s="106"/>
      <c r="W2296" s="106"/>
      <c r="X2296" s="106"/>
      <c r="Y2296" s="106"/>
      <c r="Z2296" s="106"/>
      <c r="AA2296" s="106"/>
      <c r="AB2296" s="106"/>
    </row>
    <row r="2297" spans="16:28">
      <c r="P2297" s="109"/>
      <c r="Q2297" s="109"/>
      <c r="R2297" s="109"/>
      <c r="S2297" s="109"/>
      <c r="T2297" s="106"/>
      <c r="U2297" s="106"/>
      <c r="V2297" s="106"/>
      <c r="W2297" s="106"/>
      <c r="X2297" s="106"/>
      <c r="Y2297" s="106"/>
      <c r="Z2297" s="106"/>
      <c r="AA2297" s="106"/>
      <c r="AB2297" s="106"/>
    </row>
    <row r="2298" spans="16:28">
      <c r="P2298" s="109"/>
      <c r="Q2298" s="109"/>
      <c r="R2298" s="109"/>
      <c r="S2298" s="109"/>
      <c r="T2298" s="106"/>
      <c r="U2298" s="106"/>
      <c r="V2298" s="106"/>
      <c r="W2298" s="106"/>
      <c r="X2298" s="106"/>
      <c r="Y2298" s="106"/>
      <c r="Z2298" s="106"/>
      <c r="AA2298" s="106"/>
      <c r="AB2298" s="106"/>
    </row>
    <row r="2299" spans="16:28">
      <c r="P2299" s="109"/>
      <c r="Q2299" s="109"/>
      <c r="R2299" s="109"/>
      <c r="S2299" s="109"/>
      <c r="T2299" s="106"/>
      <c r="U2299" s="106"/>
      <c r="V2299" s="106"/>
      <c r="W2299" s="106"/>
      <c r="X2299" s="106"/>
      <c r="Y2299" s="106"/>
      <c r="Z2299" s="106"/>
      <c r="AA2299" s="106"/>
      <c r="AB2299" s="106"/>
    </row>
    <row r="2300" spans="16:28">
      <c r="P2300" s="109"/>
      <c r="Q2300" s="109"/>
      <c r="R2300" s="109"/>
      <c r="S2300" s="109"/>
      <c r="T2300" s="106"/>
      <c r="U2300" s="106"/>
      <c r="V2300" s="106"/>
      <c r="W2300" s="106"/>
      <c r="X2300" s="106"/>
      <c r="Y2300" s="106"/>
      <c r="Z2300" s="106"/>
      <c r="AA2300" s="106"/>
      <c r="AB2300" s="106"/>
    </row>
    <row r="2301" spans="16:28">
      <c r="P2301" s="109"/>
      <c r="Q2301" s="109"/>
      <c r="R2301" s="109"/>
      <c r="S2301" s="109"/>
      <c r="T2301" s="106"/>
      <c r="U2301" s="106"/>
      <c r="V2301" s="106"/>
      <c r="W2301" s="106"/>
      <c r="X2301" s="106"/>
      <c r="Y2301" s="106"/>
      <c r="Z2301" s="106"/>
      <c r="AA2301" s="106"/>
      <c r="AB2301" s="106"/>
    </row>
    <row r="2302" spans="16:28">
      <c r="P2302" s="109"/>
      <c r="Q2302" s="109"/>
      <c r="R2302" s="109"/>
      <c r="S2302" s="109"/>
      <c r="T2302" s="106"/>
      <c r="U2302" s="106"/>
      <c r="V2302" s="106"/>
      <c r="W2302" s="106"/>
      <c r="X2302" s="106"/>
      <c r="Y2302" s="106"/>
      <c r="Z2302" s="106"/>
      <c r="AA2302" s="106"/>
      <c r="AB2302" s="106"/>
    </row>
    <row r="2303" spans="16:28">
      <c r="P2303" s="109"/>
      <c r="Q2303" s="109"/>
      <c r="R2303" s="109"/>
      <c r="S2303" s="109"/>
      <c r="T2303" s="106"/>
      <c r="U2303" s="106"/>
      <c r="V2303" s="106"/>
      <c r="W2303" s="106"/>
      <c r="X2303" s="106"/>
      <c r="Y2303" s="106"/>
      <c r="Z2303" s="106"/>
      <c r="AA2303" s="106"/>
      <c r="AB2303" s="106"/>
    </row>
    <row r="2304" spans="16:28">
      <c r="P2304" s="109"/>
      <c r="Q2304" s="109"/>
      <c r="R2304" s="109"/>
      <c r="S2304" s="109"/>
      <c r="T2304" s="106"/>
      <c r="U2304" s="106"/>
      <c r="V2304" s="106"/>
      <c r="W2304" s="106"/>
      <c r="X2304" s="106"/>
      <c r="Y2304" s="106"/>
      <c r="Z2304" s="106"/>
      <c r="AA2304" s="106"/>
      <c r="AB2304" s="106"/>
    </row>
    <row r="2305" spans="16:28">
      <c r="P2305" s="109"/>
      <c r="Q2305" s="109"/>
      <c r="R2305" s="109"/>
      <c r="S2305" s="109"/>
      <c r="T2305" s="106"/>
      <c r="U2305" s="106"/>
      <c r="V2305" s="106"/>
      <c r="W2305" s="106"/>
      <c r="X2305" s="106"/>
      <c r="Y2305" s="106"/>
      <c r="Z2305" s="106"/>
      <c r="AA2305" s="106"/>
      <c r="AB2305" s="106"/>
    </row>
    <row r="2306" spans="16:28">
      <c r="P2306" s="109"/>
      <c r="Q2306" s="109"/>
      <c r="R2306" s="109"/>
      <c r="S2306" s="109"/>
      <c r="T2306" s="106"/>
      <c r="U2306" s="106"/>
      <c r="V2306" s="106"/>
      <c r="W2306" s="106"/>
      <c r="X2306" s="106"/>
      <c r="Y2306" s="106"/>
      <c r="Z2306" s="106"/>
      <c r="AA2306" s="106"/>
      <c r="AB2306" s="106"/>
    </row>
    <row r="2307" spans="16:28">
      <c r="P2307" s="109"/>
      <c r="Q2307" s="109"/>
      <c r="R2307" s="109"/>
      <c r="S2307" s="109"/>
      <c r="T2307" s="106"/>
      <c r="U2307" s="106"/>
      <c r="V2307" s="106"/>
      <c r="W2307" s="106"/>
      <c r="X2307" s="106"/>
      <c r="Y2307" s="106"/>
      <c r="Z2307" s="106"/>
      <c r="AA2307" s="106"/>
      <c r="AB2307" s="106"/>
    </row>
    <row r="2308" spans="16:28">
      <c r="P2308" s="109"/>
      <c r="Q2308" s="109"/>
      <c r="R2308" s="109"/>
      <c r="S2308" s="109"/>
      <c r="T2308" s="106"/>
      <c r="U2308" s="106"/>
      <c r="V2308" s="106"/>
      <c r="W2308" s="106"/>
      <c r="X2308" s="106"/>
      <c r="Y2308" s="106"/>
      <c r="Z2308" s="106"/>
      <c r="AA2308" s="106"/>
      <c r="AB2308" s="106"/>
    </row>
    <row r="2309" spans="16:28">
      <c r="P2309" s="109"/>
      <c r="Q2309" s="109"/>
      <c r="R2309" s="109"/>
      <c r="S2309" s="109"/>
      <c r="T2309" s="106"/>
      <c r="U2309" s="106"/>
      <c r="V2309" s="106"/>
      <c r="W2309" s="106"/>
      <c r="X2309" s="106"/>
      <c r="Y2309" s="106"/>
      <c r="Z2309" s="106"/>
      <c r="AA2309" s="106"/>
      <c r="AB2309" s="106"/>
    </row>
    <row r="2310" spans="16:28">
      <c r="P2310" s="109"/>
      <c r="Q2310" s="109"/>
      <c r="R2310" s="109"/>
      <c r="S2310" s="109"/>
      <c r="T2310" s="106"/>
      <c r="U2310" s="106"/>
      <c r="V2310" s="106"/>
      <c r="W2310" s="106"/>
      <c r="X2310" s="106"/>
      <c r="Y2310" s="106"/>
      <c r="Z2310" s="106"/>
      <c r="AA2310" s="106"/>
      <c r="AB2310" s="106"/>
    </row>
    <row r="2311" spans="16:28">
      <c r="P2311" s="109"/>
      <c r="Q2311" s="109"/>
      <c r="R2311" s="109"/>
      <c r="S2311" s="109"/>
      <c r="T2311" s="106"/>
      <c r="U2311" s="106"/>
      <c r="V2311" s="106"/>
      <c r="W2311" s="106"/>
      <c r="X2311" s="106"/>
      <c r="Y2311" s="106"/>
      <c r="Z2311" s="106"/>
      <c r="AA2311" s="106"/>
      <c r="AB2311" s="106"/>
    </row>
    <row r="2312" spans="16:28">
      <c r="P2312" s="109"/>
      <c r="Q2312" s="109"/>
      <c r="R2312" s="109"/>
      <c r="S2312" s="109"/>
      <c r="T2312" s="106"/>
      <c r="U2312" s="106"/>
      <c r="V2312" s="106"/>
      <c r="W2312" s="106"/>
      <c r="X2312" s="106"/>
      <c r="Y2312" s="106"/>
      <c r="Z2312" s="106"/>
      <c r="AA2312" s="106"/>
      <c r="AB2312" s="106"/>
    </row>
    <row r="2313" spans="16:28">
      <c r="P2313" s="109"/>
      <c r="Q2313" s="109"/>
      <c r="R2313" s="109"/>
      <c r="S2313" s="109"/>
      <c r="T2313" s="106"/>
      <c r="U2313" s="106"/>
      <c r="V2313" s="106"/>
      <c r="W2313" s="106"/>
      <c r="X2313" s="106"/>
      <c r="Y2313" s="106"/>
      <c r="Z2313" s="106"/>
      <c r="AA2313" s="106"/>
      <c r="AB2313" s="106"/>
    </row>
    <row r="2314" spans="16:28">
      <c r="P2314" s="109"/>
      <c r="Q2314" s="109"/>
      <c r="R2314" s="109"/>
      <c r="S2314" s="109"/>
      <c r="T2314" s="106"/>
      <c r="U2314" s="106"/>
      <c r="V2314" s="106"/>
      <c r="W2314" s="106"/>
      <c r="X2314" s="106"/>
      <c r="Y2314" s="106"/>
      <c r="Z2314" s="106"/>
      <c r="AA2314" s="106"/>
      <c r="AB2314" s="106"/>
    </row>
    <row r="2315" spans="16:28">
      <c r="P2315" s="109"/>
      <c r="Q2315" s="109"/>
      <c r="R2315" s="109"/>
      <c r="S2315" s="109"/>
      <c r="T2315" s="106"/>
      <c r="U2315" s="106"/>
      <c r="V2315" s="106"/>
      <c r="W2315" s="106"/>
      <c r="X2315" s="106"/>
      <c r="Y2315" s="106"/>
      <c r="Z2315" s="106"/>
      <c r="AA2315" s="106"/>
      <c r="AB2315" s="106"/>
    </row>
    <row r="2316" spans="16:28">
      <c r="P2316" s="109"/>
      <c r="Q2316" s="109"/>
      <c r="R2316" s="109"/>
      <c r="S2316" s="109"/>
      <c r="T2316" s="106"/>
      <c r="U2316" s="106"/>
      <c r="V2316" s="106"/>
      <c r="W2316" s="106"/>
      <c r="X2316" s="106"/>
      <c r="Y2316" s="106"/>
      <c r="Z2316" s="106"/>
      <c r="AA2316" s="106"/>
      <c r="AB2316" s="106"/>
    </row>
    <row r="2317" spans="16:28">
      <c r="P2317" s="109"/>
      <c r="Q2317" s="109"/>
      <c r="R2317" s="109"/>
      <c r="S2317" s="109"/>
      <c r="T2317" s="106"/>
      <c r="U2317" s="106"/>
      <c r="V2317" s="106"/>
      <c r="W2317" s="106"/>
      <c r="X2317" s="106"/>
      <c r="Y2317" s="106"/>
      <c r="Z2317" s="106"/>
      <c r="AA2317" s="106"/>
      <c r="AB2317" s="106"/>
    </row>
    <row r="2318" spans="16:28">
      <c r="P2318" s="109"/>
      <c r="Q2318" s="109"/>
      <c r="R2318" s="109"/>
      <c r="S2318" s="109"/>
      <c r="T2318" s="106"/>
      <c r="U2318" s="106"/>
      <c r="V2318" s="106"/>
      <c r="W2318" s="106"/>
      <c r="X2318" s="106"/>
      <c r="Y2318" s="106"/>
      <c r="Z2318" s="106"/>
      <c r="AA2318" s="106"/>
      <c r="AB2318" s="106"/>
    </row>
    <row r="2319" spans="16:28">
      <c r="P2319" s="109"/>
      <c r="Q2319" s="109"/>
      <c r="R2319" s="109"/>
      <c r="S2319" s="109"/>
      <c r="T2319" s="106"/>
      <c r="U2319" s="106"/>
      <c r="V2319" s="106"/>
      <c r="W2319" s="106"/>
      <c r="X2319" s="106"/>
      <c r="Y2319" s="106"/>
      <c r="Z2319" s="106"/>
      <c r="AA2319" s="106"/>
      <c r="AB2319" s="106"/>
    </row>
    <row r="2320" spans="16:28">
      <c r="P2320" s="109"/>
      <c r="Q2320" s="109"/>
      <c r="R2320" s="109"/>
      <c r="S2320" s="109"/>
      <c r="T2320" s="106"/>
      <c r="U2320" s="106"/>
      <c r="V2320" s="106"/>
      <c r="W2320" s="106"/>
      <c r="X2320" s="106"/>
      <c r="Y2320" s="106"/>
      <c r="Z2320" s="106"/>
      <c r="AA2320" s="106"/>
      <c r="AB2320" s="106"/>
    </row>
    <row r="2321" spans="16:28">
      <c r="P2321" s="109"/>
      <c r="Q2321" s="109"/>
      <c r="R2321" s="109"/>
      <c r="S2321" s="109"/>
      <c r="T2321" s="106"/>
      <c r="U2321" s="106"/>
      <c r="V2321" s="106"/>
      <c r="W2321" s="106"/>
      <c r="X2321" s="106"/>
      <c r="Y2321" s="106"/>
      <c r="Z2321" s="106"/>
      <c r="AA2321" s="106"/>
      <c r="AB2321" s="106"/>
    </row>
    <row r="2322" spans="16:28">
      <c r="P2322" s="109"/>
      <c r="Q2322" s="109"/>
      <c r="R2322" s="109"/>
      <c r="S2322" s="109"/>
      <c r="T2322" s="106"/>
      <c r="U2322" s="106"/>
      <c r="V2322" s="106"/>
      <c r="W2322" s="106"/>
      <c r="X2322" s="106"/>
      <c r="Y2322" s="106"/>
      <c r="Z2322" s="106"/>
      <c r="AA2322" s="106"/>
      <c r="AB2322" s="106"/>
    </row>
    <row r="2323" spans="16:28">
      <c r="P2323" s="109"/>
      <c r="Q2323" s="109"/>
      <c r="R2323" s="109"/>
      <c r="S2323" s="109"/>
      <c r="T2323" s="106"/>
      <c r="U2323" s="106"/>
      <c r="V2323" s="106"/>
      <c r="W2323" s="106"/>
      <c r="X2323" s="106"/>
      <c r="Y2323" s="106"/>
      <c r="Z2323" s="106"/>
      <c r="AA2323" s="106"/>
      <c r="AB2323" s="106"/>
    </row>
    <row r="2324" spans="16:28">
      <c r="P2324" s="109"/>
      <c r="Q2324" s="109"/>
      <c r="R2324" s="109"/>
      <c r="S2324" s="109"/>
      <c r="T2324" s="106"/>
      <c r="U2324" s="106"/>
      <c r="V2324" s="106"/>
      <c r="W2324" s="106"/>
      <c r="X2324" s="106"/>
      <c r="Y2324" s="106"/>
      <c r="Z2324" s="106"/>
      <c r="AA2324" s="106"/>
      <c r="AB2324" s="106"/>
    </row>
    <row r="2325" spans="16:28">
      <c r="P2325" s="109"/>
      <c r="Q2325" s="109"/>
      <c r="R2325" s="109"/>
      <c r="S2325" s="109"/>
      <c r="T2325" s="106"/>
      <c r="U2325" s="106"/>
      <c r="V2325" s="106"/>
      <c r="W2325" s="106"/>
      <c r="X2325" s="106"/>
      <c r="Y2325" s="106"/>
      <c r="Z2325" s="106"/>
      <c r="AA2325" s="106"/>
      <c r="AB2325" s="106"/>
    </row>
    <row r="2326" spans="16:28">
      <c r="P2326" s="109"/>
      <c r="Q2326" s="109"/>
      <c r="R2326" s="109"/>
      <c r="S2326" s="109"/>
      <c r="T2326" s="106"/>
      <c r="U2326" s="106"/>
      <c r="V2326" s="106"/>
      <c r="W2326" s="106"/>
      <c r="X2326" s="106"/>
      <c r="Y2326" s="106"/>
      <c r="Z2326" s="106"/>
      <c r="AA2326" s="106"/>
      <c r="AB2326" s="106"/>
    </row>
    <row r="2327" spans="16:28">
      <c r="P2327" s="109"/>
      <c r="Q2327" s="109"/>
      <c r="R2327" s="109"/>
      <c r="S2327" s="109"/>
      <c r="T2327" s="106"/>
      <c r="U2327" s="106"/>
      <c r="V2327" s="106"/>
      <c r="W2327" s="106"/>
      <c r="X2327" s="106"/>
      <c r="Y2327" s="106"/>
      <c r="Z2327" s="106"/>
      <c r="AA2327" s="106"/>
      <c r="AB2327" s="106"/>
    </row>
    <row r="2328" spans="16:28">
      <c r="P2328" s="109"/>
      <c r="Q2328" s="109"/>
      <c r="R2328" s="109"/>
      <c r="S2328" s="109"/>
      <c r="T2328" s="106"/>
      <c r="U2328" s="106"/>
      <c r="V2328" s="106"/>
      <c r="W2328" s="106"/>
      <c r="X2328" s="106"/>
      <c r="Y2328" s="106"/>
      <c r="Z2328" s="106"/>
      <c r="AA2328" s="106"/>
      <c r="AB2328" s="106"/>
    </row>
    <row r="2329" spans="16:28">
      <c r="P2329" s="109"/>
      <c r="Q2329" s="109"/>
      <c r="R2329" s="109"/>
      <c r="S2329" s="109"/>
      <c r="T2329" s="106"/>
      <c r="U2329" s="106"/>
      <c r="V2329" s="106"/>
      <c r="W2329" s="106"/>
      <c r="X2329" s="106"/>
      <c r="Y2329" s="106"/>
      <c r="Z2329" s="106"/>
      <c r="AA2329" s="106"/>
      <c r="AB2329" s="106"/>
    </row>
    <row r="2330" spans="16:28">
      <c r="P2330" s="109"/>
      <c r="Q2330" s="109"/>
      <c r="R2330" s="109"/>
      <c r="S2330" s="109"/>
      <c r="T2330" s="106"/>
      <c r="U2330" s="106"/>
      <c r="V2330" s="106"/>
      <c r="W2330" s="106"/>
      <c r="X2330" s="106"/>
      <c r="Y2330" s="106"/>
      <c r="Z2330" s="106"/>
      <c r="AA2330" s="106"/>
      <c r="AB2330" s="106"/>
    </row>
    <row r="2331" spans="16:28">
      <c r="P2331" s="109"/>
      <c r="Q2331" s="109"/>
      <c r="R2331" s="109"/>
      <c r="S2331" s="109"/>
      <c r="T2331" s="106"/>
      <c r="U2331" s="106"/>
      <c r="V2331" s="106"/>
      <c r="W2331" s="106"/>
      <c r="X2331" s="106"/>
      <c r="Y2331" s="106"/>
      <c r="Z2331" s="106"/>
      <c r="AA2331" s="106"/>
      <c r="AB2331" s="106"/>
    </row>
    <row r="2332" spans="16:28">
      <c r="P2332" s="109"/>
      <c r="Q2332" s="109"/>
      <c r="R2332" s="109"/>
      <c r="S2332" s="109"/>
      <c r="T2332" s="106"/>
      <c r="U2332" s="106"/>
      <c r="V2332" s="106"/>
      <c r="W2332" s="106"/>
      <c r="X2332" s="106"/>
      <c r="Y2332" s="106"/>
      <c r="Z2332" s="106"/>
      <c r="AA2332" s="106"/>
      <c r="AB2332" s="106"/>
    </row>
    <row r="2333" spans="16:28">
      <c r="P2333" s="109"/>
      <c r="Q2333" s="109"/>
      <c r="R2333" s="109"/>
      <c r="S2333" s="109"/>
      <c r="T2333" s="106"/>
      <c r="U2333" s="106"/>
      <c r="V2333" s="106"/>
      <c r="W2333" s="106"/>
      <c r="X2333" s="106"/>
      <c r="Y2333" s="106"/>
      <c r="Z2333" s="106"/>
      <c r="AA2333" s="106"/>
      <c r="AB2333" s="106"/>
    </row>
    <row r="2334" spans="16:28">
      <c r="P2334" s="109"/>
      <c r="Q2334" s="109"/>
      <c r="R2334" s="109"/>
      <c r="S2334" s="109"/>
      <c r="T2334" s="106"/>
      <c r="U2334" s="106"/>
      <c r="V2334" s="106"/>
      <c r="W2334" s="106"/>
      <c r="X2334" s="106"/>
      <c r="Y2334" s="106"/>
      <c r="Z2334" s="106"/>
      <c r="AA2334" s="106"/>
      <c r="AB2334" s="106"/>
    </row>
    <row r="2335" spans="16:28">
      <c r="P2335" s="109"/>
      <c r="Q2335" s="109"/>
      <c r="R2335" s="109"/>
      <c r="S2335" s="109"/>
      <c r="T2335" s="106"/>
      <c r="U2335" s="106"/>
      <c r="V2335" s="106"/>
      <c r="W2335" s="106"/>
      <c r="X2335" s="106"/>
      <c r="Y2335" s="106"/>
      <c r="Z2335" s="106"/>
      <c r="AA2335" s="106"/>
      <c r="AB2335" s="106"/>
    </row>
    <row r="2336" spans="16:28">
      <c r="P2336" s="109"/>
      <c r="Q2336" s="109"/>
      <c r="R2336" s="109"/>
      <c r="S2336" s="109"/>
      <c r="T2336" s="106"/>
      <c r="U2336" s="106"/>
      <c r="V2336" s="106"/>
      <c r="W2336" s="106"/>
      <c r="X2336" s="106"/>
      <c r="Y2336" s="106"/>
      <c r="Z2336" s="106"/>
      <c r="AA2336" s="106"/>
      <c r="AB2336" s="106"/>
    </row>
    <row r="2337" spans="16:28">
      <c r="P2337" s="109"/>
      <c r="Q2337" s="109"/>
      <c r="R2337" s="109"/>
      <c r="S2337" s="109"/>
      <c r="T2337" s="106"/>
      <c r="U2337" s="106"/>
      <c r="V2337" s="106"/>
      <c r="W2337" s="106"/>
      <c r="X2337" s="106"/>
      <c r="Y2337" s="106"/>
      <c r="Z2337" s="106"/>
      <c r="AA2337" s="106"/>
      <c r="AB2337" s="106"/>
    </row>
    <row r="2338" spans="16:28">
      <c r="P2338" s="109"/>
      <c r="Q2338" s="109"/>
      <c r="R2338" s="109"/>
      <c r="S2338" s="109"/>
      <c r="T2338" s="106"/>
      <c r="U2338" s="106"/>
      <c r="V2338" s="106"/>
      <c r="W2338" s="106"/>
      <c r="X2338" s="106"/>
      <c r="Y2338" s="106"/>
      <c r="Z2338" s="106"/>
      <c r="AA2338" s="106"/>
      <c r="AB2338" s="106"/>
    </row>
    <row r="2339" spans="16:28">
      <c r="P2339" s="109"/>
      <c r="Q2339" s="109"/>
      <c r="R2339" s="109"/>
      <c r="S2339" s="109"/>
      <c r="T2339" s="106"/>
      <c r="U2339" s="106"/>
      <c r="V2339" s="106"/>
      <c r="W2339" s="106"/>
      <c r="X2339" s="106"/>
      <c r="Y2339" s="106"/>
      <c r="Z2339" s="106"/>
      <c r="AA2339" s="106"/>
      <c r="AB2339" s="106"/>
    </row>
    <row r="2340" spans="16:28">
      <c r="P2340" s="109"/>
      <c r="Q2340" s="109"/>
      <c r="R2340" s="109"/>
      <c r="S2340" s="109"/>
      <c r="T2340" s="106"/>
      <c r="U2340" s="106"/>
      <c r="V2340" s="106"/>
      <c r="W2340" s="106"/>
      <c r="X2340" s="106"/>
      <c r="Y2340" s="106"/>
      <c r="Z2340" s="106"/>
      <c r="AA2340" s="106"/>
      <c r="AB2340" s="106"/>
    </row>
    <row r="2341" spans="16:28">
      <c r="P2341" s="109"/>
      <c r="Q2341" s="109"/>
      <c r="R2341" s="109"/>
      <c r="S2341" s="109"/>
      <c r="T2341" s="106"/>
      <c r="U2341" s="106"/>
      <c r="V2341" s="106"/>
      <c r="W2341" s="106"/>
      <c r="X2341" s="106"/>
      <c r="Y2341" s="106"/>
      <c r="Z2341" s="106"/>
      <c r="AA2341" s="106"/>
      <c r="AB2341" s="106"/>
    </row>
    <row r="2342" spans="16:28">
      <c r="P2342" s="109"/>
      <c r="Q2342" s="109"/>
      <c r="R2342" s="109"/>
      <c r="S2342" s="109"/>
      <c r="T2342" s="106"/>
      <c r="U2342" s="106"/>
      <c r="V2342" s="106"/>
      <c r="W2342" s="106"/>
      <c r="X2342" s="106"/>
      <c r="Y2342" s="106"/>
      <c r="Z2342" s="106"/>
      <c r="AA2342" s="106"/>
      <c r="AB2342" s="106"/>
    </row>
    <row r="2343" spans="16:28">
      <c r="P2343" s="109"/>
      <c r="Q2343" s="109"/>
      <c r="R2343" s="109"/>
      <c r="S2343" s="109"/>
      <c r="T2343" s="106"/>
      <c r="U2343" s="106"/>
      <c r="V2343" s="106"/>
      <c r="W2343" s="106"/>
      <c r="X2343" s="106"/>
      <c r="Y2343" s="106"/>
      <c r="Z2343" s="106"/>
      <c r="AA2343" s="106"/>
      <c r="AB2343" s="106"/>
    </row>
    <row r="2344" spans="16:28">
      <c r="P2344" s="109"/>
      <c r="Q2344" s="109"/>
      <c r="R2344" s="109"/>
      <c r="S2344" s="109"/>
      <c r="T2344" s="106"/>
      <c r="U2344" s="106"/>
      <c r="V2344" s="106"/>
      <c r="W2344" s="106"/>
      <c r="X2344" s="106"/>
      <c r="Y2344" s="106"/>
      <c r="Z2344" s="106"/>
      <c r="AA2344" s="106"/>
      <c r="AB2344" s="106"/>
    </row>
    <row r="2345" spans="16:28">
      <c r="P2345" s="109"/>
      <c r="Q2345" s="109"/>
      <c r="R2345" s="109"/>
      <c r="S2345" s="109"/>
      <c r="T2345" s="106"/>
      <c r="U2345" s="106"/>
      <c r="V2345" s="106"/>
      <c r="W2345" s="106"/>
      <c r="X2345" s="106"/>
      <c r="Y2345" s="106"/>
      <c r="Z2345" s="106"/>
      <c r="AA2345" s="106"/>
      <c r="AB2345" s="106"/>
    </row>
    <row r="2346" spans="16:28">
      <c r="P2346" s="109"/>
      <c r="Q2346" s="109"/>
      <c r="R2346" s="109"/>
      <c r="S2346" s="109"/>
      <c r="T2346" s="106"/>
      <c r="U2346" s="106"/>
      <c r="V2346" s="106"/>
      <c r="W2346" s="106"/>
      <c r="X2346" s="106"/>
      <c r="Y2346" s="106"/>
      <c r="Z2346" s="106"/>
      <c r="AA2346" s="106"/>
      <c r="AB2346" s="106"/>
    </row>
    <row r="2347" spans="16:28">
      <c r="P2347" s="109"/>
      <c r="Q2347" s="109"/>
      <c r="R2347" s="109"/>
      <c r="S2347" s="109"/>
      <c r="T2347" s="106"/>
      <c r="U2347" s="106"/>
      <c r="V2347" s="106"/>
      <c r="W2347" s="106"/>
      <c r="X2347" s="106"/>
      <c r="Y2347" s="106"/>
      <c r="Z2347" s="106"/>
      <c r="AA2347" s="106"/>
      <c r="AB2347" s="106"/>
    </row>
    <row r="2348" spans="16:28">
      <c r="P2348" s="109"/>
      <c r="Q2348" s="109"/>
      <c r="R2348" s="109"/>
      <c r="S2348" s="109"/>
      <c r="T2348" s="106"/>
      <c r="U2348" s="106"/>
      <c r="V2348" s="106"/>
      <c r="W2348" s="106"/>
      <c r="X2348" s="106"/>
      <c r="Y2348" s="106"/>
      <c r="Z2348" s="106"/>
      <c r="AA2348" s="106"/>
      <c r="AB2348" s="106"/>
    </row>
    <row r="2349" spans="16:28">
      <c r="P2349" s="109"/>
      <c r="Q2349" s="109"/>
      <c r="R2349" s="109"/>
      <c r="S2349" s="109"/>
      <c r="T2349" s="106"/>
      <c r="U2349" s="106"/>
      <c r="V2349" s="106"/>
      <c r="W2349" s="106"/>
      <c r="X2349" s="106"/>
      <c r="Y2349" s="106"/>
      <c r="Z2349" s="106"/>
      <c r="AA2349" s="106"/>
      <c r="AB2349" s="106"/>
    </row>
    <row r="2350" spans="16:28">
      <c r="P2350" s="109"/>
      <c r="Q2350" s="109"/>
      <c r="R2350" s="109"/>
      <c r="S2350" s="109"/>
      <c r="T2350" s="106"/>
      <c r="U2350" s="106"/>
      <c r="V2350" s="106"/>
      <c r="W2350" s="106"/>
      <c r="X2350" s="106"/>
      <c r="Y2350" s="106"/>
      <c r="Z2350" s="106"/>
      <c r="AA2350" s="106"/>
      <c r="AB2350" s="106"/>
    </row>
    <row r="2351" spans="16:28">
      <c r="P2351" s="109"/>
      <c r="Q2351" s="109"/>
      <c r="R2351" s="109"/>
      <c r="S2351" s="109"/>
      <c r="T2351" s="106"/>
      <c r="U2351" s="106"/>
      <c r="V2351" s="106"/>
      <c r="W2351" s="106"/>
      <c r="X2351" s="106"/>
      <c r="Y2351" s="106"/>
      <c r="Z2351" s="106"/>
      <c r="AA2351" s="106"/>
      <c r="AB2351" s="106"/>
    </row>
    <row r="2352" spans="16:28">
      <c r="P2352" s="109"/>
      <c r="Q2352" s="109"/>
      <c r="R2352" s="109"/>
      <c r="S2352" s="109"/>
      <c r="T2352" s="106"/>
      <c r="U2352" s="106"/>
      <c r="V2352" s="106"/>
      <c r="W2352" s="106"/>
      <c r="X2352" s="106"/>
      <c r="Y2352" s="106"/>
      <c r="Z2352" s="106"/>
      <c r="AA2352" s="106"/>
      <c r="AB2352" s="106"/>
    </row>
    <row r="2353" spans="16:28">
      <c r="P2353" s="109"/>
      <c r="Q2353" s="109"/>
      <c r="R2353" s="109"/>
      <c r="S2353" s="109"/>
      <c r="T2353" s="106"/>
      <c r="U2353" s="106"/>
      <c r="V2353" s="106"/>
      <c r="W2353" s="106"/>
      <c r="X2353" s="106"/>
      <c r="Y2353" s="106"/>
      <c r="Z2353" s="106"/>
      <c r="AA2353" s="106"/>
      <c r="AB2353" s="106"/>
    </row>
    <row r="2354" spans="16:28">
      <c r="P2354" s="109"/>
      <c r="Q2354" s="109"/>
      <c r="R2354" s="109"/>
      <c r="S2354" s="109"/>
      <c r="T2354" s="106"/>
      <c r="U2354" s="106"/>
      <c r="V2354" s="106"/>
      <c r="W2354" s="106"/>
      <c r="X2354" s="106"/>
      <c r="Y2354" s="106"/>
      <c r="Z2354" s="106"/>
      <c r="AA2354" s="106"/>
      <c r="AB2354" s="106"/>
    </row>
    <row r="2355" spans="16:28">
      <c r="P2355" s="109"/>
      <c r="Q2355" s="109"/>
      <c r="R2355" s="109"/>
      <c r="S2355" s="109"/>
      <c r="T2355" s="106"/>
      <c r="U2355" s="106"/>
      <c r="V2355" s="106"/>
      <c r="W2355" s="106"/>
      <c r="X2355" s="106"/>
      <c r="Y2355" s="106"/>
      <c r="Z2355" s="106"/>
      <c r="AA2355" s="106"/>
      <c r="AB2355" s="106"/>
    </row>
    <row r="2356" spans="16:28">
      <c r="P2356" s="109"/>
      <c r="Q2356" s="109"/>
      <c r="R2356" s="109"/>
      <c r="S2356" s="109"/>
      <c r="T2356" s="106"/>
      <c r="U2356" s="106"/>
      <c r="V2356" s="106"/>
      <c r="W2356" s="106"/>
      <c r="X2356" s="106"/>
      <c r="Y2356" s="106"/>
      <c r="Z2356" s="106"/>
      <c r="AA2356" s="106"/>
      <c r="AB2356" s="106"/>
    </row>
    <row r="2357" spans="16:28">
      <c r="P2357" s="109"/>
      <c r="Q2357" s="109"/>
      <c r="R2357" s="109"/>
      <c r="S2357" s="109"/>
      <c r="T2357" s="106"/>
      <c r="U2357" s="106"/>
      <c r="V2357" s="106"/>
      <c r="W2357" s="106"/>
      <c r="X2357" s="106"/>
      <c r="Y2357" s="106"/>
      <c r="Z2357" s="106"/>
      <c r="AA2357" s="106"/>
      <c r="AB2357" s="106"/>
    </row>
    <row r="2358" spans="16:28">
      <c r="P2358" s="109"/>
      <c r="Q2358" s="109"/>
      <c r="R2358" s="109"/>
      <c r="S2358" s="109"/>
      <c r="T2358" s="106"/>
      <c r="U2358" s="106"/>
      <c r="V2358" s="106"/>
      <c r="W2358" s="106"/>
      <c r="X2358" s="106"/>
      <c r="Y2358" s="106"/>
      <c r="Z2358" s="106"/>
      <c r="AA2358" s="106"/>
      <c r="AB2358" s="106"/>
    </row>
    <row r="2359" spans="16:28">
      <c r="P2359" s="109"/>
      <c r="Q2359" s="109"/>
      <c r="R2359" s="109"/>
      <c r="S2359" s="109"/>
      <c r="T2359" s="106"/>
      <c r="U2359" s="106"/>
      <c r="V2359" s="106"/>
      <c r="W2359" s="106"/>
      <c r="X2359" s="106"/>
      <c r="Y2359" s="106"/>
      <c r="Z2359" s="106"/>
      <c r="AA2359" s="106"/>
      <c r="AB2359" s="106"/>
    </row>
    <row r="2360" spans="16:28">
      <c r="P2360" s="109"/>
      <c r="Q2360" s="109"/>
      <c r="R2360" s="109"/>
      <c r="S2360" s="109"/>
      <c r="T2360" s="106"/>
      <c r="U2360" s="106"/>
      <c r="V2360" s="106"/>
      <c r="W2360" s="106"/>
      <c r="X2360" s="106"/>
      <c r="Y2360" s="106"/>
      <c r="Z2360" s="106"/>
      <c r="AA2360" s="106"/>
      <c r="AB2360" s="106"/>
    </row>
    <row r="2361" spans="16:28">
      <c r="P2361" s="109"/>
      <c r="Q2361" s="109"/>
      <c r="R2361" s="109"/>
      <c r="S2361" s="109"/>
      <c r="T2361" s="106"/>
      <c r="U2361" s="106"/>
      <c r="V2361" s="106"/>
      <c r="W2361" s="106"/>
      <c r="X2361" s="106"/>
      <c r="Y2361" s="106"/>
      <c r="Z2361" s="106"/>
      <c r="AA2361" s="106"/>
      <c r="AB2361" s="106"/>
    </row>
    <row r="2362" spans="16:28">
      <c r="P2362" s="109"/>
      <c r="Q2362" s="109"/>
      <c r="R2362" s="109"/>
      <c r="S2362" s="109"/>
      <c r="T2362" s="106"/>
      <c r="U2362" s="106"/>
      <c r="V2362" s="106"/>
      <c r="W2362" s="106"/>
      <c r="X2362" s="106"/>
      <c r="Y2362" s="106"/>
      <c r="Z2362" s="106"/>
      <c r="AA2362" s="106"/>
      <c r="AB2362" s="106"/>
    </row>
    <row r="2363" spans="16:28">
      <c r="P2363" s="109"/>
      <c r="Q2363" s="109"/>
      <c r="R2363" s="109"/>
      <c r="S2363" s="109"/>
      <c r="T2363" s="106"/>
      <c r="U2363" s="106"/>
      <c r="V2363" s="106"/>
      <c r="W2363" s="106"/>
      <c r="X2363" s="106"/>
      <c r="Y2363" s="106"/>
      <c r="Z2363" s="106"/>
      <c r="AA2363" s="106"/>
      <c r="AB2363" s="106"/>
    </row>
    <row r="2364" spans="16:28">
      <c r="P2364" s="109"/>
      <c r="Q2364" s="109"/>
      <c r="R2364" s="109"/>
      <c r="S2364" s="109"/>
      <c r="T2364" s="106"/>
      <c r="U2364" s="106"/>
      <c r="V2364" s="106"/>
      <c r="W2364" s="106"/>
      <c r="X2364" s="106"/>
      <c r="Y2364" s="106"/>
      <c r="Z2364" s="106"/>
      <c r="AA2364" s="106"/>
      <c r="AB2364" s="106"/>
    </row>
    <row r="2365" spans="16:28">
      <c r="P2365" s="109"/>
      <c r="Q2365" s="109"/>
      <c r="R2365" s="109"/>
      <c r="S2365" s="109"/>
      <c r="T2365" s="106"/>
      <c r="U2365" s="106"/>
      <c r="V2365" s="106"/>
      <c r="W2365" s="106"/>
      <c r="X2365" s="106"/>
      <c r="Y2365" s="106"/>
      <c r="Z2365" s="106"/>
      <c r="AA2365" s="106"/>
      <c r="AB2365" s="106"/>
    </row>
    <row r="2366" spans="16:28">
      <c r="P2366" s="109"/>
      <c r="Q2366" s="109"/>
      <c r="R2366" s="109"/>
      <c r="S2366" s="109"/>
      <c r="T2366" s="106"/>
      <c r="U2366" s="106"/>
      <c r="V2366" s="106"/>
      <c r="W2366" s="106"/>
      <c r="X2366" s="106"/>
      <c r="Y2366" s="106"/>
      <c r="Z2366" s="106"/>
      <c r="AA2366" s="106"/>
      <c r="AB2366" s="106"/>
    </row>
    <row r="2367" spans="16:28">
      <c r="P2367" s="109"/>
      <c r="Q2367" s="109"/>
      <c r="R2367" s="109"/>
      <c r="S2367" s="109"/>
      <c r="T2367" s="106"/>
      <c r="U2367" s="106"/>
      <c r="V2367" s="106"/>
      <c r="W2367" s="106"/>
      <c r="X2367" s="106"/>
      <c r="Y2367" s="106"/>
      <c r="Z2367" s="106"/>
      <c r="AA2367" s="106"/>
      <c r="AB2367" s="106"/>
    </row>
    <row r="2368" spans="16:28">
      <c r="P2368" s="109"/>
      <c r="Q2368" s="109"/>
      <c r="R2368" s="109"/>
      <c r="S2368" s="109"/>
      <c r="T2368" s="106"/>
      <c r="U2368" s="106"/>
      <c r="V2368" s="106"/>
      <c r="W2368" s="106"/>
      <c r="X2368" s="106"/>
      <c r="Y2368" s="106"/>
      <c r="Z2368" s="106"/>
      <c r="AA2368" s="106"/>
      <c r="AB2368" s="106"/>
    </row>
    <row r="2369" spans="16:28">
      <c r="P2369" s="109"/>
      <c r="Q2369" s="109"/>
      <c r="R2369" s="109"/>
      <c r="S2369" s="109"/>
      <c r="T2369" s="106"/>
      <c r="U2369" s="106"/>
      <c r="V2369" s="106"/>
      <c r="W2369" s="106"/>
      <c r="X2369" s="106"/>
      <c r="Y2369" s="106"/>
      <c r="Z2369" s="106"/>
      <c r="AA2369" s="106"/>
      <c r="AB2369" s="106"/>
    </row>
    <row r="2370" spans="16:28">
      <c r="P2370" s="109"/>
      <c r="Q2370" s="109"/>
      <c r="R2370" s="109"/>
      <c r="S2370" s="109"/>
      <c r="T2370" s="106"/>
      <c r="U2370" s="106"/>
      <c r="V2370" s="106"/>
      <c r="W2370" s="106"/>
      <c r="X2370" s="106"/>
      <c r="Y2370" s="106"/>
      <c r="Z2370" s="106"/>
      <c r="AA2370" s="106"/>
      <c r="AB2370" s="106"/>
    </row>
    <row r="2371" spans="16:28">
      <c r="P2371" s="109"/>
      <c r="Q2371" s="109"/>
      <c r="R2371" s="109"/>
      <c r="S2371" s="109"/>
      <c r="T2371" s="106"/>
      <c r="U2371" s="106"/>
      <c r="V2371" s="106"/>
      <c r="W2371" s="106"/>
      <c r="X2371" s="106"/>
      <c r="Y2371" s="106"/>
      <c r="Z2371" s="106"/>
      <c r="AA2371" s="106"/>
      <c r="AB2371" s="106"/>
    </row>
    <row r="2372" spans="16:28">
      <c r="P2372" s="109"/>
      <c r="Q2372" s="109"/>
      <c r="R2372" s="109"/>
      <c r="S2372" s="109"/>
      <c r="T2372" s="106"/>
      <c r="U2372" s="106"/>
      <c r="V2372" s="106"/>
      <c r="W2372" s="106"/>
      <c r="X2372" s="106"/>
      <c r="Y2372" s="106"/>
      <c r="Z2372" s="106"/>
      <c r="AA2372" s="106"/>
      <c r="AB2372" s="106"/>
    </row>
    <row r="2373" spans="16:28">
      <c r="P2373" s="109"/>
      <c r="Q2373" s="109"/>
      <c r="R2373" s="109"/>
      <c r="S2373" s="109"/>
      <c r="T2373" s="106"/>
      <c r="U2373" s="106"/>
      <c r="V2373" s="106"/>
      <c r="W2373" s="106"/>
      <c r="X2373" s="106"/>
      <c r="Y2373" s="106"/>
      <c r="Z2373" s="106"/>
      <c r="AA2373" s="106"/>
      <c r="AB2373" s="106"/>
    </row>
    <row r="2374" spans="16:28">
      <c r="P2374" s="109"/>
      <c r="Q2374" s="109"/>
      <c r="R2374" s="109"/>
      <c r="S2374" s="109"/>
      <c r="T2374" s="106"/>
      <c r="U2374" s="106"/>
      <c r="V2374" s="106"/>
      <c r="W2374" s="106"/>
      <c r="X2374" s="106"/>
      <c r="Y2374" s="106"/>
      <c r="Z2374" s="106"/>
      <c r="AA2374" s="106"/>
      <c r="AB2374" s="106"/>
    </row>
    <row r="2375" spans="16:28">
      <c r="P2375" s="109"/>
      <c r="Q2375" s="109"/>
      <c r="R2375" s="109"/>
      <c r="S2375" s="109"/>
      <c r="T2375" s="106"/>
      <c r="U2375" s="106"/>
      <c r="V2375" s="106"/>
      <c r="W2375" s="106"/>
      <c r="X2375" s="106"/>
      <c r="Y2375" s="106"/>
      <c r="Z2375" s="106"/>
      <c r="AA2375" s="106"/>
      <c r="AB2375" s="106"/>
    </row>
    <row r="2376" spans="16:28">
      <c r="P2376" s="109"/>
      <c r="Q2376" s="109"/>
      <c r="R2376" s="109"/>
      <c r="S2376" s="109"/>
      <c r="T2376" s="106"/>
      <c r="U2376" s="106"/>
      <c r="V2376" s="106"/>
      <c r="W2376" s="106"/>
      <c r="X2376" s="106"/>
      <c r="Y2376" s="106"/>
      <c r="Z2376" s="106"/>
      <c r="AA2376" s="106"/>
      <c r="AB2376" s="106"/>
    </row>
    <row r="2377" spans="16:28">
      <c r="P2377" s="109"/>
      <c r="Q2377" s="109"/>
      <c r="R2377" s="109"/>
      <c r="S2377" s="109"/>
      <c r="T2377" s="106"/>
      <c r="U2377" s="106"/>
      <c r="V2377" s="106"/>
      <c r="W2377" s="106"/>
      <c r="X2377" s="106"/>
      <c r="Y2377" s="106"/>
      <c r="Z2377" s="106"/>
      <c r="AA2377" s="106"/>
      <c r="AB2377" s="106"/>
    </row>
    <row r="2378" spans="16:28">
      <c r="P2378" s="109"/>
      <c r="Q2378" s="109"/>
      <c r="R2378" s="109"/>
      <c r="S2378" s="109"/>
      <c r="T2378" s="106"/>
      <c r="U2378" s="106"/>
      <c r="V2378" s="106"/>
      <c r="W2378" s="106"/>
      <c r="X2378" s="106"/>
      <c r="Y2378" s="106"/>
      <c r="Z2378" s="106"/>
      <c r="AA2378" s="106"/>
      <c r="AB2378" s="106"/>
    </row>
    <row r="2379" spans="16:28">
      <c r="P2379" s="109"/>
      <c r="Q2379" s="109"/>
      <c r="R2379" s="109"/>
      <c r="S2379" s="109"/>
      <c r="T2379" s="106"/>
      <c r="U2379" s="106"/>
      <c r="V2379" s="106"/>
      <c r="W2379" s="106"/>
      <c r="X2379" s="106"/>
      <c r="Y2379" s="106"/>
      <c r="Z2379" s="106"/>
      <c r="AA2379" s="106"/>
      <c r="AB2379" s="106"/>
    </row>
    <row r="2380" spans="16:28">
      <c r="P2380" s="109"/>
      <c r="Q2380" s="109"/>
      <c r="R2380" s="109"/>
      <c r="S2380" s="109"/>
      <c r="T2380" s="106"/>
      <c r="U2380" s="106"/>
      <c r="V2380" s="106"/>
      <c r="W2380" s="106"/>
      <c r="X2380" s="106"/>
      <c r="Y2380" s="106"/>
      <c r="Z2380" s="106"/>
      <c r="AA2380" s="106"/>
      <c r="AB2380" s="106"/>
    </row>
    <row r="2381" spans="16:28">
      <c r="P2381" s="109"/>
      <c r="Q2381" s="109"/>
      <c r="R2381" s="109"/>
      <c r="S2381" s="109"/>
      <c r="T2381" s="106"/>
      <c r="U2381" s="106"/>
      <c r="V2381" s="106"/>
      <c r="W2381" s="106"/>
      <c r="X2381" s="106"/>
      <c r="Y2381" s="106"/>
      <c r="Z2381" s="106"/>
      <c r="AA2381" s="106"/>
      <c r="AB2381" s="106"/>
    </row>
    <row r="2382" spans="16:28">
      <c r="P2382" s="109"/>
      <c r="Q2382" s="109"/>
      <c r="R2382" s="109"/>
      <c r="S2382" s="109"/>
      <c r="T2382" s="106"/>
      <c r="U2382" s="106"/>
      <c r="V2382" s="106"/>
      <c r="W2382" s="106"/>
      <c r="X2382" s="106"/>
      <c r="Y2382" s="106"/>
      <c r="Z2382" s="106"/>
      <c r="AA2382" s="106"/>
      <c r="AB2382" s="106"/>
    </row>
    <row r="2383" spans="16:28">
      <c r="P2383" s="109"/>
      <c r="Q2383" s="109"/>
      <c r="R2383" s="109"/>
      <c r="S2383" s="109"/>
      <c r="T2383" s="106"/>
      <c r="U2383" s="106"/>
      <c r="V2383" s="106"/>
      <c r="W2383" s="106"/>
      <c r="X2383" s="106"/>
      <c r="Y2383" s="106"/>
      <c r="Z2383" s="106"/>
      <c r="AA2383" s="106"/>
      <c r="AB2383" s="106"/>
    </row>
    <row r="2384" spans="16:28">
      <c r="P2384" s="109"/>
      <c r="Q2384" s="109"/>
      <c r="R2384" s="109"/>
      <c r="S2384" s="109"/>
      <c r="T2384" s="106"/>
      <c r="U2384" s="106"/>
      <c r="V2384" s="106"/>
      <c r="W2384" s="106"/>
      <c r="X2384" s="106"/>
      <c r="Y2384" s="106"/>
      <c r="Z2384" s="106"/>
      <c r="AA2384" s="106"/>
      <c r="AB2384" s="106"/>
    </row>
    <row r="2385" spans="16:28">
      <c r="P2385" s="109"/>
      <c r="Q2385" s="109"/>
      <c r="R2385" s="109"/>
      <c r="S2385" s="109"/>
      <c r="T2385" s="106"/>
      <c r="U2385" s="106"/>
      <c r="V2385" s="106"/>
      <c r="W2385" s="106"/>
      <c r="X2385" s="106"/>
      <c r="Y2385" s="106"/>
      <c r="Z2385" s="106"/>
      <c r="AA2385" s="106"/>
      <c r="AB2385" s="106"/>
    </row>
    <row r="2386" spans="16:28">
      <c r="P2386" s="109"/>
      <c r="Q2386" s="109"/>
      <c r="R2386" s="109"/>
      <c r="S2386" s="109"/>
      <c r="T2386" s="106"/>
      <c r="U2386" s="106"/>
      <c r="V2386" s="106"/>
      <c r="W2386" s="106"/>
      <c r="X2386" s="106"/>
      <c r="Y2386" s="106"/>
      <c r="Z2386" s="106"/>
      <c r="AA2386" s="106"/>
      <c r="AB2386" s="106"/>
    </row>
    <row r="2387" spans="16:28">
      <c r="P2387" s="109"/>
      <c r="Q2387" s="109"/>
      <c r="R2387" s="109"/>
      <c r="S2387" s="109"/>
      <c r="T2387" s="106"/>
      <c r="U2387" s="106"/>
      <c r="V2387" s="106"/>
      <c r="W2387" s="106"/>
      <c r="X2387" s="106"/>
      <c r="Y2387" s="106"/>
      <c r="Z2387" s="106"/>
      <c r="AA2387" s="106"/>
      <c r="AB2387" s="106"/>
    </row>
    <row r="2388" spans="16:28">
      <c r="P2388" s="109"/>
      <c r="Q2388" s="109"/>
      <c r="R2388" s="109"/>
      <c r="S2388" s="109"/>
      <c r="T2388" s="106"/>
      <c r="U2388" s="106"/>
      <c r="V2388" s="106"/>
      <c r="W2388" s="106"/>
      <c r="X2388" s="106"/>
      <c r="Y2388" s="106"/>
      <c r="Z2388" s="106"/>
      <c r="AA2388" s="106"/>
      <c r="AB2388" s="106"/>
    </row>
    <row r="2389" spans="16:28">
      <c r="P2389" s="109"/>
      <c r="Q2389" s="109"/>
      <c r="R2389" s="109"/>
      <c r="S2389" s="109"/>
      <c r="T2389" s="106"/>
      <c r="U2389" s="106"/>
      <c r="V2389" s="106"/>
      <c r="W2389" s="106"/>
      <c r="X2389" s="106"/>
      <c r="Y2389" s="106"/>
      <c r="Z2389" s="106"/>
      <c r="AA2389" s="106"/>
      <c r="AB2389" s="106"/>
    </row>
    <row r="2390" spans="16:28">
      <c r="P2390" s="109"/>
      <c r="Q2390" s="109"/>
      <c r="R2390" s="109"/>
      <c r="S2390" s="109"/>
      <c r="T2390" s="106"/>
      <c r="U2390" s="106"/>
      <c r="V2390" s="106"/>
      <c r="W2390" s="106"/>
      <c r="X2390" s="106"/>
      <c r="Y2390" s="106"/>
      <c r="Z2390" s="106"/>
      <c r="AA2390" s="106"/>
      <c r="AB2390" s="106"/>
    </row>
    <row r="2391" spans="16:28">
      <c r="P2391" s="109"/>
      <c r="Q2391" s="109"/>
      <c r="R2391" s="109"/>
      <c r="S2391" s="109"/>
      <c r="T2391" s="106"/>
      <c r="U2391" s="106"/>
      <c r="V2391" s="106"/>
      <c r="W2391" s="106"/>
      <c r="X2391" s="106"/>
      <c r="Y2391" s="106"/>
      <c r="Z2391" s="106"/>
      <c r="AA2391" s="106"/>
      <c r="AB2391" s="106"/>
    </row>
    <row r="2392" spans="16:28">
      <c r="P2392" s="109"/>
      <c r="Q2392" s="109"/>
      <c r="R2392" s="109"/>
      <c r="S2392" s="109"/>
      <c r="T2392" s="106"/>
      <c r="U2392" s="106"/>
      <c r="V2392" s="106"/>
      <c r="W2392" s="106"/>
      <c r="X2392" s="106"/>
      <c r="Y2392" s="106"/>
      <c r="Z2392" s="106"/>
      <c r="AA2392" s="106"/>
      <c r="AB2392" s="106"/>
    </row>
    <row r="2393" spans="16:28">
      <c r="P2393" s="109"/>
      <c r="Q2393" s="109"/>
      <c r="R2393" s="109"/>
      <c r="S2393" s="109"/>
      <c r="T2393" s="106"/>
      <c r="U2393" s="106"/>
      <c r="V2393" s="106"/>
      <c r="W2393" s="106"/>
      <c r="X2393" s="106"/>
      <c r="Y2393" s="106"/>
      <c r="Z2393" s="106"/>
      <c r="AA2393" s="106"/>
      <c r="AB2393" s="106"/>
    </row>
    <row r="2394" spans="16:28">
      <c r="P2394" s="109"/>
      <c r="Q2394" s="109"/>
      <c r="R2394" s="109"/>
      <c r="S2394" s="109"/>
      <c r="T2394" s="106"/>
      <c r="U2394" s="106"/>
      <c r="V2394" s="106"/>
      <c r="W2394" s="106"/>
      <c r="X2394" s="106"/>
      <c r="Y2394" s="106"/>
      <c r="Z2394" s="106"/>
      <c r="AA2394" s="106"/>
      <c r="AB2394" s="106"/>
    </row>
    <row r="2395" spans="16:28">
      <c r="P2395" s="109"/>
      <c r="Q2395" s="109"/>
      <c r="R2395" s="109"/>
      <c r="S2395" s="109"/>
      <c r="T2395" s="106"/>
      <c r="U2395" s="106"/>
      <c r="V2395" s="106"/>
      <c r="W2395" s="106"/>
      <c r="X2395" s="106"/>
      <c r="Y2395" s="106"/>
      <c r="Z2395" s="106"/>
      <c r="AA2395" s="106"/>
      <c r="AB2395" s="106"/>
    </row>
    <row r="2396" spans="16:28">
      <c r="P2396" s="109"/>
      <c r="Q2396" s="109"/>
      <c r="R2396" s="109"/>
      <c r="S2396" s="109"/>
      <c r="T2396" s="106"/>
      <c r="U2396" s="106"/>
      <c r="V2396" s="106"/>
      <c r="W2396" s="106"/>
      <c r="X2396" s="106"/>
      <c r="Y2396" s="106"/>
      <c r="Z2396" s="106"/>
      <c r="AA2396" s="106"/>
      <c r="AB2396" s="106"/>
    </row>
    <row r="2397" spans="16:28">
      <c r="P2397" s="109"/>
      <c r="Q2397" s="109"/>
      <c r="R2397" s="109"/>
      <c r="S2397" s="109"/>
      <c r="T2397" s="106"/>
      <c r="U2397" s="106"/>
      <c r="V2397" s="106"/>
      <c r="W2397" s="106"/>
      <c r="X2397" s="106"/>
      <c r="Y2397" s="106"/>
      <c r="Z2397" s="106"/>
      <c r="AA2397" s="106"/>
      <c r="AB2397" s="106"/>
    </row>
    <row r="2398" spans="16:28">
      <c r="P2398" s="109"/>
      <c r="Q2398" s="109"/>
      <c r="R2398" s="109"/>
      <c r="S2398" s="109"/>
      <c r="T2398" s="106"/>
      <c r="U2398" s="106"/>
      <c r="V2398" s="106"/>
      <c r="W2398" s="106"/>
      <c r="X2398" s="106"/>
      <c r="Y2398" s="106"/>
      <c r="Z2398" s="106"/>
      <c r="AA2398" s="106"/>
      <c r="AB2398" s="106"/>
    </row>
    <row r="2399" spans="16:28">
      <c r="P2399" s="109"/>
      <c r="Q2399" s="109"/>
      <c r="R2399" s="109"/>
      <c r="S2399" s="109"/>
      <c r="T2399" s="106"/>
      <c r="U2399" s="106"/>
      <c r="V2399" s="106"/>
      <c r="W2399" s="106"/>
      <c r="X2399" s="106"/>
      <c r="Y2399" s="106"/>
      <c r="Z2399" s="106"/>
      <c r="AA2399" s="106"/>
      <c r="AB2399" s="106"/>
    </row>
    <row r="2400" spans="16:28">
      <c r="P2400" s="109"/>
      <c r="Q2400" s="109"/>
      <c r="R2400" s="109"/>
      <c r="S2400" s="109"/>
      <c r="T2400" s="106"/>
      <c r="U2400" s="106"/>
      <c r="V2400" s="106"/>
      <c r="W2400" s="106"/>
      <c r="X2400" s="106"/>
      <c r="Y2400" s="106"/>
      <c r="Z2400" s="106"/>
      <c r="AA2400" s="106"/>
      <c r="AB2400" s="106"/>
    </row>
    <row r="2401" spans="16:28">
      <c r="P2401" s="109"/>
      <c r="Q2401" s="109"/>
      <c r="R2401" s="109"/>
      <c r="S2401" s="109"/>
      <c r="T2401" s="106"/>
      <c r="U2401" s="106"/>
      <c r="V2401" s="106"/>
      <c r="W2401" s="106"/>
      <c r="X2401" s="106"/>
      <c r="Y2401" s="106"/>
      <c r="Z2401" s="106"/>
      <c r="AA2401" s="106"/>
      <c r="AB2401" s="106"/>
    </row>
    <row r="2402" spans="16:28">
      <c r="P2402" s="109"/>
      <c r="Q2402" s="109"/>
      <c r="R2402" s="109"/>
      <c r="S2402" s="109"/>
      <c r="T2402" s="106"/>
      <c r="U2402" s="106"/>
      <c r="V2402" s="106"/>
      <c r="W2402" s="106"/>
      <c r="X2402" s="106"/>
      <c r="Y2402" s="106"/>
      <c r="Z2402" s="106"/>
      <c r="AA2402" s="106"/>
      <c r="AB2402" s="106"/>
    </row>
    <row r="2403" spans="16:28">
      <c r="P2403" s="109"/>
      <c r="Q2403" s="109"/>
      <c r="R2403" s="109"/>
      <c r="S2403" s="109"/>
      <c r="T2403" s="106"/>
      <c r="U2403" s="106"/>
      <c r="V2403" s="106"/>
      <c r="W2403" s="106"/>
      <c r="X2403" s="106"/>
      <c r="Y2403" s="106"/>
      <c r="Z2403" s="106"/>
      <c r="AA2403" s="106"/>
      <c r="AB2403" s="106"/>
    </row>
    <row r="2404" spans="16:28">
      <c r="P2404" s="109"/>
      <c r="Q2404" s="109"/>
      <c r="R2404" s="109"/>
      <c r="S2404" s="109"/>
      <c r="T2404" s="106"/>
      <c r="U2404" s="106"/>
      <c r="V2404" s="106"/>
      <c r="W2404" s="106"/>
      <c r="X2404" s="106"/>
      <c r="Y2404" s="106"/>
      <c r="Z2404" s="106"/>
      <c r="AA2404" s="106"/>
      <c r="AB2404" s="106"/>
    </row>
    <row r="2405" spans="16:28">
      <c r="P2405" s="109"/>
      <c r="Q2405" s="109"/>
      <c r="R2405" s="109"/>
      <c r="S2405" s="109"/>
      <c r="T2405" s="106"/>
      <c r="U2405" s="106"/>
      <c r="V2405" s="106"/>
      <c r="W2405" s="106"/>
      <c r="X2405" s="106"/>
      <c r="Y2405" s="106"/>
      <c r="Z2405" s="106"/>
      <c r="AA2405" s="106"/>
      <c r="AB2405" s="106"/>
    </row>
    <row r="2406" spans="16:28">
      <c r="P2406" s="109"/>
      <c r="Q2406" s="109"/>
      <c r="R2406" s="109"/>
      <c r="S2406" s="109"/>
      <c r="T2406" s="106"/>
      <c r="U2406" s="106"/>
      <c r="V2406" s="106"/>
      <c r="W2406" s="106"/>
      <c r="X2406" s="106"/>
      <c r="Y2406" s="106"/>
      <c r="Z2406" s="106"/>
      <c r="AA2406" s="106"/>
      <c r="AB2406" s="106"/>
    </row>
    <row r="2407" spans="16:28">
      <c r="P2407" s="109"/>
      <c r="Q2407" s="109"/>
      <c r="R2407" s="109"/>
      <c r="S2407" s="109"/>
      <c r="T2407" s="106"/>
      <c r="U2407" s="106"/>
      <c r="V2407" s="106"/>
      <c r="W2407" s="106"/>
      <c r="X2407" s="106"/>
      <c r="Y2407" s="106"/>
      <c r="Z2407" s="106"/>
      <c r="AA2407" s="106"/>
      <c r="AB2407" s="106"/>
    </row>
    <row r="2408" spans="16:28">
      <c r="P2408" s="109"/>
      <c r="Q2408" s="109"/>
      <c r="R2408" s="109"/>
      <c r="S2408" s="109"/>
      <c r="T2408" s="106"/>
      <c r="U2408" s="106"/>
      <c r="V2408" s="106"/>
      <c r="W2408" s="106"/>
      <c r="X2408" s="106"/>
      <c r="Y2408" s="106"/>
      <c r="Z2408" s="106"/>
      <c r="AA2408" s="106"/>
      <c r="AB2408" s="106"/>
    </row>
    <row r="2409" spans="16:28">
      <c r="P2409" s="109"/>
      <c r="Q2409" s="109"/>
      <c r="R2409" s="109"/>
      <c r="S2409" s="109"/>
      <c r="T2409" s="106"/>
      <c r="U2409" s="106"/>
      <c r="V2409" s="106"/>
      <c r="W2409" s="106"/>
      <c r="X2409" s="106"/>
      <c r="Y2409" s="106"/>
      <c r="Z2409" s="106"/>
      <c r="AA2409" s="106"/>
      <c r="AB2409" s="106"/>
    </row>
    <row r="2410" spans="16:28">
      <c r="P2410" s="109"/>
      <c r="Q2410" s="109"/>
      <c r="R2410" s="109"/>
      <c r="S2410" s="109"/>
      <c r="T2410" s="106"/>
      <c r="U2410" s="106"/>
      <c r="V2410" s="106"/>
      <c r="W2410" s="106"/>
      <c r="X2410" s="106"/>
      <c r="Y2410" s="106"/>
      <c r="Z2410" s="106"/>
      <c r="AA2410" s="106"/>
      <c r="AB2410" s="106"/>
    </row>
    <row r="2411" spans="16:28">
      <c r="P2411" s="109"/>
      <c r="Q2411" s="109"/>
      <c r="R2411" s="109"/>
      <c r="S2411" s="109"/>
      <c r="T2411" s="106"/>
      <c r="U2411" s="106"/>
      <c r="V2411" s="106"/>
      <c r="W2411" s="106"/>
      <c r="X2411" s="106"/>
      <c r="Y2411" s="106"/>
      <c r="Z2411" s="106"/>
      <c r="AA2411" s="106"/>
      <c r="AB2411" s="106"/>
    </row>
    <row r="2412" spans="16:28">
      <c r="P2412" s="109"/>
      <c r="Q2412" s="109"/>
      <c r="R2412" s="109"/>
      <c r="S2412" s="109"/>
      <c r="T2412" s="106"/>
      <c r="U2412" s="106"/>
      <c r="V2412" s="106"/>
      <c r="W2412" s="106"/>
      <c r="X2412" s="106"/>
      <c r="Y2412" s="106"/>
      <c r="Z2412" s="106"/>
      <c r="AA2412" s="106"/>
      <c r="AB2412" s="106"/>
    </row>
    <row r="2413" spans="16:28">
      <c r="P2413" s="109"/>
      <c r="Q2413" s="109"/>
      <c r="R2413" s="109"/>
      <c r="S2413" s="109"/>
      <c r="T2413" s="106"/>
      <c r="U2413" s="106"/>
      <c r="V2413" s="106"/>
      <c r="W2413" s="106"/>
      <c r="X2413" s="106"/>
      <c r="Y2413" s="106"/>
      <c r="Z2413" s="106"/>
      <c r="AA2413" s="106"/>
      <c r="AB2413" s="106"/>
    </row>
    <row r="2414" spans="16:28">
      <c r="P2414" s="109"/>
      <c r="Q2414" s="109"/>
      <c r="R2414" s="109"/>
      <c r="S2414" s="109"/>
      <c r="T2414" s="106"/>
      <c r="U2414" s="106"/>
      <c r="V2414" s="106"/>
      <c r="W2414" s="106"/>
      <c r="X2414" s="106"/>
      <c r="Y2414" s="106"/>
      <c r="Z2414" s="106"/>
      <c r="AA2414" s="106"/>
      <c r="AB2414" s="106"/>
    </row>
    <row r="2415" spans="16:28">
      <c r="P2415" s="109"/>
      <c r="Q2415" s="109"/>
      <c r="R2415" s="109"/>
      <c r="S2415" s="109"/>
      <c r="T2415" s="106"/>
      <c r="U2415" s="106"/>
      <c r="V2415" s="106"/>
      <c r="W2415" s="106"/>
      <c r="X2415" s="106"/>
      <c r="Y2415" s="106"/>
      <c r="Z2415" s="106"/>
      <c r="AA2415" s="106"/>
      <c r="AB2415" s="106"/>
    </row>
    <row r="2416" spans="16:28">
      <c r="P2416" s="109"/>
      <c r="Q2416" s="109"/>
      <c r="R2416" s="109"/>
      <c r="S2416" s="109"/>
      <c r="T2416" s="106"/>
      <c r="U2416" s="106"/>
      <c r="V2416" s="106"/>
      <c r="W2416" s="106"/>
      <c r="X2416" s="106"/>
      <c r="Y2416" s="106"/>
      <c r="Z2416" s="106"/>
      <c r="AA2416" s="106"/>
      <c r="AB2416" s="106"/>
    </row>
    <row r="2417" spans="16:28">
      <c r="P2417" s="109"/>
      <c r="Q2417" s="109"/>
      <c r="R2417" s="109"/>
      <c r="S2417" s="109"/>
      <c r="T2417" s="106"/>
      <c r="U2417" s="106"/>
      <c r="V2417" s="106"/>
      <c r="W2417" s="106"/>
      <c r="X2417" s="106"/>
      <c r="Y2417" s="106"/>
      <c r="Z2417" s="106"/>
      <c r="AA2417" s="106"/>
      <c r="AB2417" s="106"/>
    </row>
    <row r="2418" spans="16:28">
      <c r="P2418" s="109"/>
      <c r="Q2418" s="109"/>
      <c r="R2418" s="109"/>
      <c r="S2418" s="109"/>
      <c r="T2418" s="106"/>
      <c r="U2418" s="106"/>
      <c r="V2418" s="106"/>
      <c r="W2418" s="106"/>
      <c r="X2418" s="106"/>
      <c r="Y2418" s="106"/>
      <c r="Z2418" s="106"/>
      <c r="AA2418" s="106"/>
      <c r="AB2418" s="106"/>
    </row>
    <row r="2419" spans="16:28">
      <c r="P2419" s="109"/>
      <c r="Q2419" s="109"/>
      <c r="R2419" s="109"/>
      <c r="S2419" s="109"/>
      <c r="T2419" s="106"/>
      <c r="U2419" s="106"/>
      <c r="V2419" s="106"/>
      <c r="W2419" s="106"/>
      <c r="X2419" s="106"/>
      <c r="Y2419" s="106"/>
      <c r="Z2419" s="106"/>
      <c r="AA2419" s="106"/>
      <c r="AB2419" s="106"/>
    </row>
    <row r="2420" spans="16:28">
      <c r="P2420" s="109"/>
      <c r="Q2420" s="109"/>
      <c r="R2420" s="109"/>
      <c r="S2420" s="109"/>
      <c r="T2420" s="106"/>
      <c r="U2420" s="106"/>
      <c r="V2420" s="106"/>
      <c r="W2420" s="106"/>
      <c r="X2420" s="106"/>
      <c r="Y2420" s="106"/>
      <c r="Z2420" s="106"/>
      <c r="AA2420" s="106"/>
      <c r="AB2420" s="106"/>
    </row>
    <row r="2421" spans="16:28">
      <c r="P2421" s="109"/>
      <c r="Q2421" s="109"/>
      <c r="R2421" s="109"/>
      <c r="S2421" s="109"/>
      <c r="T2421" s="106"/>
      <c r="U2421" s="106"/>
      <c r="V2421" s="106"/>
      <c r="W2421" s="106"/>
      <c r="X2421" s="106"/>
      <c r="Y2421" s="106"/>
      <c r="Z2421" s="106"/>
      <c r="AA2421" s="106"/>
      <c r="AB2421" s="106"/>
    </row>
    <row r="2422" spans="16:28">
      <c r="P2422" s="109"/>
      <c r="Q2422" s="109"/>
      <c r="R2422" s="109"/>
      <c r="S2422" s="109"/>
      <c r="T2422" s="106"/>
      <c r="U2422" s="106"/>
      <c r="V2422" s="106"/>
      <c r="W2422" s="106"/>
      <c r="X2422" s="106"/>
      <c r="Y2422" s="106"/>
      <c r="Z2422" s="106"/>
      <c r="AA2422" s="106"/>
      <c r="AB2422" s="106"/>
    </row>
    <row r="2423" spans="16:28">
      <c r="P2423" s="109"/>
      <c r="Q2423" s="109"/>
      <c r="R2423" s="109"/>
      <c r="S2423" s="109"/>
      <c r="T2423" s="106"/>
      <c r="U2423" s="106"/>
      <c r="V2423" s="106"/>
      <c r="W2423" s="106"/>
      <c r="X2423" s="106"/>
      <c r="Y2423" s="106"/>
      <c r="Z2423" s="106"/>
      <c r="AA2423" s="106"/>
      <c r="AB2423" s="106"/>
    </row>
    <row r="2424" spans="16:28">
      <c r="P2424" s="109"/>
      <c r="Q2424" s="109"/>
      <c r="R2424" s="109"/>
      <c r="S2424" s="109"/>
      <c r="T2424" s="106"/>
      <c r="U2424" s="106"/>
      <c r="V2424" s="106"/>
      <c r="W2424" s="106"/>
      <c r="X2424" s="106"/>
      <c r="Y2424" s="106"/>
      <c r="Z2424" s="106"/>
      <c r="AA2424" s="106"/>
      <c r="AB2424" s="106"/>
    </row>
    <row r="2425" spans="16:28">
      <c r="P2425" s="109"/>
      <c r="Q2425" s="109"/>
      <c r="R2425" s="109"/>
      <c r="S2425" s="109"/>
      <c r="T2425" s="106"/>
      <c r="U2425" s="106"/>
      <c r="V2425" s="106"/>
      <c r="W2425" s="106"/>
      <c r="X2425" s="106"/>
      <c r="Y2425" s="106"/>
      <c r="Z2425" s="106"/>
      <c r="AA2425" s="106"/>
      <c r="AB2425" s="106"/>
    </row>
    <row r="2426" spans="16:28">
      <c r="P2426" s="109"/>
      <c r="Q2426" s="109"/>
      <c r="R2426" s="109"/>
      <c r="S2426" s="109"/>
      <c r="T2426" s="106"/>
      <c r="U2426" s="106"/>
      <c r="V2426" s="106"/>
      <c r="W2426" s="106"/>
      <c r="X2426" s="106"/>
      <c r="Y2426" s="106"/>
      <c r="Z2426" s="106"/>
      <c r="AA2426" s="106"/>
      <c r="AB2426" s="106"/>
    </row>
    <row r="2427" spans="16:28">
      <c r="P2427" s="109"/>
      <c r="Q2427" s="109"/>
      <c r="R2427" s="109"/>
      <c r="S2427" s="109"/>
      <c r="T2427" s="106"/>
      <c r="U2427" s="106"/>
      <c r="V2427" s="106"/>
      <c r="W2427" s="106"/>
      <c r="X2427" s="106"/>
      <c r="Y2427" s="106"/>
      <c r="Z2427" s="106"/>
      <c r="AA2427" s="106"/>
      <c r="AB2427" s="106"/>
    </row>
    <row r="2428" spans="16:28">
      <c r="P2428" s="109"/>
      <c r="Q2428" s="109"/>
      <c r="R2428" s="109"/>
      <c r="S2428" s="109"/>
      <c r="T2428" s="106"/>
      <c r="U2428" s="106"/>
      <c r="V2428" s="106"/>
      <c r="W2428" s="106"/>
      <c r="X2428" s="106"/>
      <c r="Y2428" s="106"/>
      <c r="Z2428" s="106"/>
      <c r="AA2428" s="106"/>
      <c r="AB2428" s="106"/>
    </row>
    <row r="2429" spans="16:28">
      <c r="P2429" s="109"/>
      <c r="Q2429" s="109"/>
      <c r="R2429" s="109"/>
      <c r="S2429" s="109"/>
      <c r="T2429" s="106"/>
      <c r="U2429" s="106"/>
      <c r="V2429" s="106"/>
      <c r="W2429" s="106"/>
      <c r="X2429" s="106"/>
      <c r="Y2429" s="106"/>
      <c r="Z2429" s="106"/>
      <c r="AA2429" s="106"/>
      <c r="AB2429" s="106"/>
    </row>
    <row r="2430" spans="16:28">
      <c r="P2430" s="109"/>
      <c r="Q2430" s="109"/>
      <c r="R2430" s="109"/>
      <c r="S2430" s="109"/>
      <c r="T2430" s="106"/>
      <c r="U2430" s="106"/>
      <c r="V2430" s="106"/>
      <c r="W2430" s="106"/>
      <c r="X2430" s="106"/>
      <c r="Y2430" s="106"/>
      <c r="Z2430" s="106"/>
      <c r="AA2430" s="106"/>
      <c r="AB2430" s="106"/>
    </row>
    <row r="2431" spans="16:28">
      <c r="P2431" s="109"/>
      <c r="Q2431" s="109"/>
      <c r="R2431" s="109"/>
      <c r="S2431" s="109"/>
      <c r="T2431" s="106"/>
      <c r="U2431" s="106"/>
      <c r="V2431" s="106"/>
      <c r="W2431" s="106"/>
      <c r="X2431" s="106"/>
      <c r="Y2431" s="106"/>
      <c r="Z2431" s="106"/>
      <c r="AA2431" s="106"/>
      <c r="AB2431" s="106"/>
    </row>
    <row r="2432" spans="16:28">
      <c r="P2432" s="109"/>
      <c r="Q2432" s="109"/>
      <c r="R2432" s="109"/>
      <c r="S2432" s="109"/>
      <c r="T2432" s="106"/>
      <c r="U2432" s="106"/>
      <c r="V2432" s="106"/>
      <c r="W2432" s="106"/>
      <c r="X2432" s="106"/>
      <c r="Y2432" s="106"/>
      <c r="Z2432" s="106"/>
      <c r="AA2432" s="106"/>
      <c r="AB2432" s="106"/>
    </row>
    <row r="2433" spans="16:28">
      <c r="P2433" s="109"/>
      <c r="Q2433" s="109"/>
      <c r="R2433" s="109"/>
      <c r="S2433" s="109"/>
      <c r="T2433" s="106"/>
      <c r="U2433" s="106"/>
      <c r="V2433" s="106"/>
      <c r="W2433" s="106"/>
      <c r="X2433" s="106"/>
      <c r="Y2433" s="106"/>
      <c r="Z2433" s="106"/>
      <c r="AA2433" s="106"/>
      <c r="AB2433" s="106"/>
    </row>
    <row r="2434" spans="16:28">
      <c r="P2434" s="109"/>
      <c r="Q2434" s="109"/>
      <c r="R2434" s="109"/>
      <c r="S2434" s="109"/>
      <c r="T2434" s="106"/>
      <c r="U2434" s="106"/>
      <c r="V2434" s="106"/>
      <c r="W2434" s="106"/>
      <c r="X2434" s="106"/>
      <c r="Y2434" s="106"/>
      <c r="Z2434" s="106"/>
      <c r="AA2434" s="106"/>
      <c r="AB2434" s="106"/>
    </row>
    <row r="2435" spans="16:28">
      <c r="P2435" s="109"/>
      <c r="Q2435" s="109"/>
      <c r="R2435" s="109"/>
      <c r="S2435" s="109"/>
      <c r="T2435" s="106"/>
      <c r="U2435" s="106"/>
      <c r="V2435" s="106"/>
      <c r="W2435" s="106"/>
      <c r="X2435" s="106"/>
      <c r="Y2435" s="106"/>
      <c r="Z2435" s="106"/>
      <c r="AA2435" s="106"/>
      <c r="AB2435" s="106"/>
    </row>
    <row r="2436" spans="16:28">
      <c r="P2436" s="109"/>
      <c r="Q2436" s="109"/>
      <c r="R2436" s="109"/>
      <c r="S2436" s="109"/>
      <c r="T2436" s="106"/>
      <c r="U2436" s="106"/>
      <c r="V2436" s="106"/>
      <c r="W2436" s="106"/>
      <c r="X2436" s="106"/>
      <c r="Y2436" s="106"/>
      <c r="Z2436" s="106"/>
      <c r="AA2436" s="106"/>
      <c r="AB2436" s="106"/>
    </row>
    <row r="2437" spans="16:28">
      <c r="P2437" s="109"/>
      <c r="Q2437" s="109"/>
      <c r="R2437" s="109"/>
      <c r="S2437" s="109"/>
      <c r="T2437" s="106"/>
      <c r="U2437" s="106"/>
      <c r="V2437" s="106"/>
      <c r="W2437" s="106"/>
      <c r="X2437" s="106"/>
      <c r="Y2437" s="106"/>
      <c r="Z2437" s="106"/>
      <c r="AA2437" s="106"/>
      <c r="AB2437" s="106"/>
    </row>
    <row r="2438" spans="16:28">
      <c r="P2438" s="109"/>
      <c r="Q2438" s="109"/>
      <c r="R2438" s="109"/>
      <c r="S2438" s="109"/>
      <c r="T2438" s="106"/>
      <c r="U2438" s="106"/>
      <c r="V2438" s="106"/>
      <c r="W2438" s="106"/>
      <c r="X2438" s="106"/>
      <c r="Y2438" s="106"/>
      <c r="Z2438" s="106"/>
      <c r="AA2438" s="106"/>
      <c r="AB2438" s="106"/>
    </row>
    <row r="2439" spans="16:28">
      <c r="P2439" s="109"/>
      <c r="Q2439" s="109"/>
      <c r="R2439" s="109"/>
      <c r="S2439" s="109"/>
      <c r="T2439" s="106"/>
      <c r="U2439" s="106"/>
      <c r="V2439" s="106"/>
      <c r="W2439" s="106"/>
      <c r="X2439" s="106"/>
      <c r="Y2439" s="106"/>
      <c r="Z2439" s="106"/>
      <c r="AA2439" s="106"/>
      <c r="AB2439" s="106"/>
    </row>
    <row r="2440" spans="16:28">
      <c r="P2440" s="109"/>
      <c r="Q2440" s="109"/>
      <c r="R2440" s="109"/>
      <c r="S2440" s="109"/>
      <c r="T2440" s="106"/>
      <c r="U2440" s="106"/>
      <c r="V2440" s="106"/>
      <c r="W2440" s="106"/>
      <c r="X2440" s="106"/>
      <c r="Y2440" s="106"/>
      <c r="Z2440" s="106"/>
      <c r="AA2440" s="106"/>
      <c r="AB2440" s="106"/>
    </row>
    <row r="2441" spans="16:28">
      <c r="P2441" s="109"/>
      <c r="Q2441" s="109"/>
      <c r="R2441" s="109"/>
      <c r="S2441" s="109"/>
      <c r="T2441" s="106"/>
      <c r="U2441" s="106"/>
      <c r="V2441" s="106"/>
      <c r="W2441" s="106"/>
      <c r="X2441" s="106"/>
      <c r="Y2441" s="106"/>
      <c r="Z2441" s="106"/>
      <c r="AA2441" s="106"/>
      <c r="AB2441" s="106"/>
    </row>
    <row r="2442" spans="16:28">
      <c r="P2442" s="109"/>
      <c r="Q2442" s="109"/>
      <c r="R2442" s="109"/>
      <c r="S2442" s="109"/>
      <c r="T2442" s="106"/>
      <c r="U2442" s="106"/>
      <c r="V2442" s="106"/>
      <c r="W2442" s="106"/>
      <c r="X2442" s="106"/>
      <c r="Y2442" s="106"/>
      <c r="Z2442" s="106"/>
      <c r="AA2442" s="106"/>
      <c r="AB2442" s="106"/>
    </row>
    <row r="2443" spans="16:28">
      <c r="P2443" s="109"/>
      <c r="Q2443" s="109"/>
      <c r="R2443" s="109"/>
      <c r="S2443" s="109"/>
      <c r="T2443" s="106"/>
      <c r="U2443" s="106"/>
      <c r="V2443" s="106"/>
      <c r="W2443" s="106"/>
      <c r="X2443" s="106"/>
      <c r="Y2443" s="106"/>
      <c r="Z2443" s="106"/>
      <c r="AA2443" s="106"/>
      <c r="AB2443" s="106"/>
    </row>
    <row r="2444" spans="16:28">
      <c r="P2444" s="109"/>
      <c r="Q2444" s="109"/>
      <c r="R2444" s="109"/>
      <c r="S2444" s="109"/>
      <c r="T2444" s="106"/>
      <c r="U2444" s="106"/>
      <c r="V2444" s="106"/>
      <c r="W2444" s="106"/>
      <c r="X2444" s="106"/>
      <c r="Y2444" s="106"/>
      <c r="Z2444" s="106"/>
      <c r="AA2444" s="106"/>
      <c r="AB2444" s="106"/>
    </row>
    <row r="2445" spans="16:28">
      <c r="P2445" s="109"/>
      <c r="Q2445" s="109"/>
      <c r="R2445" s="109"/>
      <c r="S2445" s="109"/>
      <c r="T2445" s="106"/>
      <c r="U2445" s="106"/>
      <c r="V2445" s="106"/>
      <c r="W2445" s="106"/>
      <c r="X2445" s="106"/>
      <c r="Y2445" s="106"/>
      <c r="Z2445" s="106"/>
      <c r="AA2445" s="106"/>
      <c r="AB2445" s="106"/>
    </row>
    <row r="2446" spans="16:28">
      <c r="P2446" s="109"/>
      <c r="Q2446" s="109"/>
      <c r="R2446" s="109"/>
      <c r="S2446" s="109"/>
      <c r="T2446" s="106"/>
      <c r="U2446" s="106"/>
      <c r="V2446" s="106"/>
      <c r="W2446" s="106"/>
      <c r="X2446" s="106"/>
      <c r="Y2446" s="106"/>
      <c r="Z2446" s="106"/>
      <c r="AA2446" s="106"/>
      <c r="AB2446" s="106"/>
    </row>
    <row r="2447" spans="16:28">
      <c r="P2447" s="109"/>
      <c r="Q2447" s="109"/>
      <c r="R2447" s="109"/>
      <c r="S2447" s="109"/>
      <c r="T2447" s="106"/>
      <c r="U2447" s="106"/>
      <c r="V2447" s="106"/>
      <c r="W2447" s="106"/>
      <c r="X2447" s="106"/>
      <c r="Y2447" s="106"/>
      <c r="Z2447" s="106"/>
      <c r="AA2447" s="106"/>
      <c r="AB2447" s="106"/>
    </row>
    <row r="2448" spans="16:28">
      <c r="P2448" s="109"/>
      <c r="Q2448" s="109"/>
      <c r="R2448" s="109"/>
      <c r="S2448" s="109"/>
      <c r="T2448" s="106"/>
      <c r="U2448" s="106"/>
      <c r="V2448" s="106"/>
      <c r="W2448" s="106"/>
      <c r="X2448" s="106"/>
      <c r="Y2448" s="106"/>
      <c r="Z2448" s="106"/>
      <c r="AA2448" s="106"/>
      <c r="AB2448" s="106"/>
    </row>
    <row r="2449" spans="16:28">
      <c r="P2449" s="109"/>
      <c r="Q2449" s="109"/>
      <c r="R2449" s="109"/>
      <c r="S2449" s="109"/>
      <c r="T2449" s="106"/>
      <c r="U2449" s="106"/>
      <c r="V2449" s="106"/>
      <c r="W2449" s="106"/>
      <c r="X2449" s="106"/>
      <c r="Y2449" s="106"/>
      <c r="Z2449" s="106"/>
      <c r="AA2449" s="106"/>
      <c r="AB2449" s="106"/>
    </row>
    <row r="2450" spans="16:28">
      <c r="P2450" s="109"/>
      <c r="Q2450" s="109"/>
      <c r="R2450" s="109"/>
      <c r="S2450" s="109"/>
      <c r="T2450" s="106"/>
      <c r="U2450" s="106"/>
      <c r="V2450" s="106"/>
      <c r="W2450" s="106"/>
      <c r="X2450" s="106"/>
      <c r="Y2450" s="106"/>
      <c r="Z2450" s="106"/>
      <c r="AA2450" s="106"/>
      <c r="AB2450" s="106"/>
    </row>
    <row r="2451" spans="16:28">
      <c r="P2451" s="109"/>
      <c r="Q2451" s="109"/>
      <c r="R2451" s="109"/>
      <c r="S2451" s="109"/>
      <c r="T2451" s="106"/>
      <c r="U2451" s="106"/>
      <c r="V2451" s="106"/>
      <c r="W2451" s="106"/>
      <c r="X2451" s="106"/>
      <c r="Y2451" s="106"/>
      <c r="Z2451" s="106"/>
      <c r="AA2451" s="106"/>
      <c r="AB2451" s="106"/>
    </row>
    <row r="2452" spans="16:28">
      <c r="P2452" s="109"/>
      <c r="Q2452" s="109"/>
      <c r="R2452" s="109"/>
      <c r="S2452" s="109"/>
      <c r="T2452" s="106"/>
      <c r="U2452" s="106"/>
      <c r="V2452" s="106"/>
      <c r="W2452" s="106"/>
      <c r="X2452" s="106"/>
      <c r="Y2452" s="106"/>
      <c r="Z2452" s="106"/>
      <c r="AA2452" s="106"/>
      <c r="AB2452" s="106"/>
    </row>
    <row r="2453" spans="16:28">
      <c r="P2453" s="109"/>
      <c r="Q2453" s="109"/>
      <c r="R2453" s="109"/>
      <c r="S2453" s="109"/>
      <c r="T2453" s="106"/>
      <c r="U2453" s="106"/>
      <c r="V2453" s="106"/>
      <c r="W2453" s="106"/>
      <c r="X2453" s="106"/>
      <c r="Y2453" s="106"/>
      <c r="Z2453" s="106"/>
      <c r="AA2453" s="106"/>
      <c r="AB2453" s="106"/>
    </row>
    <row r="2454" spans="16:28">
      <c r="P2454" s="109"/>
      <c r="Q2454" s="109"/>
      <c r="R2454" s="109"/>
      <c r="S2454" s="109"/>
      <c r="T2454" s="106"/>
      <c r="U2454" s="106"/>
      <c r="V2454" s="106"/>
      <c r="W2454" s="106"/>
      <c r="X2454" s="106"/>
      <c r="Y2454" s="106"/>
      <c r="Z2454" s="106"/>
      <c r="AA2454" s="106"/>
      <c r="AB2454" s="106"/>
    </row>
    <row r="2455" spans="16:28">
      <c r="P2455" s="109"/>
      <c r="Q2455" s="109"/>
      <c r="R2455" s="109"/>
      <c r="S2455" s="109"/>
      <c r="T2455" s="106"/>
      <c r="U2455" s="106"/>
      <c r="V2455" s="106"/>
      <c r="W2455" s="106"/>
      <c r="X2455" s="106"/>
      <c r="Y2455" s="106"/>
      <c r="Z2455" s="106"/>
      <c r="AA2455" s="106"/>
      <c r="AB2455" s="106"/>
    </row>
    <row r="2456" spans="16:28">
      <c r="P2456" s="109"/>
      <c r="Q2456" s="109"/>
      <c r="R2456" s="109"/>
      <c r="S2456" s="109"/>
      <c r="T2456" s="106"/>
      <c r="U2456" s="106"/>
      <c r="V2456" s="106"/>
      <c r="W2456" s="106"/>
      <c r="X2456" s="106"/>
      <c r="Y2456" s="106"/>
      <c r="Z2456" s="106"/>
      <c r="AA2456" s="106"/>
      <c r="AB2456" s="106"/>
    </row>
    <row r="2457" spans="16:28">
      <c r="P2457" s="109"/>
      <c r="Q2457" s="109"/>
      <c r="R2457" s="109"/>
      <c r="S2457" s="109"/>
      <c r="T2457" s="106"/>
      <c r="U2457" s="106"/>
      <c r="V2457" s="106"/>
      <c r="W2457" s="106"/>
      <c r="X2457" s="106"/>
      <c r="Y2457" s="106"/>
      <c r="Z2457" s="106"/>
      <c r="AA2457" s="106"/>
      <c r="AB2457" s="106"/>
    </row>
    <row r="2458" spans="16:28">
      <c r="P2458" s="109"/>
      <c r="Q2458" s="109"/>
      <c r="R2458" s="109"/>
      <c r="S2458" s="109"/>
      <c r="T2458" s="106"/>
      <c r="U2458" s="106"/>
      <c r="V2458" s="106"/>
      <c r="W2458" s="106"/>
      <c r="X2458" s="106"/>
      <c r="Y2458" s="106"/>
      <c r="Z2458" s="106"/>
      <c r="AA2458" s="106"/>
      <c r="AB2458" s="106"/>
    </row>
    <row r="2459" spans="16:28">
      <c r="P2459" s="109"/>
      <c r="Q2459" s="109"/>
      <c r="R2459" s="109"/>
      <c r="S2459" s="109"/>
      <c r="T2459" s="106"/>
      <c r="U2459" s="106"/>
      <c r="V2459" s="106"/>
      <c r="W2459" s="106"/>
      <c r="X2459" s="106"/>
      <c r="Y2459" s="106"/>
      <c r="Z2459" s="106"/>
      <c r="AA2459" s="106"/>
      <c r="AB2459" s="106"/>
    </row>
    <row r="2460" spans="16:28">
      <c r="P2460" s="109"/>
      <c r="Q2460" s="109"/>
      <c r="R2460" s="109"/>
      <c r="S2460" s="109"/>
      <c r="T2460" s="106"/>
      <c r="U2460" s="106"/>
      <c r="V2460" s="106"/>
      <c r="W2460" s="106"/>
      <c r="X2460" s="106"/>
      <c r="Y2460" s="106"/>
      <c r="Z2460" s="106"/>
      <c r="AA2460" s="106"/>
      <c r="AB2460" s="106"/>
    </row>
    <row r="2461" spans="16:28">
      <c r="P2461" s="109"/>
      <c r="Q2461" s="109"/>
      <c r="R2461" s="109"/>
      <c r="S2461" s="109"/>
      <c r="T2461" s="106"/>
      <c r="U2461" s="106"/>
      <c r="V2461" s="106"/>
      <c r="W2461" s="106"/>
      <c r="X2461" s="106"/>
      <c r="Y2461" s="106"/>
      <c r="Z2461" s="106"/>
      <c r="AA2461" s="106"/>
      <c r="AB2461" s="106"/>
    </row>
    <row r="2462" spans="16:28">
      <c r="P2462" s="109"/>
      <c r="Q2462" s="109"/>
      <c r="R2462" s="109"/>
      <c r="S2462" s="109"/>
      <c r="T2462" s="106"/>
      <c r="U2462" s="106"/>
      <c r="V2462" s="106"/>
      <c r="W2462" s="106"/>
      <c r="X2462" s="106"/>
      <c r="Y2462" s="106"/>
      <c r="Z2462" s="106"/>
      <c r="AA2462" s="106"/>
      <c r="AB2462" s="106"/>
    </row>
    <row r="2463" spans="16:28">
      <c r="P2463" s="109"/>
      <c r="Q2463" s="109"/>
      <c r="R2463" s="109"/>
      <c r="S2463" s="109"/>
      <c r="T2463" s="106"/>
      <c r="U2463" s="106"/>
      <c r="V2463" s="106"/>
      <c r="W2463" s="106"/>
      <c r="X2463" s="106"/>
      <c r="Y2463" s="106"/>
      <c r="Z2463" s="106"/>
      <c r="AA2463" s="106"/>
      <c r="AB2463" s="106"/>
    </row>
    <row r="2464" spans="16:28">
      <c r="P2464" s="109"/>
      <c r="Q2464" s="109"/>
      <c r="R2464" s="109"/>
      <c r="S2464" s="109"/>
      <c r="T2464" s="106"/>
      <c r="U2464" s="106"/>
      <c r="V2464" s="106"/>
      <c r="W2464" s="106"/>
      <c r="X2464" s="106"/>
      <c r="Y2464" s="106"/>
      <c r="Z2464" s="106"/>
      <c r="AA2464" s="106"/>
      <c r="AB2464" s="106"/>
    </row>
    <row r="2465" spans="16:28">
      <c r="P2465" s="109"/>
      <c r="Q2465" s="109"/>
      <c r="R2465" s="109"/>
      <c r="S2465" s="109"/>
      <c r="T2465" s="106"/>
      <c r="U2465" s="106"/>
      <c r="V2465" s="106"/>
      <c r="W2465" s="106"/>
      <c r="X2465" s="106"/>
      <c r="Y2465" s="106"/>
      <c r="Z2465" s="106"/>
      <c r="AA2465" s="106"/>
      <c r="AB2465" s="106"/>
    </row>
    <row r="2466" spans="16:28">
      <c r="P2466" s="109"/>
      <c r="Q2466" s="109"/>
      <c r="R2466" s="109"/>
      <c r="S2466" s="109"/>
      <c r="T2466" s="106"/>
      <c r="U2466" s="106"/>
      <c r="V2466" s="106"/>
      <c r="W2466" s="106"/>
      <c r="X2466" s="106"/>
      <c r="Y2466" s="106"/>
      <c r="Z2466" s="106"/>
      <c r="AA2466" s="106"/>
      <c r="AB2466" s="106"/>
    </row>
    <row r="2467" spans="16:28">
      <c r="P2467" s="109"/>
      <c r="Q2467" s="109"/>
      <c r="R2467" s="109"/>
      <c r="S2467" s="109"/>
      <c r="T2467" s="106"/>
      <c r="U2467" s="106"/>
      <c r="V2467" s="106"/>
      <c r="W2467" s="106"/>
      <c r="X2467" s="106"/>
      <c r="Y2467" s="106"/>
      <c r="Z2467" s="106"/>
      <c r="AA2467" s="106"/>
      <c r="AB2467" s="106"/>
    </row>
    <row r="2468" spans="16:28">
      <c r="P2468" s="109"/>
      <c r="Q2468" s="109"/>
      <c r="R2468" s="109"/>
      <c r="S2468" s="109"/>
      <c r="T2468" s="106"/>
      <c r="U2468" s="106"/>
      <c r="V2468" s="106"/>
      <c r="W2468" s="106"/>
      <c r="X2468" s="106"/>
      <c r="Y2468" s="106"/>
      <c r="Z2468" s="106"/>
      <c r="AA2468" s="106"/>
      <c r="AB2468" s="106"/>
    </row>
    <row r="2469" spans="16:28">
      <c r="P2469" s="109"/>
      <c r="Q2469" s="109"/>
      <c r="R2469" s="109"/>
      <c r="S2469" s="109"/>
      <c r="T2469" s="106"/>
      <c r="U2469" s="106"/>
      <c r="V2469" s="106"/>
      <c r="W2469" s="106"/>
      <c r="X2469" s="106"/>
      <c r="Y2469" s="106"/>
      <c r="Z2469" s="106"/>
      <c r="AA2469" s="106"/>
      <c r="AB2469" s="106"/>
    </row>
    <row r="2470" spans="16:28">
      <c r="P2470" s="109"/>
      <c r="Q2470" s="109"/>
      <c r="R2470" s="109"/>
      <c r="S2470" s="109"/>
      <c r="T2470" s="106"/>
      <c r="U2470" s="106"/>
      <c r="V2470" s="106"/>
      <c r="W2470" s="106"/>
      <c r="X2470" s="106"/>
      <c r="Y2470" s="106"/>
      <c r="Z2470" s="106"/>
      <c r="AA2470" s="106"/>
      <c r="AB2470" s="106"/>
    </row>
    <row r="2471" spans="16:28">
      <c r="P2471" s="109"/>
      <c r="Q2471" s="109"/>
      <c r="R2471" s="109"/>
      <c r="S2471" s="109"/>
      <c r="T2471" s="106"/>
      <c r="U2471" s="106"/>
      <c r="V2471" s="106"/>
      <c r="W2471" s="106"/>
      <c r="X2471" s="106"/>
      <c r="Y2471" s="106"/>
      <c r="Z2471" s="106"/>
      <c r="AA2471" s="106"/>
      <c r="AB2471" s="106"/>
    </row>
    <row r="2472" spans="16:28">
      <c r="P2472" s="109"/>
      <c r="Q2472" s="109"/>
      <c r="R2472" s="109"/>
      <c r="S2472" s="109"/>
      <c r="T2472" s="106"/>
      <c r="U2472" s="106"/>
      <c r="V2472" s="106"/>
      <c r="W2472" s="106"/>
      <c r="X2472" s="106"/>
      <c r="Y2472" s="106"/>
      <c r="Z2472" s="106"/>
      <c r="AA2472" s="106"/>
      <c r="AB2472" s="106"/>
    </row>
    <row r="2473" spans="16:28">
      <c r="P2473" s="109"/>
      <c r="Q2473" s="109"/>
      <c r="R2473" s="109"/>
      <c r="S2473" s="109"/>
      <c r="T2473" s="106"/>
      <c r="U2473" s="106"/>
      <c r="V2473" s="106"/>
      <c r="W2473" s="106"/>
      <c r="X2473" s="106"/>
      <c r="Y2473" s="106"/>
      <c r="Z2473" s="106"/>
      <c r="AA2473" s="106"/>
      <c r="AB2473" s="106"/>
    </row>
    <row r="2474" spans="16:28">
      <c r="P2474" s="109"/>
      <c r="Q2474" s="109"/>
      <c r="R2474" s="109"/>
      <c r="S2474" s="109"/>
      <c r="T2474" s="106"/>
      <c r="U2474" s="106"/>
      <c r="V2474" s="106"/>
      <c r="W2474" s="106"/>
      <c r="X2474" s="106"/>
      <c r="Y2474" s="106"/>
      <c r="Z2474" s="106"/>
      <c r="AA2474" s="106"/>
      <c r="AB2474" s="106"/>
    </row>
    <row r="2475" spans="16:28">
      <c r="P2475" s="109"/>
      <c r="Q2475" s="109"/>
      <c r="R2475" s="109"/>
      <c r="S2475" s="109"/>
      <c r="T2475" s="106"/>
      <c r="U2475" s="106"/>
      <c r="V2475" s="106"/>
      <c r="W2475" s="106"/>
      <c r="X2475" s="106"/>
      <c r="Y2475" s="106"/>
      <c r="Z2475" s="106"/>
      <c r="AA2475" s="106"/>
      <c r="AB2475" s="106"/>
    </row>
    <row r="2476" spans="16:28">
      <c r="P2476" s="109"/>
      <c r="Q2476" s="109"/>
      <c r="R2476" s="109"/>
      <c r="S2476" s="109"/>
      <c r="T2476" s="106"/>
      <c r="U2476" s="106"/>
      <c r="V2476" s="106"/>
      <c r="W2476" s="106"/>
      <c r="X2476" s="106"/>
      <c r="Y2476" s="106"/>
      <c r="Z2476" s="106"/>
      <c r="AA2476" s="106"/>
      <c r="AB2476" s="106"/>
    </row>
    <row r="2477" spans="16:28">
      <c r="P2477" s="109"/>
      <c r="Q2477" s="109"/>
      <c r="R2477" s="109"/>
      <c r="S2477" s="109"/>
      <c r="T2477" s="106"/>
      <c r="U2477" s="106"/>
      <c r="V2477" s="106"/>
      <c r="W2477" s="106"/>
      <c r="X2477" s="106"/>
      <c r="Y2477" s="106"/>
      <c r="Z2477" s="106"/>
      <c r="AA2477" s="106"/>
      <c r="AB2477" s="106"/>
    </row>
    <row r="2478" spans="16:28">
      <c r="P2478" s="109"/>
      <c r="Q2478" s="109"/>
      <c r="R2478" s="109"/>
      <c r="S2478" s="109"/>
      <c r="T2478" s="106"/>
      <c r="U2478" s="106"/>
      <c r="V2478" s="106"/>
      <c r="W2478" s="106"/>
      <c r="X2478" s="106"/>
      <c r="Y2478" s="106"/>
      <c r="Z2478" s="106"/>
      <c r="AA2478" s="106"/>
      <c r="AB2478" s="106"/>
    </row>
    <row r="2479" spans="16:28">
      <c r="P2479" s="109"/>
      <c r="Q2479" s="109"/>
      <c r="R2479" s="109"/>
      <c r="S2479" s="109"/>
      <c r="T2479" s="106"/>
      <c r="U2479" s="106"/>
      <c r="V2479" s="106"/>
      <c r="W2479" s="106"/>
      <c r="X2479" s="106"/>
      <c r="Y2479" s="106"/>
      <c r="Z2479" s="106"/>
      <c r="AA2479" s="106"/>
      <c r="AB2479" s="106"/>
    </row>
    <row r="2480" spans="16:28">
      <c r="P2480" s="109"/>
      <c r="Q2480" s="109"/>
      <c r="R2480" s="109"/>
      <c r="S2480" s="109"/>
      <c r="T2480" s="106"/>
      <c r="U2480" s="106"/>
      <c r="V2480" s="106"/>
      <c r="W2480" s="106"/>
      <c r="X2480" s="106"/>
      <c r="Y2480" s="106"/>
      <c r="Z2480" s="106"/>
      <c r="AA2480" s="106"/>
      <c r="AB2480" s="106"/>
    </row>
    <row r="2481" spans="16:28">
      <c r="P2481" s="109"/>
      <c r="Q2481" s="109"/>
      <c r="R2481" s="109"/>
      <c r="S2481" s="109"/>
      <c r="T2481" s="106"/>
      <c r="U2481" s="106"/>
      <c r="V2481" s="106"/>
      <c r="W2481" s="106"/>
      <c r="X2481" s="106"/>
      <c r="Y2481" s="106"/>
      <c r="Z2481" s="106"/>
      <c r="AA2481" s="106"/>
      <c r="AB2481" s="106"/>
    </row>
    <row r="2482" spans="16:28">
      <c r="P2482" s="109"/>
      <c r="Q2482" s="109"/>
      <c r="R2482" s="109"/>
      <c r="S2482" s="109"/>
      <c r="T2482" s="106"/>
      <c r="U2482" s="106"/>
      <c r="V2482" s="106"/>
      <c r="W2482" s="106"/>
      <c r="X2482" s="106"/>
      <c r="Y2482" s="106"/>
      <c r="Z2482" s="106"/>
      <c r="AA2482" s="106"/>
      <c r="AB2482" s="106"/>
    </row>
    <row r="2483" spans="16:28">
      <c r="P2483" s="109"/>
      <c r="Q2483" s="109"/>
      <c r="R2483" s="109"/>
      <c r="S2483" s="109"/>
      <c r="T2483" s="106"/>
      <c r="U2483" s="106"/>
      <c r="V2483" s="106"/>
      <c r="W2483" s="106"/>
      <c r="X2483" s="106"/>
      <c r="Y2483" s="106"/>
      <c r="Z2483" s="106"/>
      <c r="AA2483" s="106"/>
      <c r="AB2483" s="106"/>
    </row>
    <row r="2484" spans="16:28">
      <c r="P2484" s="109"/>
      <c r="Q2484" s="109"/>
      <c r="R2484" s="109"/>
      <c r="S2484" s="109"/>
      <c r="T2484" s="106"/>
      <c r="U2484" s="106"/>
      <c r="V2484" s="106"/>
      <c r="W2484" s="106"/>
      <c r="X2484" s="106"/>
      <c r="Y2484" s="106"/>
      <c r="Z2484" s="106"/>
      <c r="AA2484" s="106"/>
      <c r="AB2484" s="106"/>
    </row>
    <row r="2485" spans="16:28">
      <c r="P2485" s="109"/>
      <c r="Q2485" s="109"/>
      <c r="R2485" s="109"/>
      <c r="S2485" s="109"/>
      <c r="T2485" s="106"/>
      <c r="U2485" s="106"/>
      <c r="V2485" s="106"/>
      <c r="W2485" s="106"/>
      <c r="X2485" s="106"/>
      <c r="Y2485" s="106"/>
      <c r="Z2485" s="106"/>
      <c r="AA2485" s="106"/>
      <c r="AB2485" s="106"/>
    </row>
    <row r="2486" spans="16:28">
      <c r="P2486" s="109"/>
      <c r="Q2486" s="109"/>
      <c r="R2486" s="109"/>
      <c r="S2486" s="109"/>
      <c r="T2486" s="106"/>
      <c r="U2486" s="106"/>
      <c r="V2486" s="106"/>
      <c r="W2486" s="106"/>
      <c r="X2486" s="106"/>
      <c r="Y2486" s="106"/>
      <c r="Z2486" s="106"/>
      <c r="AA2486" s="106"/>
      <c r="AB2486" s="106"/>
    </row>
    <row r="2487" spans="16:28">
      <c r="P2487" s="109"/>
      <c r="Q2487" s="109"/>
      <c r="R2487" s="109"/>
      <c r="S2487" s="109"/>
      <c r="T2487" s="106"/>
      <c r="U2487" s="106"/>
      <c r="V2487" s="106"/>
      <c r="W2487" s="106"/>
      <c r="X2487" s="106"/>
      <c r="Y2487" s="106"/>
      <c r="Z2487" s="106"/>
      <c r="AA2487" s="106"/>
      <c r="AB2487" s="106"/>
    </row>
    <row r="2488" spans="16:28">
      <c r="P2488" s="109"/>
      <c r="Q2488" s="109"/>
      <c r="R2488" s="109"/>
      <c r="S2488" s="109"/>
      <c r="T2488" s="106"/>
      <c r="U2488" s="106"/>
      <c r="V2488" s="106"/>
      <c r="W2488" s="106"/>
      <c r="X2488" s="106"/>
      <c r="Y2488" s="106"/>
      <c r="Z2488" s="106"/>
      <c r="AA2488" s="106"/>
      <c r="AB2488" s="106"/>
    </row>
    <row r="2489" spans="16:28">
      <c r="P2489" s="109"/>
      <c r="Q2489" s="109"/>
      <c r="R2489" s="109"/>
      <c r="S2489" s="109"/>
      <c r="T2489" s="106"/>
      <c r="U2489" s="106"/>
      <c r="V2489" s="106"/>
      <c r="W2489" s="106"/>
      <c r="X2489" s="106"/>
      <c r="Y2489" s="106"/>
      <c r="Z2489" s="106"/>
      <c r="AA2489" s="106"/>
      <c r="AB2489" s="106"/>
    </row>
    <row r="2490" spans="16:28">
      <c r="P2490" s="109"/>
      <c r="Q2490" s="109"/>
      <c r="R2490" s="109"/>
      <c r="S2490" s="109"/>
      <c r="T2490" s="106"/>
      <c r="U2490" s="106"/>
      <c r="V2490" s="106"/>
      <c r="W2490" s="106"/>
      <c r="X2490" s="106"/>
      <c r="Y2490" s="106"/>
      <c r="Z2490" s="106"/>
      <c r="AA2490" s="106"/>
      <c r="AB2490" s="106"/>
    </row>
    <row r="2491" spans="16:28">
      <c r="P2491" s="109"/>
      <c r="Q2491" s="109"/>
      <c r="R2491" s="109"/>
      <c r="S2491" s="109"/>
      <c r="T2491" s="106"/>
      <c r="U2491" s="106"/>
      <c r="V2491" s="106"/>
      <c r="W2491" s="106"/>
      <c r="X2491" s="106"/>
      <c r="Y2491" s="106"/>
      <c r="Z2491" s="106"/>
      <c r="AA2491" s="106"/>
      <c r="AB2491" s="106"/>
    </row>
    <row r="2492" spans="16:28">
      <c r="P2492" s="109"/>
      <c r="Q2492" s="109"/>
      <c r="R2492" s="109"/>
      <c r="S2492" s="109"/>
      <c r="T2492" s="106"/>
      <c r="U2492" s="106"/>
      <c r="V2492" s="106"/>
      <c r="W2492" s="106"/>
      <c r="X2492" s="106"/>
      <c r="Y2492" s="106"/>
      <c r="Z2492" s="106"/>
      <c r="AA2492" s="106"/>
      <c r="AB2492" s="106"/>
    </row>
    <row r="2493" spans="16:28">
      <c r="P2493" s="109"/>
      <c r="Q2493" s="109"/>
      <c r="R2493" s="109"/>
      <c r="S2493" s="109"/>
      <c r="T2493" s="106"/>
      <c r="U2493" s="106"/>
      <c r="V2493" s="106"/>
      <c r="W2493" s="106"/>
      <c r="X2493" s="106"/>
      <c r="Y2493" s="106"/>
      <c r="Z2493" s="106"/>
      <c r="AA2493" s="106"/>
      <c r="AB2493" s="106"/>
    </row>
    <row r="2494" spans="16:28">
      <c r="P2494" s="109"/>
      <c r="Q2494" s="109"/>
      <c r="R2494" s="109"/>
      <c r="S2494" s="109"/>
      <c r="T2494" s="106"/>
      <c r="U2494" s="106"/>
      <c r="V2494" s="106"/>
      <c r="W2494" s="106"/>
      <c r="X2494" s="106"/>
      <c r="Y2494" s="106"/>
      <c r="Z2494" s="106"/>
      <c r="AA2494" s="106"/>
      <c r="AB2494" s="106"/>
    </row>
    <row r="2495" spans="16:28">
      <c r="P2495" s="109"/>
      <c r="Q2495" s="109"/>
      <c r="R2495" s="109"/>
      <c r="S2495" s="109"/>
      <c r="T2495" s="106"/>
      <c r="U2495" s="106"/>
      <c r="V2495" s="106"/>
      <c r="W2495" s="106"/>
      <c r="X2495" s="106"/>
      <c r="Y2495" s="106"/>
      <c r="Z2495" s="106"/>
      <c r="AA2495" s="106"/>
      <c r="AB2495" s="106"/>
    </row>
    <row r="2496" spans="16:28">
      <c r="P2496" s="109"/>
      <c r="Q2496" s="109"/>
      <c r="R2496" s="109"/>
      <c r="S2496" s="109"/>
      <c r="T2496" s="106"/>
      <c r="U2496" s="106"/>
      <c r="V2496" s="106"/>
      <c r="W2496" s="106"/>
      <c r="X2496" s="106"/>
      <c r="Y2496" s="106"/>
      <c r="Z2496" s="106"/>
      <c r="AA2496" s="106"/>
      <c r="AB2496" s="106"/>
    </row>
    <row r="2497" spans="16:28">
      <c r="P2497" s="109"/>
      <c r="Q2497" s="109"/>
      <c r="R2497" s="109"/>
      <c r="S2497" s="109"/>
      <c r="T2497" s="106"/>
      <c r="U2497" s="106"/>
      <c r="V2497" s="106"/>
      <c r="W2497" s="106"/>
      <c r="X2497" s="106"/>
      <c r="Y2497" s="106"/>
      <c r="Z2497" s="106"/>
      <c r="AA2497" s="106"/>
      <c r="AB2497" s="106"/>
    </row>
    <row r="2498" spans="16:28">
      <c r="P2498" s="109"/>
      <c r="Q2498" s="109"/>
      <c r="R2498" s="109"/>
      <c r="S2498" s="109"/>
      <c r="T2498" s="106"/>
      <c r="U2498" s="106"/>
      <c r="V2498" s="106"/>
      <c r="W2498" s="106"/>
      <c r="X2498" s="106"/>
      <c r="Y2498" s="106"/>
      <c r="Z2498" s="106"/>
      <c r="AA2498" s="106"/>
      <c r="AB2498" s="106"/>
    </row>
    <row r="2499" spans="16:28">
      <c r="P2499" s="109"/>
      <c r="Q2499" s="109"/>
      <c r="R2499" s="109"/>
      <c r="S2499" s="109"/>
      <c r="T2499" s="106"/>
      <c r="U2499" s="106"/>
      <c r="V2499" s="106"/>
      <c r="W2499" s="106"/>
      <c r="X2499" s="106"/>
      <c r="Y2499" s="106"/>
      <c r="Z2499" s="106"/>
      <c r="AA2499" s="106"/>
      <c r="AB2499" s="106"/>
    </row>
    <row r="2500" spans="16:28">
      <c r="P2500" s="109"/>
      <c r="Q2500" s="109"/>
      <c r="R2500" s="109"/>
      <c r="S2500" s="109"/>
      <c r="T2500" s="106"/>
      <c r="U2500" s="106"/>
      <c r="V2500" s="106"/>
      <c r="W2500" s="106"/>
      <c r="X2500" s="106"/>
      <c r="Y2500" s="106"/>
      <c r="Z2500" s="106"/>
      <c r="AA2500" s="106"/>
      <c r="AB2500" s="106"/>
    </row>
    <row r="2501" spans="16:28">
      <c r="P2501" s="109"/>
      <c r="Q2501" s="109"/>
      <c r="R2501" s="109"/>
      <c r="S2501" s="109"/>
      <c r="T2501" s="106"/>
      <c r="U2501" s="106"/>
      <c r="V2501" s="106"/>
      <c r="W2501" s="106"/>
      <c r="X2501" s="106"/>
      <c r="Y2501" s="106"/>
      <c r="Z2501" s="106"/>
      <c r="AA2501" s="106"/>
      <c r="AB2501" s="106"/>
    </row>
    <row r="2502" spans="16:28">
      <c r="P2502" s="109"/>
      <c r="Q2502" s="109"/>
      <c r="R2502" s="109"/>
      <c r="S2502" s="109"/>
      <c r="T2502" s="106"/>
      <c r="U2502" s="106"/>
      <c r="V2502" s="106"/>
      <c r="W2502" s="106"/>
      <c r="X2502" s="106"/>
      <c r="Y2502" s="106"/>
      <c r="Z2502" s="106"/>
      <c r="AA2502" s="106"/>
      <c r="AB2502" s="106"/>
    </row>
    <row r="2503" spans="16:28">
      <c r="P2503" s="109"/>
      <c r="Q2503" s="109"/>
      <c r="R2503" s="109"/>
      <c r="S2503" s="109"/>
      <c r="T2503" s="106"/>
      <c r="U2503" s="106"/>
      <c r="V2503" s="106"/>
      <c r="W2503" s="106"/>
      <c r="X2503" s="106"/>
      <c r="Y2503" s="106"/>
      <c r="Z2503" s="106"/>
      <c r="AA2503" s="106"/>
      <c r="AB2503" s="106"/>
    </row>
    <row r="2504" spans="16:28">
      <c r="P2504" s="109"/>
      <c r="Q2504" s="109"/>
      <c r="R2504" s="109"/>
      <c r="S2504" s="109"/>
      <c r="T2504" s="106"/>
      <c r="U2504" s="106"/>
      <c r="V2504" s="106"/>
      <c r="W2504" s="106"/>
      <c r="X2504" s="106"/>
      <c r="Y2504" s="106"/>
      <c r="Z2504" s="106"/>
      <c r="AA2504" s="106"/>
      <c r="AB2504" s="106"/>
    </row>
    <row r="2505" spans="16:28">
      <c r="P2505" s="109"/>
      <c r="Q2505" s="109"/>
      <c r="R2505" s="109"/>
      <c r="S2505" s="109"/>
      <c r="T2505" s="106"/>
      <c r="U2505" s="106"/>
      <c r="V2505" s="106"/>
      <c r="W2505" s="106"/>
      <c r="X2505" s="106"/>
      <c r="Y2505" s="106"/>
      <c r="Z2505" s="106"/>
      <c r="AA2505" s="106"/>
      <c r="AB2505" s="106"/>
    </row>
    <row r="2506" spans="16:28">
      <c r="P2506" s="109"/>
      <c r="Q2506" s="109"/>
      <c r="R2506" s="109"/>
      <c r="S2506" s="109"/>
      <c r="T2506" s="106"/>
      <c r="U2506" s="106"/>
      <c r="V2506" s="106"/>
      <c r="W2506" s="106"/>
      <c r="X2506" s="106"/>
      <c r="Y2506" s="106"/>
      <c r="Z2506" s="106"/>
      <c r="AA2506" s="106"/>
      <c r="AB2506" s="106"/>
    </row>
    <row r="2507" spans="16:28">
      <c r="P2507" s="109"/>
      <c r="Q2507" s="109"/>
      <c r="R2507" s="109"/>
      <c r="S2507" s="109"/>
      <c r="T2507" s="106"/>
      <c r="U2507" s="106"/>
      <c r="V2507" s="106"/>
      <c r="W2507" s="106"/>
      <c r="X2507" s="106"/>
      <c r="Y2507" s="106"/>
      <c r="Z2507" s="106"/>
      <c r="AA2507" s="106"/>
      <c r="AB2507" s="106"/>
    </row>
    <row r="2508" spans="16:28">
      <c r="P2508" s="109"/>
      <c r="Q2508" s="109"/>
      <c r="R2508" s="109"/>
      <c r="S2508" s="109"/>
      <c r="T2508" s="106"/>
      <c r="U2508" s="106"/>
      <c r="V2508" s="106"/>
      <c r="W2508" s="106"/>
      <c r="X2508" s="106"/>
      <c r="Y2508" s="106"/>
      <c r="Z2508" s="106"/>
      <c r="AA2508" s="106"/>
      <c r="AB2508" s="106"/>
    </row>
    <row r="2509" spans="16:28">
      <c r="P2509" s="109"/>
      <c r="Q2509" s="109"/>
      <c r="R2509" s="109"/>
      <c r="S2509" s="109"/>
      <c r="T2509" s="106"/>
      <c r="U2509" s="106"/>
      <c r="V2509" s="106"/>
      <c r="W2509" s="106"/>
      <c r="X2509" s="106"/>
      <c r="Y2509" s="106"/>
      <c r="Z2509" s="106"/>
      <c r="AA2509" s="106"/>
      <c r="AB2509" s="106"/>
    </row>
    <row r="2510" spans="16:28">
      <c r="P2510" s="109"/>
      <c r="Q2510" s="109"/>
      <c r="R2510" s="109"/>
      <c r="S2510" s="109"/>
      <c r="T2510" s="106"/>
      <c r="U2510" s="106"/>
      <c r="V2510" s="106"/>
      <c r="W2510" s="106"/>
      <c r="X2510" s="106"/>
      <c r="Y2510" s="106"/>
      <c r="Z2510" s="106"/>
      <c r="AA2510" s="106"/>
      <c r="AB2510" s="106"/>
    </row>
    <row r="2511" spans="16:28">
      <c r="P2511" s="109"/>
      <c r="Q2511" s="109"/>
      <c r="R2511" s="109"/>
      <c r="S2511" s="109"/>
      <c r="T2511" s="106"/>
      <c r="U2511" s="106"/>
      <c r="V2511" s="106"/>
      <c r="W2511" s="106"/>
      <c r="X2511" s="106"/>
      <c r="Y2511" s="106"/>
      <c r="Z2511" s="106"/>
      <c r="AA2511" s="106"/>
      <c r="AB2511" s="106"/>
    </row>
    <row r="2512" spans="16:28">
      <c r="P2512" s="109"/>
      <c r="Q2512" s="109"/>
      <c r="R2512" s="109"/>
      <c r="S2512" s="109"/>
      <c r="T2512" s="106"/>
      <c r="U2512" s="106"/>
      <c r="V2512" s="106"/>
      <c r="W2512" s="106"/>
      <c r="X2512" s="106"/>
      <c r="Y2512" s="106"/>
      <c r="Z2512" s="106"/>
      <c r="AA2512" s="106"/>
      <c r="AB2512" s="106"/>
    </row>
    <row r="2513" spans="16:28">
      <c r="P2513" s="109"/>
      <c r="Q2513" s="109"/>
      <c r="R2513" s="109"/>
      <c r="S2513" s="109"/>
      <c r="T2513" s="106"/>
      <c r="U2513" s="106"/>
      <c r="V2513" s="106"/>
      <c r="W2513" s="106"/>
      <c r="X2513" s="106"/>
      <c r="Y2513" s="106"/>
      <c r="Z2513" s="106"/>
      <c r="AA2513" s="106"/>
      <c r="AB2513" s="106"/>
    </row>
    <row r="2514" spans="16:28">
      <c r="P2514" s="109"/>
      <c r="Q2514" s="109"/>
      <c r="R2514" s="109"/>
      <c r="S2514" s="109"/>
      <c r="T2514" s="106"/>
      <c r="U2514" s="106"/>
      <c r="V2514" s="106"/>
      <c r="W2514" s="106"/>
      <c r="X2514" s="106"/>
      <c r="Y2514" s="106"/>
      <c r="Z2514" s="106"/>
      <c r="AA2514" s="106"/>
      <c r="AB2514" s="106"/>
    </row>
    <row r="2515" spans="16:28">
      <c r="P2515" s="109"/>
      <c r="Q2515" s="109"/>
      <c r="R2515" s="109"/>
      <c r="S2515" s="109"/>
      <c r="T2515" s="106"/>
      <c r="U2515" s="106"/>
      <c r="V2515" s="106"/>
      <c r="W2515" s="106"/>
      <c r="X2515" s="106"/>
      <c r="Y2515" s="106"/>
      <c r="Z2515" s="106"/>
      <c r="AA2515" s="106"/>
      <c r="AB2515" s="106"/>
    </row>
    <row r="2516" spans="16:28">
      <c r="P2516" s="109"/>
      <c r="Q2516" s="109"/>
      <c r="R2516" s="109"/>
      <c r="S2516" s="109"/>
      <c r="T2516" s="106"/>
      <c r="U2516" s="106"/>
      <c r="V2516" s="106"/>
      <c r="W2516" s="106"/>
      <c r="X2516" s="106"/>
      <c r="Y2516" s="106"/>
      <c r="Z2516" s="106"/>
      <c r="AA2516" s="106"/>
      <c r="AB2516" s="106"/>
    </row>
    <row r="2517" spans="16:28">
      <c r="P2517" s="109"/>
      <c r="Q2517" s="109"/>
      <c r="R2517" s="109"/>
      <c r="S2517" s="109"/>
      <c r="T2517" s="106"/>
      <c r="U2517" s="106"/>
      <c r="V2517" s="106"/>
      <c r="W2517" s="106"/>
      <c r="X2517" s="106"/>
      <c r="Y2517" s="106"/>
      <c r="Z2517" s="106"/>
      <c r="AA2517" s="106"/>
      <c r="AB2517" s="106"/>
    </row>
    <row r="2518" spans="16:28">
      <c r="P2518" s="109"/>
      <c r="Q2518" s="109"/>
      <c r="R2518" s="109"/>
      <c r="S2518" s="109"/>
      <c r="T2518" s="106"/>
      <c r="U2518" s="106"/>
      <c r="V2518" s="106"/>
      <c r="W2518" s="106"/>
      <c r="X2518" s="106"/>
      <c r="Y2518" s="106"/>
      <c r="Z2518" s="106"/>
      <c r="AA2518" s="106"/>
      <c r="AB2518" s="106"/>
    </row>
    <row r="2519" spans="16:28">
      <c r="P2519" s="109"/>
      <c r="Q2519" s="109"/>
      <c r="R2519" s="109"/>
      <c r="S2519" s="109"/>
      <c r="T2519" s="106"/>
      <c r="U2519" s="106"/>
      <c r="V2519" s="106"/>
      <c r="W2519" s="106"/>
      <c r="X2519" s="106"/>
      <c r="Y2519" s="106"/>
      <c r="Z2519" s="106"/>
      <c r="AA2519" s="106"/>
      <c r="AB2519" s="106"/>
    </row>
    <row r="2520" spans="16:28">
      <c r="P2520" s="109"/>
      <c r="Q2520" s="109"/>
      <c r="R2520" s="109"/>
      <c r="S2520" s="109"/>
      <c r="T2520" s="106"/>
      <c r="U2520" s="106"/>
      <c r="V2520" s="106"/>
      <c r="W2520" s="106"/>
      <c r="X2520" s="106"/>
      <c r="Y2520" s="106"/>
      <c r="Z2520" s="106"/>
      <c r="AA2520" s="106"/>
      <c r="AB2520" s="106"/>
    </row>
    <row r="2521" spans="16:28">
      <c r="P2521" s="109"/>
      <c r="Q2521" s="109"/>
      <c r="R2521" s="109"/>
      <c r="S2521" s="109"/>
      <c r="T2521" s="106"/>
      <c r="U2521" s="106"/>
      <c r="V2521" s="106"/>
      <c r="W2521" s="106"/>
      <c r="X2521" s="106"/>
      <c r="Y2521" s="106"/>
      <c r="Z2521" s="106"/>
      <c r="AA2521" s="106"/>
      <c r="AB2521" s="106"/>
    </row>
    <row r="2522" spans="16:28">
      <c r="P2522" s="109"/>
      <c r="Q2522" s="109"/>
      <c r="R2522" s="109"/>
      <c r="S2522" s="109"/>
      <c r="T2522" s="106"/>
      <c r="U2522" s="106"/>
      <c r="V2522" s="106"/>
      <c r="W2522" s="106"/>
      <c r="X2522" s="106"/>
      <c r="Y2522" s="106"/>
      <c r="Z2522" s="106"/>
      <c r="AA2522" s="106"/>
      <c r="AB2522" s="106"/>
    </row>
    <row r="2523" spans="16:28">
      <c r="P2523" s="109"/>
      <c r="Q2523" s="109"/>
      <c r="R2523" s="109"/>
      <c r="S2523" s="109"/>
      <c r="T2523" s="106"/>
      <c r="U2523" s="106"/>
      <c r="V2523" s="106"/>
      <c r="W2523" s="106"/>
      <c r="X2523" s="106"/>
      <c r="Y2523" s="106"/>
      <c r="Z2523" s="106"/>
      <c r="AA2523" s="106"/>
      <c r="AB2523" s="106"/>
    </row>
    <row r="2524" spans="16:28">
      <c r="P2524" s="109"/>
      <c r="Q2524" s="109"/>
      <c r="R2524" s="109"/>
      <c r="S2524" s="109"/>
      <c r="T2524" s="106"/>
      <c r="U2524" s="106"/>
      <c r="V2524" s="106"/>
      <c r="W2524" s="106"/>
      <c r="X2524" s="106"/>
      <c r="Y2524" s="106"/>
      <c r="Z2524" s="106"/>
      <c r="AA2524" s="106"/>
      <c r="AB2524" s="106"/>
    </row>
    <row r="2525" spans="16:28">
      <c r="P2525" s="109"/>
      <c r="Q2525" s="109"/>
      <c r="R2525" s="109"/>
      <c r="S2525" s="109"/>
      <c r="T2525" s="106"/>
      <c r="U2525" s="106"/>
      <c r="V2525" s="106"/>
      <c r="W2525" s="106"/>
      <c r="X2525" s="106"/>
      <c r="Y2525" s="106"/>
      <c r="Z2525" s="106"/>
      <c r="AA2525" s="106"/>
      <c r="AB2525" s="106"/>
    </row>
    <row r="2526" spans="16:28">
      <c r="P2526" s="109"/>
      <c r="Q2526" s="109"/>
      <c r="R2526" s="109"/>
      <c r="S2526" s="109"/>
      <c r="T2526" s="106"/>
      <c r="U2526" s="106"/>
      <c r="V2526" s="106"/>
      <c r="W2526" s="106"/>
      <c r="X2526" s="106"/>
      <c r="Y2526" s="106"/>
      <c r="Z2526" s="106"/>
      <c r="AA2526" s="106"/>
      <c r="AB2526" s="106"/>
    </row>
    <row r="2527" spans="16:28">
      <c r="P2527" s="109"/>
      <c r="Q2527" s="109"/>
      <c r="R2527" s="109"/>
      <c r="S2527" s="109"/>
      <c r="T2527" s="106"/>
      <c r="U2527" s="106"/>
      <c r="V2527" s="106"/>
      <c r="W2527" s="106"/>
      <c r="X2527" s="106"/>
      <c r="Y2527" s="106"/>
      <c r="Z2527" s="106"/>
      <c r="AA2527" s="106"/>
      <c r="AB2527" s="106"/>
    </row>
    <row r="2528" spans="16:28">
      <c r="P2528" s="109"/>
      <c r="Q2528" s="109"/>
      <c r="R2528" s="109"/>
      <c r="S2528" s="109"/>
      <c r="T2528" s="106"/>
      <c r="U2528" s="106"/>
      <c r="V2528" s="106"/>
      <c r="W2528" s="106"/>
      <c r="X2528" s="106"/>
      <c r="Y2528" s="106"/>
      <c r="Z2528" s="106"/>
      <c r="AA2528" s="106"/>
      <c r="AB2528" s="106"/>
    </row>
    <row r="2529" spans="16:28">
      <c r="P2529" s="109"/>
      <c r="Q2529" s="109"/>
      <c r="R2529" s="109"/>
      <c r="S2529" s="109"/>
      <c r="T2529" s="106"/>
      <c r="U2529" s="106"/>
      <c r="V2529" s="106"/>
      <c r="W2529" s="106"/>
      <c r="X2529" s="106"/>
      <c r="Y2529" s="106"/>
      <c r="Z2529" s="106"/>
      <c r="AA2529" s="106"/>
      <c r="AB2529" s="106"/>
    </row>
    <row r="2530" spans="16:28">
      <c r="P2530" s="109"/>
      <c r="Q2530" s="109"/>
      <c r="R2530" s="109"/>
      <c r="S2530" s="109"/>
      <c r="T2530" s="106"/>
      <c r="U2530" s="106"/>
      <c r="V2530" s="106"/>
      <c r="W2530" s="106"/>
      <c r="X2530" s="106"/>
      <c r="Y2530" s="106"/>
      <c r="Z2530" s="106"/>
      <c r="AA2530" s="106"/>
      <c r="AB2530" s="106"/>
    </row>
    <row r="2531" spans="16:28">
      <c r="P2531" s="109"/>
      <c r="Q2531" s="109"/>
      <c r="R2531" s="109"/>
      <c r="S2531" s="109"/>
      <c r="T2531" s="106"/>
      <c r="U2531" s="106"/>
      <c r="V2531" s="106"/>
      <c r="W2531" s="106"/>
      <c r="X2531" s="106"/>
      <c r="Y2531" s="106"/>
      <c r="Z2531" s="106"/>
      <c r="AA2531" s="106"/>
      <c r="AB2531" s="106"/>
    </row>
    <row r="2532" spans="16:28">
      <c r="P2532" s="109"/>
      <c r="Q2532" s="109"/>
      <c r="R2532" s="109"/>
      <c r="S2532" s="109"/>
      <c r="T2532" s="106"/>
      <c r="U2532" s="106"/>
      <c r="V2532" s="106"/>
      <c r="W2532" s="106"/>
      <c r="X2532" s="106"/>
      <c r="Y2532" s="106"/>
      <c r="Z2532" s="106"/>
      <c r="AA2532" s="106"/>
      <c r="AB2532" s="106"/>
    </row>
    <row r="2533" spans="16:28">
      <c r="P2533" s="109"/>
      <c r="Q2533" s="109"/>
      <c r="R2533" s="109"/>
      <c r="S2533" s="109"/>
      <c r="T2533" s="106"/>
      <c r="U2533" s="106"/>
      <c r="V2533" s="106"/>
      <c r="W2533" s="106"/>
      <c r="X2533" s="106"/>
      <c r="Y2533" s="106"/>
      <c r="Z2533" s="106"/>
      <c r="AA2533" s="106"/>
      <c r="AB2533" s="106"/>
    </row>
    <row r="2534" spans="16:28">
      <c r="P2534" s="109"/>
      <c r="Q2534" s="109"/>
      <c r="R2534" s="109"/>
      <c r="S2534" s="109"/>
      <c r="T2534" s="106"/>
      <c r="U2534" s="106"/>
      <c r="V2534" s="106"/>
      <c r="W2534" s="106"/>
      <c r="X2534" s="106"/>
      <c r="Y2534" s="106"/>
      <c r="Z2534" s="106"/>
      <c r="AA2534" s="106"/>
      <c r="AB2534" s="106"/>
    </row>
    <row r="2535" spans="16:28">
      <c r="P2535" s="109"/>
      <c r="Q2535" s="109"/>
      <c r="R2535" s="109"/>
      <c r="S2535" s="109"/>
      <c r="T2535" s="106"/>
      <c r="U2535" s="106"/>
      <c r="V2535" s="106"/>
      <c r="W2535" s="106"/>
      <c r="X2535" s="106"/>
      <c r="Y2535" s="106"/>
      <c r="Z2535" s="106"/>
      <c r="AA2535" s="106"/>
      <c r="AB2535" s="106"/>
    </row>
    <row r="2536" spans="16:28">
      <c r="P2536" s="109"/>
      <c r="Q2536" s="109"/>
      <c r="R2536" s="109"/>
      <c r="S2536" s="109"/>
      <c r="T2536" s="106"/>
      <c r="U2536" s="106"/>
      <c r="V2536" s="106"/>
      <c r="W2536" s="106"/>
      <c r="X2536" s="106"/>
      <c r="Y2536" s="106"/>
      <c r="Z2536" s="106"/>
      <c r="AA2536" s="106"/>
      <c r="AB2536" s="106"/>
    </row>
    <row r="2537" spans="16:28">
      <c r="P2537" s="109"/>
      <c r="Q2537" s="109"/>
      <c r="R2537" s="109"/>
      <c r="S2537" s="109"/>
      <c r="T2537" s="106"/>
      <c r="U2537" s="106"/>
      <c r="V2537" s="106"/>
      <c r="W2537" s="106"/>
      <c r="X2537" s="106"/>
      <c r="Y2537" s="106"/>
      <c r="Z2537" s="106"/>
      <c r="AA2537" s="106"/>
      <c r="AB2537" s="106"/>
    </row>
    <row r="2538" spans="16:28">
      <c r="P2538" s="109"/>
      <c r="Q2538" s="109"/>
      <c r="R2538" s="109"/>
      <c r="S2538" s="109"/>
      <c r="T2538" s="106"/>
      <c r="U2538" s="106"/>
      <c r="V2538" s="106"/>
      <c r="W2538" s="106"/>
      <c r="X2538" s="106"/>
      <c r="Y2538" s="106"/>
      <c r="Z2538" s="106"/>
      <c r="AA2538" s="106"/>
      <c r="AB2538" s="106"/>
    </row>
    <row r="2539" spans="16:28">
      <c r="P2539" s="109"/>
      <c r="Q2539" s="109"/>
      <c r="R2539" s="109"/>
      <c r="S2539" s="109"/>
      <c r="T2539" s="106"/>
      <c r="U2539" s="106"/>
      <c r="V2539" s="106"/>
      <c r="W2539" s="106"/>
      <c r="X2539" s="106"/>
      <c r="Y2539" s="106"/>
      <c r="Z2539" s="106"/>
      <c r="AA2539" s="106"/>
      <c r="AB2539" s="106"/>
    </row>
    <row r="2540" spans="16:28">
      <c r="P2540" s="109"/>
      <c r="Q2540" s="109"/>
      <c r="R2540" s="109"/>
      <c r="S2540" s="109"/>
      <c r="T2540" s="106"/>
      <c r="U2540" s="106"/>
      <c r="V2540" s="106"/>
      <c r="W2540" s="106"/>
      <c r="X2540" s="106"/>
      <c r="Y2540" s="106"/>
      <c r="Z2540" s="106"/>
      <c r="AA2540" s="106"/>
      <c r="AB2540" s="106"/>
    </row>
    <row r="2541" spans="16:28">
      <c r="P2541" s="109"/>
      <c r="Q2541" s="109"/>
      <c r="R2541" s="109"/>
      <c r="S2541" s="109"/>
      <c r="T2541" s="106"/>
      <c r="U2541" s="106"/>
      <c r="V2541" s="106"/>
      <c r="W2541" s="106"/>
      <c r="X2541" s="106"/>
      <c r="Y2541" s="106"/>
      <c r="Z2541" s="106"/>
      <c r="AA2541" s="106"/>
      <c r="AB2541" s="106"/>
    </row>
    <row r="2542" spans="16:28">
      <c r="P2542" s="109"/>
      <c r="Q2542" s="109"/>
      <c r="R2542" s="109"/>
      <c r="S2542" s="109"/>
      <c r="T2542" s="106"/>
      <c r="U2542" s="106"/>
      <c r="V2542" s="106"/>
      <c r="W2542" s="106"/>
      <c r="X2542" s="106"/>
      <c r="Y2542" s="106"/>
      <c r="Z2542" s="106"/>
      <c r="AA2542" s="106"/>
      <c r="AB2542" s="106"/>
    </row>
    <row r="2543" spans="16:28">
      <c r="P2543" s="109"/>
      <c r="Q2543" s="109"/>
      <c r="R2543" s="109"/>
      <c r="S2543" s="109"/>
      <c r="T2543" s="106"/>
      <c r="U2543" s="106"/>
      <c r="V2543" s="106"/>
      <c r="W2543" s="106"/>
      <c r="X2543" s="106"/>
      <c r="Y2543" s="106"/>
      <c r="Z2543" s="106"/>
      <c r="AA2543" s="106"/>
      <c r="AB2543" s="106"/>
    </row>
    <row r="2544" spans="16:28">
      <c r="P2544" s="109"/>
      <c r="Q2544" s="109"/>
      <c r="R2544" s="109"/>
      <c r="S2544" s="109"/>
      <c r="T2544" s="106"/>
      <c r="U2544" s="106"/>
      <c r="V2544" s="106"/>
      <c r="W2544" s="106"/>
      <c r="X2544" s="106"/>
      <c r="Y2544" s="106"/>
      <c r="Z2544" s="106"/>
      <c r="AA2544" s="106"/>
      <c r="AB2544" s="106"/>
    </row>
    <row r="2545" spans="16:28">
      <c r="P2545" s="109"/>
      <c r="Q2545" s="109"/>
      <c r="R2545" s="109"/>
      <c r="S2545" s="109"/>
      <c r="T2545" s="106"/>
      <c r="U2545" s="106"/>
      <c r="V2545" s="106"/>
      <c r="W2545" s="106"/>
      <c r="X2545" s="106"/>
      <c r="Y2545" s="106"/>
      <c r="Z2545" s="106"/>
      <c r="AA2545" s="106"/>
      <c r="AB2545" s="106"/>
    </row>
    <row r="2546" spans="16:28">
      <c r="P2546" s="109"/>
      <c r="Q2546" s="109"/>
      <c r="R2546" s="109"/>
      <c r="S2546" s="109"/>
      <c r="T2546" s="106"/>
      <c r="U2546" s="106"/>
      <c r="V2546" s="106"/>
      <c r="W2546" s="106"/>
      <c r="X2546" s="106"/>
      <c r="Y2546" s="106"/>
      <c r="Z2546" s="106"/>
      <c r="AA2546" s="106"/>
      <c r="AB2546" s="106"/>
    </row>
    <row r="2547" spans="16:28">
      <c r="P2547" s="109"/>
      <c r="Q2547" s="109"/>
      <c r="R2547" s="109"/>
      <c r="S2547" s="109"/>
      <c r="T2547" s="106"/>
      <c r="U2547" s="106"/>
      <c r="V2547" s="106"/>
      <c r="W2547" s="106"/>
      <c r="X2547" s="106"/>
      <c r="Y2547" s="106"/>
      <c r="Z2547" s="106"/>
      <c r="AA2547" s="106"/>
      <c r="AB2547" s="106"/>
    </row>
    <row r="2548" spans="16:28">
      <c r="P2548" s="109"/>
      <c r="Q2548" s="109"/>
      <c r="R2548" s="109"/>
      <c r="S2548" s="109"/>
      <c r="T2548" s="106"/>
      <c r="U2548" s="106"/>
      <c r="V2548" s="106"/>
      <c r="W2548" s="106"/>
      <c r="X2548" s="106"/>
      <c r="Y2548" s="106"/>
      <c r="Z2548" s="106"/>
      <c r="AA2548" s="106"/>
      <c r="AB2548" s="106"/>
    </row>
    <row r="2549" spans="16:28">
      <c r="P2549" s="109"/>
      <c r="Q2549" s="109"/>
      <c r="R2549" s="109"/>
      <c r="S2549" s="109"/>
      <c r="T2549" s="106"/>
      <c r="U2549" s="106"/>
      <c r="V2549" s="106"/>
      <c r="W2549" s="106"/>
      <c r="X2549" s="106"/>
      <c r="Y2549" s="106"/>
      <c r="Z2549" s="106"/>
      <c r="AA2549" s="106"/>
      <c r="AB2549" s="106"/>
    </row>
    <row r="2550" spans="16:28">
      <c r="P2550" s="109"/>
      <c r="Q2550" s="109"/>
      <c r="R2550" s="109"/>
      <c r="S2550" s="109"/>
      <c r="T2550" s="106"/>
      <c r="U2550" s="106"/>
      <c r="V2550" s="106"/>
      <c r="W2550" s="106"/>
      <c r="X2550" s="106"/>
      <c r="Y2550" s="106"/>
      <c r="Z2550" s="106"/>
      <c r="AA2550" s="106"/>
      <c r="AB2550" s="106"/>
    </row>
    <row r="2551" spans="16:28">
      <c r="P2551" s="109"/>
      <c r="Q2551" s="109"/>
      <c r="R2551" s="109"/>
      <c r="S2551" s="109"/>
      <c r="T2551" s="106"/>
      <c r="U2551" s="106"/>
      <c r="V2551" s="106"/>
      <c r="W2551" s="106"/>
      <c r="X2551" s="106"/>
      <c r="Y2551" s="106"/>
      <c r="Z2551" s="106"/>
      <c r="AA2551" s="106"/>
      <c r="AB2551" s="106"/>
    </row>
    <row r="2552" spans="16:28">
      <c r="P2552" s="109"/>
      <c r="Q2552" s="109"/>
      <c r="R2552" s="109"/>
      <c r="S2552" s="109"/>
      <c r="T2552" s="106"/>
      <c r="U2552" s="106"/>
      <c r="V2552" s="106"/>
      <c r="W2552" s="106"/>
      <c r="X2552" s="106"/>
      <c r="Y2552" s="106"/>
      <c r="Z2552" s="106"/>
      <c r="AA2552" s="106"/>
      <c r="AB2552" s="106"/>
    </row>
    <row r="2553" spans="16:28">
      <c r="P2553" s="109"/>
      <c r="Q2553" s="109"/>
      <c r="R2553" s="109"/>
      <c r="S2553" s="109"/>
      <c r="T2553" s="106"/>
      <c r="U2553" s="106"/>
      <c r="V2553" s="106"/>
      <c r="W2553" s="106"/>
      <c r="X2553" s="106"/>
      <c r="Y2553" s="106"/>
      <c r="Z2553" s="106"/>
      <c r="AA2553" s="106"/>
      <c r="AB2553" s="106"/>
    </row>
    <row r="2554" spans="16:28">
      <c r="P2554" s="109"/>
      <c r="Q2554" s="109"/>
      <c r="R2554" s="109"/>
      <c r="S2554" s="109"/>
      <c r="T2554" s="106"/>
      <c r="U2554" s="106"/>
      <c r="V2554" s="106"/>
      <c r="W2554" s="106"/>
      <c r="X2554" s="106"/>
      <c r="Y2554" s="106"/>
      <c r="Z2554" s="106"/>
      <c r="AA2554" s="106"/>
      <c r="AB2554" s="106"/>
    </row>
    <row r="2555" spans="16:28">
      <c r="P2555" s="109"/>
      <c r="Q2555" s="109"/>
      <c r="R2555" s="109"/>
      <c r="S2555" s="109"/>
      <c r="T2555" s="106"/>
      <c r="U2555" s="106"/>
      <c r="V2555" s="106"/>
      <c r="W2555" s="106"/>
      <c r="X2555" s="106"/>
      <c r="Y2555" s="106"/>
      <c r="Z2555" s="106"/>
      <c r="AA2555" s="106"/>
      <c r="AB2555" s="106"/>
    </row>
    <row r="2556" spans="16:28">
      <c r="P2556" s="109"/>
      <c r="Q2556" s="109"/>
      <c r="R2556" s="109"/>
      <c r="S2556" s="109"/>
      <c r="T2556" s="106"/>
      <c r="U2556" s="106"/>
      <c r="V2556" s="106"/>
      <c r="W2556" s="106"/>
      <c r="X2556" s="106"/>
      <c r="Y2556" s="106"/>
      <c r="Z2556" s="106"/>
      <c r="AA2556" s="106"/>
      <c r="AB2556" s="106"/>
    </row>
    <row r="2557" spans="16:28">
      <c r="P2557" s="109"/>
      <c r="Q2557" s="109"/>
      <c r="R2557" s="109"/>
      <c r="S2557" s="109"/>
      <c r="T2557" s="106"/>
      <c r="U2557" s="106"/>
      <c r="V2557" s="106"/>
      <c r="W2557" s="106"/>
      <c r="X2557" s="106"/>
      <c r="Y2557" s="106"/>
      <c r="Z2557" s="106"/>
      <c r="AA2557" s="106"/>
      <c r="AB2557" s="106"/>
    </row>
    <row r="2558" spans="16:28">
      <c r="P2558" s="109"/>
      <c r="Q2558" s="109"/>
      <c r="R2558" s="109"/>
      <c r="S2558" s="109"/>
      <c r="T2558" s="106"/>
      <c r="U2558" s="106"/>
      <c r="V2558" s="106"/>
      <c r="W2558" s="106"/>
      <c r="X2558" s="106"/>
      <c r="Y2558" s="106"/>
      <c r="Z2558" s="106"/>
      <c r="AA2558" s="106"/>
      <c r="AB2558" s="106"/>
    </row>
    <row r="2559" spans="16:28">
      <c r="P2559" s="109"/>
      <c r="Q2559" s="109"/>
      <c r="R2559" s="109"/>
      <c r="S2559" s="109"/>
      <c r="T2559" s="106"/>
      <c r="U2559" s="106"/>
      <c r="V2559" s="106"/>
      <c r="W2559" s="106"/>
      <c r="X2559" s="106"/>
      <c r="Y2559" s="106"/>
      <c r="Z2559" s="106"/>
      <c r="AA2559" s="106"/>
      <c r="AB2559" s="106"/>
    </row>
    <row r="2560" spans="16:28">
      <c r="P2560" s="109"/>
      <c r="Q2560" s="109"/>
      <c r="R2560" s="109"/>
      <c r="S2560" s="109"/>
      <c r="T2560" s="106"/>
      <c r="U2560" s="106"/>
      <c r="V2560" s="106"/>
      <c r="W2560" s="106"/>
      <c r="X2560" s="106"/>
      <c r="Y2560" s="106"/>
      <c r="Z2560" s="106"/>
      <c r="AA2560" s="106"/>
      <c r="AB2560" s="106"/>
    </row>
    <row r="2561" spans="16:28">
      <c r="P2561" s="109"/>
      <c r="Q2561" s="109"/>
      <c r="R2561" s="109"/>
      <c r="S2561" s="109"/>
      <c r="T2561" s="106"/>
      <c r="U2561" s="106"/>
      <c r="V2561" s="106"/>
      <c r="W2561" s="106"/>
      <c r="X2561" s="106"/>
      <c r="Y2561" s="106"/>
      <c r="Z2561" s="106"/>
      <c r="AA2561" s="106"/>
      <c r="AB2561" s="106"/>
    </row>
    <row r="2562" spans="16:28">
      <c r="P2562" s="109"/>
      <c r="Q2562" s="109"/>
      <c r="R2562" s="109"/>
      <c r="S2562" s="109"/>
      <c r="T2562" s="106"/>
      <c r="U2562" s="106"/>
      <c r="V2562" s="106"/>
      <c r="W2562" s="106"/>
      <c r="X2562" s="106"/>
      <c r="Y2562" s="106"/>
      <c r="Z2562" s="106"/>
      <c r="AA2562" s="106"/>
      <c r="AB2562" s="106"/>
    </row>
    <row r="2563" spans="16:28">
      <c r="P2563" s="109"/>
      <c r="Q2563" s="109"/>
      <c r="R2563" s="109"/>
      <c r="S2563" s="109"/>
      <c r="T2563" s="106"/>
      <c r="U2563" s="106"/>
      <c r="V2563" s="106"/>
      <c r="W2563" s="106"/>
      <c r="X2563" s="106"/>
      <c r="Y2563" s="106"/>
      <c r="Z2563" s="106"/>
      <c r="AA2563" s="106"/>
      <c r="AB2563" s="106"/>
    </row>
    <row r="2564" spans="16:28">
      <c r="P2564" s="109"/>
      <c r="Q2564" s="109"/>
      <c r="R2564" s="109"/>
      <c r="S2564" s="109"/>
      <c r="T2564" s="106"/>
      <c r="U2564" s="106"/>
      <c r="V2564" s="106"/>
      <c r="W2564" s="106"/>
      <c r="X2564" s="106"/>
      <c r="Y2564" s="106"/>
      <c r="Z2564" s="106"/>
      <c r="AA2564" s="106"/>
      <c r="AB2564" s="106"/>
    </row>
    <row r="2565" spans="16:28">
      <c r="P2565" s="109"/>
      <c r="Q2565" s="109"/>
      <c r="R2565" s="109"/>
      <c r="S2565" s="109"/>
      <c r="T2565" s="106"/>
      <c r="U2565" s="106"/>
      <c r="V2565" s="106"/>
      <c r="W2565" s="106"/>
      <c r="X2565" s="106"/>
      <c r="Y2565" s="106"/>
      <c r="Z2565" s="106"/>
      <c r="AA2565" s="106"/>
      <c r="AB2565" s="106"/>
    </row>
    <row r="2566" spans="16:28">
      <c r="P2566" s="109"/>
      <c r="Q2566" s="109"/>
      <c r="R2566" s="109"/>
      <c r="S2566" s="109"/>
      <c r="T2566" s="106"/>
      <c r="U2566" s="106"/>
      <c r="V2566" s="106"/>
      <c r="W2566" s="106"/>
      <c r="X2566" s="106"/>
      <c r="Y2566" s="106"/>
      <c r="Z2566" s="106"/>
      <c r="AA2566" s="106"/>
      <c r="AB2566" s="106"/>
    </row>
    <row r="2567" spans="16:28">
      <c r="P2567" s="109"/>
      <c r="Q2567" s="109"/>
      <c r="R2567" s="109"/>
      <c r="S2567" s="109"/>
      <c r="T2567" s="106"/>
      <c r="U2567" s="106"/>
      <c r="V2567" s="106"/>
      <c r="W2567" s="106"/>
      <c r="X2567" s="106"/>
      <c r="Y2567" s="106"/>
      <c r="Z2567" s="106"/>
      <c r="AA2567" s="106"/>
      <c r="AB2567" s="106"/>
    </row>
    <row r="2568" spans="16:28">
      <c r="P2568" s="109"/>
      <c r="Q2568" s="109"/>
      <c r="R2568" s="109"/>
      <c r="S2568" s="109"/>
      <c r="T2568" s="106"/>
      <c r="U2568" s="106"/>
      <c r="V2568" s="106"/>
      <c r="W2568" s="106"/>
      <c r="X2568" s="106"/>
      <c r="Y2568" s="106"/>
      <c r="Z2568" s="106"/>
      <c r="AA2568" s="106"/>
      <c r="AB2568" s="106"/>
    </row>
    <row r="2569" spans="16:28">
      <c r="P2569" s="109"/>
      <c r="Q2569" s="109"/>
      <c r="R2569" s="109"/>
      <c r="S2569" s="109"/>
      <c r="T2569" s="106"/>
      <c r="U2569" s="106"/>
      <c r="V2569" s="106"/>
      <c r="W2569" s="106"/>
      <c r="X2569" s="106"/>
      <c r="Y2569" s="106"/>
      <c r="Z2569" s="106"/>
      <c r="AA2569" s="106"/>
      <c r="AB2569" s="106"/>
    </row>
    <row r="2570" spans="16:28">
      <c r="P2570" s="109"/>
      <c r="Q2570" s="109"/>
      <c r="R2570" s="109"/>
      <c r="S2570" s="109"/>
      <c r="T2570" s="106"/>
      <c r="U2570" s="106"/>
      <c r="V2570" s="106"/>
      <c r="W2570" s="106"/>
      <c r="X2570" s="106"/>
      <c r="Y2570" s="106"/>
      <c r="Z2570" s="106"/>
      <c r="AA2570" s="106"/>
      <c r="AB2570" s="106"/>
    </row>
    <row r="2571" spans="16:28">
      <c r="P2571" s="109"/>
      <c r="Q2571" s="109"/>
      <c r="R2571" s="109"/>
      <c r="S2571" s="109"/>
      <c r="T2571" s="106"/>
      <c r="U2571" s="106"/>
      <c r="V2571" s="106"/>
      <c r="W2571" s="106"/>
      <c r="X2571" s="106"/>
      <c r="Y2571" s="106"/>
      <c r="Z2571" s="106"/>
      <c r="AA2571" s="106"/>
      <c r="AB2571" s="106"/>
    </row>
    <row r="2572" spans="16:28">
      <c r="P2572" s="109"/>
      <c r="Q2572" s="109"/>
      <c r="R2572" s="109"/>
      <c r="S2572" s="109"/>
      <c r="T2572" s="106"/>
      <c r="U2572" s="106"/>
      <c r="V2572" s="106"/>
      <c r="W2572" s="106"/>
      <c r="X2572" s="106"/>
      <c r="Y2572" s="106"/>
      <c r="Z2572" s="106"/>
      <c r="AA2572" s="106"/>
      <c r="AB2572" s="106"/>
    </row>
    <row r="2573" spans="16:28">
      <c r="P2573" s="109"/>
      <c r="Q2573" s="109"/>
      <c r="R2573" s="109"/>
      <c r="S2573" s="109"/>
      <c r="T2573" s="106"/>
      <c r="U2573" s="106"/>
      <c r="V2573" s="106"/>
      <c r="W2573" s="106"/>
      <c r="X2573" s="106"/>
      <c r="Y2573" s="106"/>
      <c r="Z2573" s="106"/>
      <c r="AA2573" s="106"/>
      <c r="AB2573" s="106"/>
    </row>
    <row r="2574" spans="16:28">
      <c r="P2574" s="109"/>
      <c r="Q2574" s="109"/>
      <c r="R2574" s="109"/>
      <c r="S2574" s="109"/>
      <c r="T2574" s="106"/>
      <c r="U2574" s="106"/>
      <c r="V2574" s="106"/>
      <c r="W2574" s="106"/>
      <c r="X2574" s="106"/>
      <c r="Y2574" s="106"/>
      <c r="Z2574" s="106"/>
      <c r="AA2574" s="106"/>
      <c r="AB2574" s="106"/>
    </row>
    <row r="2575" spans="16:28">
      <c r="P2575" s="109"/>
      <c r="Q2575" s="109"/>
      <c r="R2575" s="109"/>
      <c r="S2575" s="109"/>
      <c r="T2575" s="106"/>
      <c r="U2575" s="106"/>
      <c r="V2575" s="106"/>
      <c r="W2575" s="106"/>
      <c r="X2575" s="106"/>
      <c r="Y2575" s="106"/>
      <c r="Z2575" s="106"/>
      <c r="AA2575" s="106"/>
      <c r="AB2575" s="106"/>
    </row>
    <row r="2576" spans="16:28">
      <c r="P2576" s="109"/>
      <c r="Q2576" s="109"/>
      <c r="R2576" s="109"/>
      <c r="S2576" s="109"/>
      <c r="T2576" s="106"/>
      <c r="U2576" s="106"/>
      <c r="V2576" s="106"/>
      <c r="W2576" s="106"/>
      <c r="X2576" s="106"/>
      <c r="Y2576" s="106"/>
      <c r="Z2576" s="106"/>
      <c r="AA2576" s="106"/>
      <c r="AB2576" s="106"/>
    </row>
    <row r="2577" spans="16:28">
      <c r="P2577" s="109"/>
      <c r="Q2577" s="109"/>
      <c r="R2577" s="109"/>
      <c r="S2577" s="109"/>
      <c r="T2577" s="106"/>
      <c r="U2577" s="106"/>
      <c r="V2577" s="106"/>
      <c r="W2577" s="106"/>
      <c r="X2577" s="106"/>
      <c r="Y2577" s="106"/>
      <c r="Z2577" s="106"/>
      <c r="AA2577" s="106"/>
      <c r="AB2577" s="106"/>
    </row>
    <row r="2578" spans="16:28">
      <c r="P2578" s="109"/>
      <c r="Q2578" s="109"/>
      <c r="R2578" s="109"/>
      <c r="S2578" s="109"/>
      <c r="T2578" s="106"/>
      <c r="U2578" s="106"/>
      <c r="V2578" s="106"/>
      <c r="W2578" s="106"/>
      <c r="X2578" s="106"/>
      <c r="Y2578" s="106"/>
      <c r="Z2578" s="106"/>
      <c r="AA2578" s="106"/>
      <c r="AB2578" s="106"/>
    </row>
    <row r="2579" spans="16:28">
      <c r="P2579" s="109"/>
      <c r="Q2579" s="109"/>
      <c r="R2579" s="109"/>
      <c r="S2579" s="109"/>
      <c r="T2579" s="106"/>
      <c r="U2579" s="106"/>
      <c r="V2579" s="106"/>
      <c r="W2579" s="106"/>
      <c r="X2579" s="106"/>
      <c r="Y2579" s="106"/>
      <c r="Z2579" s="106"/>
      <c r="AA2579" s="106"/>
      <c r="AB2579" s="106"/>
    </row>
    <row r="2580" spans="16:28">
      <c r="P2580" s="109"/>
      <c r="Q2580" s="109"/>
      <c r="R2580" s="109"/>
      <c r="S2580" s="109"/>
      <c r="T2580" s="106"/>
      <c r="U2580" s="106"/>
      <c r="V2580" s="106"/>
      <c r="W2580" s="106"/>
      <c r="X2580" s="106"/>
      <c r="Y2580" s="106"/>
      <c r="Z2580" s="106"/>
      <c r="AA2580" s="106"/>
      <c r="AB2580" s="106"/>
    </row>
    <row r="2581" spans="16:28">
      <c r="P2581" s="109"/>
      <c r="Q2581" s="109"/>
      <c r="R2581" s="109"/>
      <c r="S2581" s="109"/>
      <c r="T2581" s="106"/>
      <c r="U2581" s="106"/>
      <c r="V2581" s="106"/>
      <c r="W2581" s="106"/>
      <c r="X2581" s="106"/>
      <c r="Y2581" s="106"/>
      <c r="Z2581" s="106"/>
      <c r="AA2581" s="106"/>
      <c r="AB2581" s="106"/>
    </row>
    <row r="2582" spans="16:28">
      <c r="P2582" s="109"/>
      <c r="Q2582" s="109"/>
      <c r="R2582" s="109"/>
      <c r="S2582" s="109"/>
      <c r="T2582" s="106"/>
      <c r="U2582" s="106"/>
      <c r="V2582" s="106"/>
      <c r="W2582" s="106"/>
      <c r="X2582" s="106"/>
      <c r="Y2582" s="106"/>
      <c r="Z2582" s="106"/>
      <c r="AA2582" s="106"/>
      <c r="AB2582" s="106"/>
    </row>
    <row r="2583" spans="16:28">
      <c r="P2583" s="109"/>
      <c r="Q2583" s="109"/>
      <c r="R2583" s="109"/>
      <c r="S2583" s="109"/>
      <c r="T2583" s="106"/>
      <c r="U2583" s="106"/>
      <c r="V2583" s="106"/>
      <c r="W2583" s="106"/>
      <c r="X2583" s="106"/>
      <c r="Y2583" s="106"/>
      <c r="Z2583" s="106"/>
      <c r="AA2583" s="106"/>
      <c r="AB2583" s="106"/>
    </row>
    <row r="2584" spans="16:28">
      <c r="P2584" s="109"/>
      <c r="Q2584" s="109"/>
      <c r="R2584" s="109"/>
      <c r="S2584" s="109"/>
      <c r="T2584" s="106"/>
      <c r="U2584" s="106"/>
      <c r="V2584" s="106"/>
      <c r="W2584" s="106"/>
      <c r="X2584" s="106"/>
      <c r="Y2584" s="106"/>
      <c r="Z2584" s="106"/>
      <c r="AA2584" s="106"/>
      <c r="AB2584" s="106"/>
    </row>
    <row r="2585" spans="16:28">
      <c r="P2585" s="109"/>
      <c r="Q2585" s="109"/>
      <c r="R2585" s="109"/>
      <c r="S2585" s="109"/>
      <c r="T2585" s="106"/>
      <c r="U2585" s="106"/>
      <c r="V2585" s="106"/>
      <c r="W2585" s="106"/>
      <c r="X2585" s="106"/>
      <c r="Y2585" s="106"/>
      <c r="Z2585" s="106"/>
      <c r="AA2585" s="106"/>
      <c r="AB2585" s="106"/>
    </row>
    <row r="2586" spans="16:28">
      <c r="P2586" s="109"/>
      <c r="Q2586" s="109"/>
      <c r="R2586" s="109"/>
      <c r="S2586" s="109"/>
      <c r="T2586" s="106"/>
      <c r="U2586" s="106"/>
      <c r="V2586" s="106"/>
      <c r="W2586" s="106"/>
      <c r="X2586" s="106"/>
      <c r="Y2586" s="106"/>
      <c r="Z2586" s="106"/>
      <c r="AA2586" s="106"/>
      <c r="AB2586" s="106"/>
    </row>
    <row r="2587" spans="16:28">
      <c r="P2587" s="109"/>
      <c r="Q2587" s="109"/>
      <c r="R2587" s="109"/>
      <c r="S2587" s="109"/>
      <c r="T2587" s="106"/>
      <c r="U2587" s="106"/>
      <c r="V2587" s="106"/>
      <c r="W2587" s="106"/>
      <c r="X2587" s="106"/>
      <c r="Y2587" s="106"/>
      <c r="Z2587" s="106"/>
      <c r="AA2587" s="106"/>
      <c r="AB2587" s="106"/>
    </row>
    <row r="2588" spans="16:28">
      <c r="P2588" s="109"/>
      <c r="Q2588" s="109"/>
      <c r="R2588" s="109"/>
      <c r="S2588" s="109"/>
      <c r="T2588" s="106"/>
      <c r="U2588" s="106"/>
      <c r="V2588" s="106"/>
      <c r="W2588" s="106"/>
      <c r="X2588" s="106"/>
      <c r="Y2588" s="106"/>
      <c r="Z2588" s="106"/>
      <c r="AA2588" s="106"/>
      <c r="AB2588" s="106"/>
    </row>
    <row r="2589" spans="16:28">
      <c r="P2589" s="109"/>
      <c r="Q2589" s="109"/>
      <c r="R2589" s="109"/>
      <c r="S2589" s="109"/>
      <c r="T2589" s="106"/>
      <c r="U2589" s="106"/>
      <c r="V2589" s="106"/>
      <c r="W2589" s="106"/>
      <c r="X2589" s="106"/>
      <c r="Y2589" s="106"/>
      <c r="Z2589" s="106"/>
      <c r="AA2589" s="106"/>
      <c r="AB2589" s="106"/>
    </row>
    <row r="2590" spans="16:28">
      <c r="P2590" s="109"/>
      <c r="Q2590" s="109"/>
      <c r="R2590" s="109"/>
      <c r="S2590" s="109"/>
      <c r="T2590" s="106"/>
      <c r="U2590" s="106"/>
      <c r="V2590" s="106"/>
      <c r="W2590" s="106"/>
      <c r="X2590" s="106"/>
      <c r="Y2590" s="106"/>
      <c r="Z2590" s="106"/>
      <c r="AA2590" s="106"/>
      <c r="AB2590" s="106"/>
    </row>
    <row r="2591" spans="16:28">
      <c r="P2591" s="109"/>
      <c r="Q2591" s="109"/>
      <c r="R2591" s="109"/>
      <c r="S2591" s="109"/>
      <c r="T2591" s="106"/>
      <c r="U2591" s="106"/>
      <c r="V2591" s="106"/>
      <c r="W2591" s="106"/>
      <c r="X2591" s="106"/>
      <c r="Y2591" s="106"/>
      <c r="Z2591" s="106"/>
      <c r="AA2591" s="106"/>
      <c r="AB2591" s="106"/>
    </row>
    <row r="2592" spans="16:28">
      <c r="P2592" s="109"/>
      <c r="Q2592" s="109"/>
      <c r="R2592" s="109"/>
      <c r="S2592" s="109"/>
      <c r="T2592" s="106"/>
      <c r="U2592" s="106"/>
      <c r="V2592" s="106"/>
      <c r="W2592" s="106"/>
      <c r="X2592" s="106"/>
      <c r="Y2592" s="106"/>
      <c r="Z2592" s="106"/>
      <c r="AA2592" s="106"/>
      <c r="AB2592" s="106"/>
    </row>
    <row r="2593" spans="16:28">
      <c r="P2593" s="109"/>
      <c r="Q2593" s="109"/>
      <c r="R2593" s="109"/>
      <c r="S2593" s="109"/>
      <c r="T2593" s="106"/>
      <c r="U2593" s="106"/>
      <c r="V2593" s="106"/>
      <c r="W2593" s="106"/>
      <c r="X2593" s="106"/>
      <c r="Y2593" s="106"/>
      <c r="Z2593" s="106"/>
      <c r="AA2593" s="106"/>
      <c r="AB2593" s="106"/>
    </row>
    <row r="2594" spans="16:28">
      <c r="P2594" s="109"/>
      <c r="Q2594" s="109"/>
      <c r="R2594" s="109"/>
      <c r="S2594" s="109"/>
      <c r="T2594" s="106"/>
      <c r="U2594" s="106"/>
      <c r="V2594" s="106"/>
      <c r="W2594" s="106"/>
      <c r="X2594" s="106"/>
      <c r="Y2594" s="106"/>
      <c r="Z2594" s="106"/>
      <c r="AA2594" s="106"/>
      <c r="AB2594" s="106"/>
    </row>
    <row r="2595" spans="16:28">
      <c r="P2595" s="109"/>
      <c r="Q2595" s="109"/>
      <c r="R2595" s="109"/>
      <c r="S2595" s="109"/>
      <c r="T2595" s="106"/>
      <c r="U2595" s="106"/>
      <c r="V2595" s="106"/>
      <c r="W2595" s="106"/>
      <c r="X2595" s="106"/>
      <c r="Y2595" s="106"/>
      <c r="Z2595" s="106"/>
      <c r="AA2595" s="106"/>
      <c r="AB2595" s="106"/>
    </row>
    <row r="2596" spans="16:28">
      <c r="P2596" s="109"/>
      <c r="Q2596" s="109"/>
      <c r="R2596" s="109"/>
      <c r="S2596" s="109"/>
      <c r="T2596" s="106"/>
      <c r="U2596" s="106"/>
      <c r="V2596" s="106"/>
      <c r="W2596" s="106"/>
      <c r="X2596" s="106"/>
      <c r="Y2596" s="106"/>
      <c r="Z2596" s="106"/>
      <c r="AA2596" s="106"/>
      <c r="AB2596" s="106"/>
    </row>
    <row r="2597" spans="16:28">
      <c r="P2597" s="109"/>
      <c r="Q2597" s="109"/>
      <c r="R2597" s="109"/>
      <c r="S2597" s="109"/>
      <c r="T2597" s="106"/>
      <c r="U2597" s="106"/>
      <c r="V2597" s="106"/>
      <c r="W2597" s="106"/>
      <c r="X2597" s="106"/>
      <c r="Y2597" s="106"/>
      <c r="Z2597" s="106"/>
      <c r="AA2597" s="106"/>
      <c r="AB2597" s="106"/>
    </row>
    <row r="2598" spans="16:28">
      <c r="P2598" s="109"/>
      <c r="Q2598" s="109"/>
      <c r="R2598" s="109"/>
      <c r="S2598" s="109"/>
      <c r="T2598" s="106"/>
      <c r="U2598" s="106"/>
      <c r="V2598" s="106"/>
      <c r="W2598" s="106"/>
      <c r="X2598" s="106"/>
      <c r="Y2598" s="106"/>
      <c r="Z2598" s="106"/>
      <c r="AA2598" s="106"/>
      <c r="AB2598" s="106"/>
    </row>
    <row r="2599" spans="16:28">
      <c r="P2599" s="109"/>
      <c r="Q2599" s="109"/>
      <c r="R2599" s="109"/>
      <c r="S2599" s="109"/>
      <c r="T2599" s="106"/>
      <c r="U2599" s="106"/>
      <c r="V2599" s="106"/>
      <c r="W2599" s="106"/>
      <c r="X2599" s="106"/>
      <c r="Y2599" s="106"/>
      <c r="Z2599" s="106"/>
      <c r="AA2599" s="106"/>
      <c r="AB2599" s="106"/>
    </row>
    <row r="2600" spans="16:28">
      <c r="P2600" s="109"/>
      <c r="Q2600" s="109"/>
      <c r="R2600" s="109"/>
      <c r="S2600" s="109"/>
      <c r="T2600" s="106"/>
      <c r="U2600" s="106"/>
      <c r="V2600" s="106"/>
      <c r="W2600" s="106"/>
      <c r="X2600" s="106"/>
      <c r="Y2600" s="106"/>
      <c r="Z2600" s="106"/>
      <c r="AA2600" s="106"/>
      <c r="AB2600" s="106"/>
    </row>
    <row r="2601" spans="16:28">
      <c r="P2601" s="109"/>
      <c r="Q2601" s="109"/>
      <c r="R2601" s="109"/>
      <c r="S2601" s="109"/>
      <c r="T2601" s="106"/>
      <c r="U2601" s="106"/>
      <c r="V2601" s="106"/>
      <c r="W2601" s="106"/>
      <c r="X2601" s="106"/>
      <c r="Y2601" s="106"/>
      <c r="Z2601" s="106"/>
      <c r="AA2601" s="106"/>
      <c r="AB2601" s="106"/>
    </row>
    <row r="2602" spans="16:28">
      <c r="P2602" s="109"/>
      <c r="Q2602" s="109"/>
      <c r="R2602" s="109"/>
      <c r="S2602" s="109"/>
      <c r="T2602" s="106"/>
      <c r="U2602" s="106"/>
      <c r="V2602" s="106"/>
      <c r="W2602" s="106"/>
      <c r="X2602" s="106"/>
      <c r="Y2602" s="106"/>
      <c r="Z2602" s="106"/>
      <c r="AA2602" s="106"/>
      <c r="AB2602" s="106"/>
    </row>
    <row r="2603" spans="16:28">
      <c r="P2603" s="109"/>
      <c r="Q2603" s="109"/>
      <c r="R2603" s="109"/>
      <c r="S2603" s="109"/>
      <c r="T2603" s="106"/>
      <c r="U2603" s="106"/>
      <c r="V2603" s="106"/>
      <c r="W2603" s="106"/>
      <c r="X2603" s="106"/>
      <c r="Y2603" s="106"/>
      <c r="Z2603" s="106"/>
      <c r="AA2603" s="106"/>
      <c r="AB2603" s="106"/>
    </row>
    <row r="2604" spans="16:28">
      <c r="P2604" s="109"/>
      <c r="Q2604" s="109"/>
      <c r="R2604" s="109"/>
      <c r="S2604" s="109"/>
      <c r="T2604" s="106"/>
      <c r="U2604" s="106"/>
      <c r="V2604" s="106"/>
      <c r="W2604" s="106"/>
      <c r="X2604" s="106"/>
      <c r="Y2604" s="106"/>
      <c r="Z2604" s="106"/>
      <c r="AA2604" s="106"/>
      <c r="AB2604" s="106"/>
    </row>
    <row r="2605" spans="16:28">
      <c r="P2605" s="109"/>
      <c r="Q2605" s="109"/>
      <c r="R2605" s="109"/>
      <c r="S2605" s="109"/>
      <c r="T2605" s="106"/>
      <c r="U2605" s="106"/>
      <c r="V2605" s="106"/>
      <c r="W2605" s="106"/>
      <c r="X2605" s="106"/>
      <c r="Y2605" s="106"/>
      <c r="Z2605" s="106"/>
      <c r="AA2605" s="106"/>
      <c r="AB2605" s="106"/>
    </row>
    <row r="2606" spans="16:28">
      <c r="P2606" s="109"/>
      <c r="Q2606" s="109"/>
      <c r="R2606" s="109"/>
      <c r="S2606" s="109"/>
      <c r="T2606" s="106"/>
      <c r="U2606" s="106"/>
      <c r="V2606" s="106"/>
      <c r="W2606" s="106"/>
      <c r="X2606" s="106"/>
      <c r="Y2606" s="106"/>
      <c r="Z2606" s="106"/>
      <c r="AA2606" s="106"/>
      <c r="AB2606" s="106"/>
    </row>
    <row r="2607" spans="16:28">
      <c r="P2607" s="109"/>
      <c r="Q2607" s="109"/>
      <c r="R2607" s="109"/>
      <c r="S2607" s="109"/>
      <c r="T2607" s="106"/>
      <c r="U2607" s="106"/>
      <c r="V2607" s="106"/>
      <c r="W2607" s="106"/>
      <c r="X2607" s="106"/>
      <c r="Y2607" s="106"/>
      <c r="Z2607" s="106"/>
      <c r="AA2607" s="106"/>
      <c r="AB2607" s="106"/>
    </row>
    <row r="2608" spans="16:28">
      <c r="P2608" s="109"/>
      <c r="Q2608" s="109"/>
      <c r="R2608" s="109"/>
      <c r="S2608" s="109"/>
      <c r="T2608" s="106"/>
      <c r="U2608" s="106"/>
      <c r="V2608" s="106"/>
      <c r="W2608" s="106"/>
      <c r="X2608" s="106"/>
      <c r="Y2608" s="106"/>
      <c r="Z2608" s="106"/>
      <c r="AA2608" s="106"/>
      <c r="AB2608" s="106"/>
    </row>
    <row r="2609" spans="16:28">
      <c r="P2609" s="109"/>
      <c r="Q2609" s="109"/>
      <c r="R2609" s="109"/>
      <c r="S2609" s="109"/>
      <c r="T2609" s="106"/>
      <c r="U2609" s="106"/>
      <c r="V2609" s="106"/>
      <c r="W2609" s="106"/>
      <c r="X2609" s="106"/>
      <c r="Y2609" s="106"/>
      <c r="Z2609" s="106"/>
      <c r="AA2609" s="106"/>
      <c r="AB2609" s="106"/>
    </row>
    <row r="2610" spans="16:28">
      <c r="P2610" s="109"/>
      <c r="Q2610" s="109"/>
      <c r="R2610" s="109"/>
      <c r="S2610" s="109"/>
      <c r="T2610" s="106"/>
      <c r="U2610" s="106"/>
      <c r="V2610" s="106"/>
      <c r="W2610" s="106"/>
      <c r="X2610" s="106"/>
      <c r="Y2610" s="106"/>
      <c r="Z2610" s="106"/>
      <c r="AA2610" s="106"/>
      <c r="AB2610" s="106"/>
    </row>
    <row r="2611" spans="16:28">
      <c r="P2611" s="109"/>
      <c r="Q2611" s="109"/>
      <c r="R2611" s="109"/>
      <c r="S2611" s="109"/>
      <c r="T2611" s="106"/>
      <c r="U2611" s="106"/>
      <c r="V2611" s="106"/>
      <c r="W2611" s="106"/>
      <c r="X2611" s="106"/>
      <c r="Y2611" s="106"/>
      <c r="Z2611" s="106"/>
      <c r="AA2611" s="106"/>
      <c r="AB2611" s="106"/>
    </row>
    <row r="2612" spans="16:28">
      <c r="P2612" s="109"/>
      <c r="Q2612" s="109"/>
      <c r="R2612" s="109"/>
      <c r="S2612" s="109"/>
      <c r="T2612" s="106"/>
      <c r="U2612" s="106"/>
      <c r="V2612" s="106"/>
      <c r="W2612" s="106"/>
      <c r="X2612" s="106"/>
      <c r="Y2612" s="106"/>
      <c r="Z2612" s="106"/>
      <c r="AA2612" s="106"/>
      <c r="AB2612" s="106"/>
    </row>
    <row r="2613" spans="16:28">
      <c r="P2613" s="109"/>
      <c r="Q2613" s="109"/>
      <c r="R2613" s="109"/>
      <c r="S2613" s="109"/>
      <c r="T2613" s="106"/>
      <c r="U2613" s="106"/>
      <c r="V2613" s="106"/>
      <c r="W2613" s="106"/>
      <c r="X2613" s="106"/>
      <c r="Y2613" s="106"/>
      <c r="Z2613" s="106"/>
      <c r="AA2613" s="106"/>
      <c r="AB2613" s="106"/>
    </row>
    <row r="2614" spans="16:28">
      <c r="P2614" s="109"/>
      <c r="Q2614" s="109"/>
      <c r="R2614" s="109"/>
      <c r="S2614" s="109"/>
      <c r="T2614" s="106"/>
      <c r="U2614" s="106"/>
      <c r="V2614" s="106"/>
      <c r="W2614" s="106"/>
      <c r="X2614" s="106"/>
      <c r="Y2614" s="106"/>
      <c r="Z2614" s="106"/>
      <c r="AA2614" s="106"/>
      <c r="AB2614" s="106"/>
    </row>
    <row r="2615" spans="16:28">
      <c r="P2615" s="109"/>
      <c r="Q2615" s="109"/>
      <c r="R2615" s="109"/>
      <c r="S2615" s="109"/>
      <c r="T2615" s="106"/>
      <c r="U2615" s="106"/>
      <c r="V2615" s="106"/>
      <c r="W2615" s="106"/>
      <c r="X2615" s="106"/>
      <c r="Y2615" s="106"/>
      <c r="Z2615" s="106"/>
      <c r="AA2615" s="106"/>
      <c r="AB2615" s="106"/>
    </row>
    <row r="2616" spans="16:28">
      <c r="P2616" s="109"/>
      <c r="Q2616" s="109"/>
      <c r="R2616" s="109"/>
      <c r="S2616" s="109"/>
      <c r="T2616" s="106"/>
      <c r="U2616" s="106"/>
      <c r="V2616" s="106"/>
      <c r="W2616" s="106"/>
      <c r="X2616" s="106"/>
      <c r="Y2616" s="106"/>
      <c r="Z2616" s="106"/>
      <c r="AA2616" s="106"/>
      <c r="AB2616" s="106"/>
    </row>
    <row r="2617" spans="16:28">
      <c r="P2617" s="109"/>
      <c r="Q2617" s="109"/>
      <c r="R2617" s="109"/>
      <c r="S2617" s="109"/>
      <c r="T2617" s="106"/>
      <c r="U2617" s="106"/>
      <c r="V2617" s="106"/>
      <c r="W2617" s="106"/>
      <c r="X2617" s="106"/>
      <c r="Y2617" s="106"/>
      <c r="Z2617" s="106"/>
      <c r="AA2617" s="106"/>
      <c r="AB2617" s="106"/>
    </row>
    <row r="2618" spans="16:28">
      <c r="P2618" s="109"/>
      <c r="Q2618" s="109"/>
      <c r="R2618" s="109"/>
      <c r="S2618" s="109"/>
      <c r="T2618" s="106"/>
      <c r="U2618" s="106"/>
      <c r="V2618" s="106"/>
      <c r="W2618" s="106"/>
      <c r="X2618" s="106"/>
      <c r="Y2618" s="106"/>
      <c r="Z2618" s="106"/>
      <c r="AA2618" s="106"/>
      <c r="AB2618" s="106"/>
    </row>
    <row r="2619" spans="16:28">
      <c r="P2619" s="109"/>
      <c r="Q2619" s="109"/>
      <c r="R2619" s="109"/>
      <c r="S2619" s="109"/>
      <c r="T2619" s="106"/>
      <c r="U2619" s="106"/>
      <c r="V2619" s="106"/>
      <c r="W2619" s="106"/>
      <c r="X2619" s="106"/>
      <c r="Y2619" s="106"/>
      <c r="Z2619" s="106"/>
      <c r="AA2619" s="106"/>
      <c r="AB2619" s="106"/>
    </row>
    <row r="2620" spans="16:28">
      <c r="P2620" s="109"/>
      <c r="Q2620" s="109"/>
      <c r="R2620" s="109"/>
      <c r="S2620" s="109"/>
      <c r="T2620" s="106"/>
      <c r="U2620" s="106"/>
      <c r="V2620" s="106"/>
      <c r="W2620" s="106"/>
      <c r="X2620" s="106"/>
      <c r="Y2620" s="106"/>
      <c r="Z2620" s="106"/>
      <c r="AA2620" s="106"/>
      <c r="AB2620" s="106"/>
    </row>
    <row r="2621" spans="16:28">
      <c r="P2621" s="109"/>
      <c r="Q2621" s="109"/>
      <c r="R2621" s="109"/>
      <c r="S2621" s="109"/>
      <c r="T2621" s="106"/>
      <c r="U2621" s="106"/>
      <c r="V2621" s="106"/>
      <c r="W2621" s="106"/>
      <c r="X2621" s="106"/>
      <c r="Y2621" s="106"/>
      <c r="Z2621" s="106"/>
      <c r="AA2621" s="106"/>
      <c r="AB2621" s="106"/>
    </row>
    <row r="2622" spans="16:28">
      <c r="P2622" s="109"/>
      <c r="Q2622" s="109"/>
      <c r="R2622" s="109"/>
      <c r="S2622" s="109"/>
      <c r="T2622" s="106"/>
      <c r="U2622" s="106"/>
      <c r="V2622" s="106"/>
      <c r="W2622" s="106"/>
      <c r="X2622" s="106"/>
      <c r="Y2622" s="106"/>
      <c r="Z2622" s="106"/>
      <c r="AA2622" s="106"/>
      <c r="AB2622" s="106"/>
    </row>
    <row r="2623" spans="16:28">
      <c r="P2623" s="109"/>
      <c r="Q2623" s="109"/>
      <c r="R2623" s="109"/>
      <c r="S2623" s="109"/>
      <c r="T2623" s="106"/>
      <c r="U2623" s="106"/>
      <c r="V2623" s="106"/>
      <c r="W2623" s="106"/>
      <c r="X2623" s="106"/>
      <c r="Y2623" s="106"/>
      <c r="Z2623" s="106"/>
      <c r="AA2623" s="106"/>
      <c r="AB2623" s="106"/>
    </row>
    <row r="2624" spans="16:28">
      <c r="P2624" s="109"/>
      <c r="Q2624" s="109"/>
      <c r="R2624" s="109"/>
      <c r="S2624" s="109"/>
      <c r="T2624" s="106"/>
      <c r="U2624" s="106"/>
      <c r="V2624" s="106"/>
      <c r="W2624" s="106"/>
      <c r="X2624" s="106"/>
      <c r="Y2624" s="106"/>
      <c r="Z2624" s="106"/>
      <c r="AA2624" s="106"/>
      <c r="AB2624" s="106"/>
    </row>
    <row r="2625" spans="16:28">
      <c r="P2625" s="109"/>
      <c r="Q2625" s="109"/>
      <c r="R2625" s="109"/>
      <c r="S2625" s="109"/>
      <c r="T2625" s="106"/>
      <c r="U2625" s="106"/>
      <c r="V2625" s="106"/>
      <c r="W2625" s="106"/>
      <c r="X2625" s="106"/>
      <c r="Y2625" s="106"/>
      <c r="Z2625" s="106"/>
      <c r="AA2625" s="106"/>
      <c r="AB2625" s="106"/>
    </row>
    <row r="2626" spans="16:28">
      <c r="P2626" s="109"/>
      <c r="Q2626" s="109"/>
      <c r="R2626" s="109"/>
      <c r="S2626" s="109"/>
      <c r="T2626" s="106"/>
      <c r="U2626" s="106"/>
      <c r="V2626" s="106"/>
      <c r="W2626" s="106"/>
      <c r="X2626" s="106"/>
      <c r="Y2626" s="106"/>
      <c r="Z2626" s="106"/>
      <c r="AA2626" s="106"/>
      <c r="AB2626" s="106"/>
    </row>
    <row r="2627" spans="16:28">
      <c r="P2627" s="109"/>
      <c r="Q2627" s="109"/>
      <c r="R2627" s="109"/>
      <c r="S2627" s="109"/>
      <c r="T2627" s="106"/>
      <c r="U2627" s="106"/>
      <c r="V2627" s="106"/>
      <c r="W2627" s="106"/>
      <c r="X2627" s="106"/>
      <c r="Y2627" s="106"/>
      <c r="Z2627" s="106"/>
      <c r="AA2627" s="106"/>
      <c r="AB2627" s="106"/>
    </row>
    <row r="2628" spans="16:28">
      <c r="P2628" s="109"/>
      <c r="Q2628" s="109"/>
      <c r="R2628" s="109"/>
      <c r="S2628" s="109"/>
      <c r="T2628" s="106"/>
      <c r="U2628" s="106"/>
      <c r="V2628" s="106"/>
      <c r="W2628" s="106"/>
      <c r="X2628" s="106"/>
      <c r="Y2628" s="106"/>
      <c r="Z2628" s="106"/>
      <c r="AA2628" s="106"/>
      <c r="AB2628" s="106"/>
    </row>
    <row r="2629" spans="16:28">
      <c r="P2629" s="109"/>
      <c r="Q2629" s="109"/>
      <c r="R2629" s="109"/>
      <c r="S2629" s="109"/>
      <c r="T2629" s="106"/>
      <c r="U2629" s="106"/>
      <c r="V2629" s="106"/>
      <c r="W2629" s="106"/>
      <c r="X2629" s="106"/>
      <c r="Y2629" s="106"/>
      <c r="Z2629" s="106"/>
      <c r="AA2629" s="106"/>
      <c r="AB2629" s="106"/>
    </row>
    <row r="2630" spans="16:28">
      <c r="P2630" s="109"/>
      <c r="Q2630" s="109"/>
      <c r="R2630" s="109"/>
      <c r="S2630" s="109"/>
      <c r="T2630" s="106"/>
      <c r="U2630" s="106"/>
      <c r="V2630" s="106"/>
      <c r="W2630" s="106"/>
      <c r="X2630" s="106"/>
      <c r="Y2630" s="106"/>
      <c r="Z2630" s="106"/>
      <c r="AA2630" s="106"/>
      <c r="AB2630" s="106"/>
    </row>
    <row r="2631" spans="16:28">
      <c r="P2631" s="109"/>
      <c r="Q2631" s="109"/>
      <c r="R2631" s="109"/>
      <c r="S2631" s="109"/>
      <c r="T2631" s="106"/>
      <c r="U2631" s="106"/>
      <c r="V2631" s="106"/>
      <c r="W2631" s="106"/>
      <c r="X2631" s="106"/>
      <c r="Y2631" s="106"/>
      <c r="Z2631" s="106"/>
      <c r="AA2631" s="106"/>
      <c r="AB2631" s="106"/>
    </row>
    <row r="2632" spans="16:28">
      <c r="P2632" s="109"/>
      <c r="Q2632" s="109"/>
      <c r="R2632" s="109"/>
      <c r="S2632" s="109"/>
      <c r="T2632" s="106"/>
      <c r="U2632" s="106"/>
      <c r="V2632" s="106"/>
      <c r="W2632" s="106"/>
      <c r="X2632" s="106"/>
      <c r="Y2632" s="106"/>
      <c r="Z2632" s="106"/>
      <c r="AA2632" s="106"/>
      <c r="AB2632" s="106"/>
    </row>
    <row r="2633" spans="16:28">
      <c r="P2633" s="109"/>
      <c r="Q2633" s="109"/>
      <c r="R2633" s="109"/>
      <c r="S2633" s="109"/>
      <c r="T2633" s="106"/>
      <c r="U2633" s="106"/>
      <c r="V2633" s="106"/>
      <c r="W2633" s="106"/>
      <c r="X2633" s="106"/>
      <c r="Y2633" s="106"/>
      <c r="Z2633" s="106"/>
      <c r="AA2633" s="106"/>
      <c r="AB2633" s="106"/>
    </row>
    <row r="2634" spans="16:28">
      <c r="P2634" s="109"/>
      <c r="Q2634" s="109"/>
      <c r="R2634" s="109"/>
      <c r="S2634" s="109"/>
      <c r="T2634" s="106"/>
      <c r="U2634" s="106"/>
      <c r="V2634" s="106"/>
      <c r="W2634" s="106"/>
      <c r="X2634" s="106"/>
      <c r="Y2634" s="106"/>
      <c r="Z2634" s="106"/>
      <c r="AA2634" s="106"/>
      <c r="AB2634" s="106"/>
    </row>
    <row r="2635" spans="16:28">
      <c r="P2635" s="109"/>
      <c r="Q2635" s="109"/>
      <c r="R2635" s="109"/>
      <c r="S2635" s="109"/>
      <c r="T2635" s="106"/>
      <c r="U2635" s="106"/>
      <c r="V2635" s="106"/>
      <c r="W2635" s="106"/>
      <c r="X2635" s="106"/>
      <c r="Y2635" s="106"/>
      <c r="Z2635" s="106"/>
      <c r="AA2635" s="106"/>
      <c r="AB2635" s="106"/>
    </row>
    <row r="2636" spans="16:28">
      <c r="P2636" s="109"/>
      <c r="Q2636" s="109"/>
      <c r="R2636" s="109"/>
      <c r="S2636" s="109"/>
      <c r="T2636" s="106"/>
      <c r="U2636" s="106"/>
      <c r="V2636" s="106"/>
      <c r="W2636" s="106"/>
      <c r="X2636" s="106"/>
      <c r="Y2636" s="106"/>
      <c r="Z2636" s="106"/>
      <c r="AA2636" s="106"/>
      <c r="AB2636" s="106"/>
    </row>
    <row r="2637" spans="16:28">
      <c r="P2637" s="109"/>
      <c r="Q2637" s="109"/>
      <c r="R2637" s="109"/>
      <c r="S2637" s="109"/>
      <c r="T2637" s="106"/>
      <c r="U2637" s="106"/>
      <c r="V2637" s="106"/>
      <c r="W2637" s="106"/>
      <c r="X2637" s="106"/>
      <c r="Y2637" s="106"/>
      <c r="Z2637" s="106"/>
      <c r="AA2637" s="106"/>
      <c r="AB2637" s="106"/>
    </row>
    <row r="2638" spans="16:28">
      <c r="P2638" s="109"/>
      <c r="Q2638" s="109"/>
      <c r="R2638" s="109"/>
      <c r="S2638" s="109"/>
      <c r="T2638" s="106"/>
      <c r="U2638" s="106"/>
      <c r="V2638" s="106"/>
      <c r="W2638" s="106"/>
      <c r="X2638" s="106"/>
      <c r="Y2638" s="106"/>
      <c r="Z2638" s="106"/>
      <c r="AA2638" s="106"/>
      <c r="AB2638" s="106"/>
    </row>
    <row r="2639" spans="16:28">
      <c r="P2639" s="109"/>
      <c r="Q2639" s="109"/>
      <c r="R2639" s="109"/>
      <c r="S2639" s="109"/>
      <c r="T2639" s="106"/>
      <c r="U2639" s="106"/>
      <c r="V2639" s="106"/>
      <c r="W2639" s="106"/>
      <c r="X2639" s="106"/>
      <c r="Y2639" s="106"/>
      <c r="Z2639" s="106"/>
      <c r="AA2639" s="106"/>
      <c r="AB2639" s="106"/>
    </row>
    <row r="2640" spans="16:28">
      <c r="P2640" s="109"/>
      <c r="Q2640" s="109"/>
      <c r="R2640" s="109"/>
      <c r="S2640" s="109"/>
      <c r="T2640" s="106"/>
      <c r="U2640" s="106"/>
      <c r="V2640" s="106"/>
      <c r="W2640" s="106"/>
      <c r="X2640" s="106"/>
      <c r="Y2640" s="106"/>
      <c r="Z2640" s="106"/>
      <c r="AA2640" s="106"/>
      <c r="AB2640" s="106"/>
    </row>
    <row r="2641" spans="16:28">
      <c r="P2641" s="109"/>
      <c r="Q2641" s="109"/>
      <c r="R2641" s="109"/>
      <c r="S2641" s="109"/>
      <c r="T2641" s="106"/>
      <c r="U2641" s="106"/>
      <c r="V2641" s="106"/>
      <c r="W2641" s="106"/>
      <c r="X2641" s="106"/>
      <c r="Y2641" s="106"/>
      <c r="Z2641" s="106"/>
      <c r="AA2641" s="106"/>
      <c r="AB2641" s="106"/>
    </row>
    <row r="2642" spans="16:28">
      <c r="P2642" s="109"/>
      <c r="Q2642" s="109"/>
      <c r="R2642" s="109"/>
      <c r="S2642" s="109"/>
      <c r="T2642" s="106"/>
      <c r="U2642" s="106"/>
      <c r="V2642" s="106"/>
      <c r="W2642" s="106"/>
      <c r="X2642" s="106"/>
      <c r="Y2642" s="106"/>
      <c r="Z2642" s="106"/>
      <c r="AA2642" s="106"/>
      <c r="AB2642" s="106"/>
    </row>
    <row r="2643" spans="16:28">
      <c r="P2643" s="109"/>
      <c r="Q2643" s="109"/>
      <c r="R2643" s="109"/>
      <c r="S2643" s="109"/>
      <c r="T2643" s="106"/>
      <c r="U2643" s="106"/>
      <c r="V2643" s="106"/>
      <c r="W2643" s="106"/>
      <c r="X2643" s="106"/>
      <c r="Y2643" s="106"/>
      <c r="Z2643" s="106"/>
      <c r="AA2643" s="106"/>
      <c r="AB2643" s="106"/>
    </row>
    <row r="2644" spans="16:28">
      <c r="P2644" s="109"/>
      <c r="Q2644" s="109"/>
      <c r="R2644" s="109"/>
      <c r="S2644" s="109"/>
      <c r="T2644" s="106"/>
      <c r="U2644" s="106"/>
      <c r="V2644" s="106"/>
      <c r="W2644" s="106"/>
      <c r="X2644" s="106"/>
      <c r="Y2644" s="106"/>
      <c r="Z2644" s="106"/>
      <c r="AA2644" s="106"/>
      <c r="AB2644" s="106"/>
    </row>
    <row r="2645" spans="16:28">
      <c r="P2645" s="109"/>
      <c r="Q2645" s="109"/>
      <c r="R2645" s="109"/>
      <c r="S2645" s="109"/>
      <c r="T2645" s="106"/>
      <c r="U2645" s="106"/>
      <c r="V2645" s="106"/>
      <c r="W2645" s="106"/>
      <c r="X2645" s="106"/>
      <c r="Y2645" s="106"/>
      <c r="Z2645" s="106"/>
      <c r="AA2645" s="106"/>
      <c r="AB2645" s="106"/>
    </row>
    <row r="2646" spans="16:28">
      <c r="P2646" s="109"/>
      <c r="Q2646" s="109"/>
      <c r="R2646" s="109"/>
      <c r="S2646" s="109"/>
      <c r="T2646" s="106"/>
      <c r="U2646" s="106"/>
      <c r="V2646" s="106"/>
      <c r="W2646" s="106"/>
      <c r="X2646" s="106"/>
      <c r="Y2646" s="106"/>
      <c r="Z2646" s="106"/>
      <c r="AA2646" s="106"/>
      <c r="AB2646" s="106"/>
    </row>
    <row r="2647" spans="16:28">
      <c r="P2647" s="109"/>
      <c r="Q2647" s="109"/>
      <c r="R2647" s="109"/>
      <c r="S2647" s="109"/>
      <c r="T2647" s="106"/>
      <c r="U2647" s="106"/>
      <c r="V2647" s="106"/>
      <c r="W2647" s="106"/>
      <c r="X2647" s="106"/>
      <c r="Y2647" s="106"/>
      <c r="Z2647" s="106"/>
      <c r="AA2647" s="106"/>
      <c r="AB2647" s="106"/>
    </row>
    <row r="2648" spans="16:28">
      <c r="P2648" s="109"/>
      <c r="Q2648" s="109"/>
      <c r="R2648" s="109"/>
      <c r="S2648" s="109"/>
      <c r="T2648" s="106"/>
      <c r="U2648" s="106"/>
      <c r="V2648" s="106"/>
      <c r="W2648" s="106"/>
      <c r="X2648" s="106"/>
      <c r="Y2648" s="106"/>
      <c r="Z2648" s="106"/>
      <c r="AA2648" s="106"/>
      <c r="AB2648" s="106"/>
    </row>
    <row r="2649" spans="16:28">
      <c r="P2649" s="109"/>
      <c r="Q2649" s="109"/>
      <c r="R2649" s="109"/>
      <c r="S2649" s="109"/>
      <c r="T2649" s="106"/>
      <c r="U2649" s="106"/>
      <c r="V2649" s="106"/>
      <c r="W2649" s="106"/>
      <c r="X2649" s="106"/>
      <c r="Y2649" s="106"/>
      <c r="Z2649" s="106"/>
      <c r="AA2649" s="106"/>
      <c r="AB2649" s="106"/>
    </row>
    <row r="2650" spans="16:28">
      <c r="P2650" s="109"/>
      <c r="Q2650" s="109"/>
      <c r="R2650" s="109"/>
      <c r="S2650" s="109"/>
      <c r="T2650" s="106"/>
      <c r="U2650" s="106"/>
      <c r="V2650" s="106"/>
      <c r="W2650" s="106"/>
      <c r="X2650" s="106"/>
      <c r="Y2650" s="106"/>
      <c r="Z2650" s="106"/>
      <c r="AA2650" s="106"/>
      <c r="AB2650" s="106"/>
    </row>
    <row r="2651" spans="16:28">
      <c r="P2651" s="109"/>
      <c r="Q2651" s="109"/>
      <c r="R2651" s="109"/>
      <c r="S2651" s="109"/>
      <c r="T2651" s="106"/>
      <c r="U2651" s="106"/>
      <c r="V2651" s="106"/>
      <c r="W2651" s="106"/>
      <c r="X2651" s="106"/>
      <c r="Y2651" s="106"/>
      <c r="Z2651" s="106"/>
      <c r="AA2651" s="106"/>
      <c r="AB2651" s="106"/>
    </row>
    <row r="2652" spans="16:28">
      <c r="P2652" s="109"/>
      <c r="Q2652" s="109"/>
      <c r="R2652" s="109"/>
      <c r="S2652" s="109"/>
      <c r="T2652" s="106"/>
      <c r="U2652" s="106"/>
      <c r="V2652" s="106"/>
      <c r="W2652" s="106"/>
      <c r="X2652" s="106"/>
      <c r="Y2652" s="106"/>
      <c r="Z2652" s="106"/>
      <c r="AA2652" s="106"/>
      <c r="AB2652" s="106"/>
    </row>
    <row r="2653" spans="16:28">
      <c r="P2653" s="109"/>
      <c r="Q2653" s="109"/>
      <c r="R2653" s="109"/>
      <c r="S2653" s="109"/>
      <c r="T2653" s="106"/>
      <c r="U2653" s="106"/>
      <c r="V2653" s="106"/>
      <c r="W2653" s="106"/>
      <c r="X2653" s="106"/>
      <c r="Y2653" s="106"/>
      <c r="Z2653" s="106"/>
      <c r="AA2653" s="106"/>
      <c r="AB2653" s="106"/>
    </row>
    <row r="2654" spans="16:28">
      <c r="P2654" s="109"/>
      <c r="Q2654" s="109"/>
      <c r="R2654" s="109"/>
      <c r="S2654" s="109"/>
      <c r="T2654" s="106"/>
      <c r="U2654" s="106"/>
      <c r="V2654" s="106"/>
      <c r="W2654" s="106"/>
      <c r="X2654" s="106"/>
      <c r="Y2654" s="106"/>
      <c r="Z2654" s="106"/>
      <c r="AA2654" s="106"/>
      <c r="AB2654" s="106"/>
    </row>
    <row r="2655" spans="16:28">
      <c r="P2655" s="109"/>
      <c r="Q2655" s="109"/>
      <c r="R2655" s="109"/>
      <c r="S2655" s="109"/>
      <c r="T2655" s="106"/>
      <c r="U2655" s="106"/>
      <c r="V2655" s="106"/>
      <c r="W2655" s="106"/>
      <c r="X2655" s="106"/>
      <c r="Y2655" s="106"/>
      <c r="Z2655" s="106"/>
      <c r="AA2655" s="106"/>
      <c r="AB2655" s="106"/>
    </row>
    <row r="2656" spans="16:28">
      <c r="P2656" s="109"/>
      <c r="Q2656" s="109"/>
      <c r="R2656" s="109"/>
      <c r="S2656" s="109"/>
      <c r="T2656" s="106"/>
      <c r="U2656" s="106"/>
      <c r="V2656" s="106"/>
      <c r="W2656" s="106"/>
      <c r="X2656" s="106"/>
      <c r="Y2656" s="106"/>
      <c r="Z2656" s="106"/>
      <c r="AA2656" s="106"/>
      <c r="AB2656" s="106"/>
    </row>
    <row r="2657" spans="16:28">
      <c r="P2657" s="109"/>
      <c r="Q2657" s="109"/>
      <c r="R2657" s="109"/>
      <c r="S2657" s="109"/>
      <c r="T2657" s="106"/>
      <c r="U2657" s="106"/>
      <c r="V2657" s="106"/>
      <c r="W2657" s="106"/>
      <c r="X2657" s="106"/>
      <c r="Y2657" s="106"/>
      <c r="Z2657" s="106"/>
      <c r="AA2657" s="106"/>
      <c r="AB2657" s="106"/>
    </row>
    <row r="2658" spans="16:28">
      <c r="P2658" s="109"/>
      <c r="Q2658" s="109"/>
      <c r="R2658" s="109"/>
      <c r="S2658" s="109"/>
      <c r="T2658" s="106"/>
      <c r="U2658" s="106"/>
      <c r="V2658" s="106"/>
      <c r="W2658" s="106"/>
      <c r="X2658" s="106"/>
      <c r="Y2658" s="106"/>
      <c r="Z2658" s="106"/>
      <c r="AA2658" s="106"/>
      <c r="AB2658" s="106"/>
    </row>
    <row r="2659" spans="16:28">
      <c r="P2659" s="109"/>
      <c r="Q2659" s="109"/>
      <c r="R2659" s="109"/>
      <c r="S2659" s="109"/>
      <c r="T2659" s="106"/>
      <c r="U2659" s="106"/>
      <c r="V2659" s="106"/>
      <c r="W2659" s="106"/>
      <c r="X2659" s="106"/>
      <c r="Y2659" s="106"/>
      <c r="Z2659" s="106"/>
      <c r="AA2659" s="106"/>
      <c r="AB2659" s="106"/>
    </row>
    <row r="2660" spans="16:28">
      <c r="P2660" s="109"/>
      <c r="Q2660" s="109"/>
      <c r="R2660" s="109"/>
      <c r="S2660" s="109"/>
      <c r="T2660" s="106"/>
      <c r="U2660" s="106"/>
      <c r="V2660" s="106"/>
      <c r="W2660" s="106"/>
      <c r="X2660" s="106"/>
      <c r="Y2660" s="106"/>
      <c r="Z2660" s="106"/>
      <c r="AA2660" s="106"/>
      <c r="AB2660" s="106"/>
    </row>
    <row r="2661" spans="16:28">
      <c r="P2661" s="109"/>
      <c r="Q2661" s="109"/>
      <c r="R2661" s="109"/>
      <c r="S2661" s="109"/>
      <c r="T2661" s="106"/>
      <c r="U2661" s="106"/>
      <c r="V2661" s="106"/>
      <c r="W2661" s="106"/>
      <c r="X2661" s="106"/>
      <c r="Y2661" s="106"/>
      <c r="Z2661" s="106"/>
      <c r="AA2661" s="106"/>
      <c r="AB2661" s="106"/>
    </row>
    <row r="2662" spans="16:28">
      <c r="P2662" s="109"/>
      <c r="Q2662" s="109"/>
      <c r="R2662" s="109"/>
      <c r="S2662" s="109"/>
      <c r="T2662" s="106"/>
      <c r="U2662" s="106"/>
      <c r="V2662" s="106"/>
      <c r="W2662" s="106"/>
      <c r="X2662" s="106"/>
      <c r="Y2662" s="106"/>
      <c r="Z2662" s="106"/>
      <c r="AA2662" s="106"/>
      <c r="AB2662" s="106"/>
    </row>
    <row r="2663" spans="16:28">
      <c r="P2663" s="109"/>
      <c r="Q2663" s="109"/>
      <c r="R2663" s="109"/>
      <c r="S2663" s="109"/>
      <c r="T2663" s="106"/>
      <c r="U2663" s="106"/>
      <c r="V2663" s="106"/>
      <c r="W2663" s="106"/>
      <c r="X2663" s="106"/>
      <c r="Y2663" s="106"/>
      <c r="Z2663" s="106"/>
      <c r="AA2663" s="106"/>
      <c r="AB2663" s="106"/>
    </row>
    <row r="2664" spans="16:28">
      <c r="P2664" s="109"/>
      <c r="Q2664" s="109"/>
      <c r="R2664" s="109"/>
      <c r="S2664" s="109"/>
      <c r="T2664" s="106"/>
      <c r="U2664" s="106"/>
      <c r="V2664" s="106"/>
      <c r="W2664" s="106"/>
      <c r="X2664" s="106"/>
      <c r="Y2664" s="106"/>
      <c r="Z2664" s="106"/>
      <c r="AA2664" s="106"/>
      <c r="AB2664" s="106"/>
    </row>
    <row r="2665" spans="16:28">
      <c r="P2665" s="109"/>
      <c r="Q2665" s="109"/>
      <c r="R2665" s="109"/>
      <c r="S2665" s="109"/>
      <c r="T2665" s="106"/>
      <c r="U2665" s="106"/>
      <c r="V2665" s="106"/>
      <c r="W2665" s="106"/>
      <c r="X2665" s="106"/>
      <c r="Y2665" s="106"/>
      <c r="Z2665" s="106"/>
      <c r="AA2665" s="106"/>
      <c r="AB2665" s="106"/>
    </row>
    <row r="2666" spans="16:28">
      <c r="P2666" s="109"/>
      <c r="Q2666" s="109"/>
      <c r="R2666" s="109"/>
      <c r="S2666" s="109"/>
      <c r="T2666" s="106"/>
      <c r="U2666" s="106"/>
      <c r="V2666" s="106"/>
      <c r="W2666" s="106"/>
      <c r="X2666" s="106"/>
      <c r="Y2666" s="106"/>
      <c r="Z2666" s="106"/>
      <c r="AA2666" s="106"/>
      <c r="AB2666" s="106"/>
    </row>
    <row r="2667" spans="16:28">
      <c r="P2667" s="109"/>
      <c r="Q2667" s="109"/>
      <c r="R2667" s="109"/>
      <c r="S2667" s="109"/>
      <c r="T2667" s="106"/>
      <c r="U2667" s="106"/>
      <c r="V2667" s="106"/>
      <c r="W2667" s="106"/>
      <c r="X2667" s="106"/>
      <c r="Y2667" s="106"/>
      <c r="Z2667" s="106"/>
      <c r="AA2667" s="106"/>
      <c r="AB2667" s="106"/>
    </row>
    <row r="2668" spans="16:28">
      <c r="P2668" s="109"/>
      <c r="Q2668" s="109"/>
      <c r="R2668" s="109"/>
      <c r="S2668" s="109"/>
      <c r="T2668" s="106"/>
      <c r="U2668" s="106"/>
      <c r="V2668" s="106"/>
      <c r="W2668" s="106"/>
      <c r="X2668" s="106"/>
      <c r="Y2668" s="106"/>
      <c r="Z2668" s="106"/>
      <c r="AA2668" s="106"/>
      <c r="AB2668" s="106"/>
    </row>
    <row r="2669" spans="16:28">
      <c r="P2669" s="109"/>
      <c r="Q2669" s="109"/>
      <c r="R2669" s="109"/>
      <c r="S2669" s="109"/>
      <c r="T2669" s="106"/>
      <c r="U2669" s="106"/>
      <c r="V2669" s="106"/>
      <c r="W2669" s="106"/>
      <c r="X2669" s="106"/>
      <c r="Y2669" s="106"/>
      <c r="Z2669" s="106"/>
      <c r="AA2669" s="106"/>
      <c r="AB2669" s="106"/>
    </row>
    <row r="2670" spans="16:28">
      <c r="P2670" s="109"/>
      <c r="Q2670" s="109"/>
      <c r="R2670" s="109"/>
      <c r="S2670" s="109"/>
      <c r="T2670" s="106"/>
      <c r="U2670" s="106"/>
      <c r="V2670" s="106"/>
      <c r="W2670" s="106"/>
      <c r="X2670" s="106"/>
      <c r="Y2670" s="106"/>
      <c r="Z2670" s="106"/>
      <c r="AA2670" s="106"/>
      <c r="AB2670" s="106"/>
    </row>
    <row r="2671" spans="16:28">
      <c r="P2671" s="109"/>
      <c r="Q2671" s="109"/>
      <c r="R2671" s="109"/>
      <c r="S2671" s="109"/>
      <c r="T2671" s="106"/>
      <c r="U2671" s="106"/>
      <c r="V2671" s="106"/>
      <c r="W2671" s="106"/>
      <c r="X2671" s="106"/>
      <c r="Y2671" s="106"/>
      <c r="Z2671" s="106"/>
      <c r="AA2671" s="106"/>
      <c r="AB2671" s="106"/>
    </row>
    <row r="2672" spans="16:28">
      <c r="P2672" s="109"/>
      <c r="Q2672" s="109"/>
      <c r="R2672" s="109"/>
      <c r="S2672" s="109"/>
      <c r="T2672" s="106"/>
      <c r="U2672" s="106"/>
      <c r="V2672" s="106"/>
      <c r="W2672" s="106"/>
      <c r="X2672" s="106"/>
      <c r="Y2672" s="106"/>
      <c r="Z2672" s="106"/>
      <c r="AA2672" s="106"/>
      <c r="AB2672" s="106"/>
    </row>
    <row r="2673" spans="16:28">
      <c r="P2673" s="109"/>
      <c r="Q2673" s="109"/>
      <c r="R2673" s="109"/>
      <c r="S2673" s="109"/>
      <c r="T2673" s="106"/>
      <c r="U2673" s="106"/>
      <c r="V2673" s="106"/>
      <c r="W2673" s="106"/>
      <c r="X2673" s="106"/>
      <c r="Y2673" s="106"/>
      <c r="Z2673" s="106"/>
      <c r="AA2673" s="106"/>
      <c r="AB2673" s="106"/>
    </row>
    <row r="2674" spans="16:28">
      <c r="P2674" s="109"/>
      <c r="Q2674" s="109"/>
      <c r="R2674" s="109"/>
      <c r="S2674" s="109"/>
      <c r="T2674" s="106"/>
      <c r="U2674" s="106"/>
      <c r="V2674" s="106"/>
      <c r="W2674" s="106"/>
      <c r="X2674" s="106"/>
      <c r="Y2674" s="106"/>
      <c r="Z2674" s="106"/>
      <c r="AA2674" s="106"/>
      <c r="AB2674" s="106"/>
    </row>
    <row r="2675" spans="16:28">
      <c r="P2675" s="109"/>
      <c r="Q2675" s="109"/>
      <c r="R2675" s="109"/>
      <c r="S2675" s="109"/>
      <c r="T2675" s="106"/>
      <c r="U2675" s="106"/>
      <c r="V2675" s="106"/>
      <c r="W2675" s="106"/>
      <c r="X2675" s="106"/>
      <c r="Y2675" s="106"/>
      <c r="Z2675" s="106"/>
      <c r="AA2675" s="106"/>
      <c r="AB2675" s="106"/>
    </row>
    <row r="2676" spans="16:28">
      <c r="P2676" s="109"/>
      <c r="Q2676" s="109"/>
      <c r="R2676" s="109"/>
      <c r="S2676" s="109"/>
      <c r="T2676" s="106"/>
      <c r="U2676" s="106"/>
      <c r="V2676" s="106"/>
      <c r="W2676" s="106"/>
      <c r="X2676" s="106"/>
      <c r="Y2676" s="106"/>
      <c r="Z2676" s="106"/>
      <c r="AA2676" s="106"/>
      <c r="AB2676" s="106"/>
    </row>
    <row r="2677" spans="16:28">
      <c r="P2677" s="109"/>
      <c r="Q2677" s="109"/>
      <c r="R2677" s="109"/>
      <c r="S2677" s="109"/>
      <c r="T2677" s="106"/>
      <c r="U2677" s="106"/>
      <c r="V2677" s="106"/>
      <c r="W2677" s="106"/>
      <c r="X2677" s="106"/>
      <c r="Y2677" s="106"/>
      <c r="Z2677" s="106"/>
      <c r="AA2677" s="106"/>
      <c r="AB2677" s="106"/>
    </row>
  </sheetData>
  <sheetProtection sheet="1" objects="1" scenarios="1" selectLockedCells="1"/>
  <mergeCells count="94">
    <mergeCell ref="S11:S12"/>
    <mergeCell ref="M42:Q42"/>
    <mergeCell ref="A24:F25"/>
    <mergeCell ref="A27:Q27"/>
    <mergeCell ref="A42:E42"/>
    <mergeCell ref="G42:K42"/>
    <mergeCell ref="F28:F29"/>
    <mergeCell ref="A41:Q41"/>
    <mergeCell ref="L28:L29"/>
    <mergeCell ref="N20:O20"/>
    <mergeCell ref="N17:O17"/>
    <mergeCell ref="F14:G14"/>
    <mergeCell ref="J14:K14"/>
    <mergeCell ref="J20:K20"/>
    <mergeCell ref="B19:D19"/>
    <mergeCell ref="F19:G19"/>
    <mergeCell ref="E1:M1"/>
    <mergeCell ref="F6:G7"/>
    <mergeCell ref="H6:I6"/>
    <mergeCell ref="J6:K7"/>
    <mergeCell ref="N10:O10"/>
    <mergeCell ref="L6:M6"/>
    <mergeCell ref="N6:O7"/>
    <mergeCell ref="F5:I5"/>
    <mergeCell ref="J10:K10"/>
    <mergeCell ref="J5:M5"/>
    <mergeCell ref="F10:G10"/>
    <mergeCell ref="E2:M2"/>
    <mergeCell ref="G3:H3"/>
    <mergeCell ref="I3:J3"/>
    <mergeCell ref="N8:O8"/>
    <mergeCell ref="J8:K8"/>
    <mergeCell ref="N5:Q5"/>
    <mergeCell ref="P6:Q6"/>
    <mergeCell ref="A43:E43"/>
    <mergeCell ref="G43:K43"/>
    <mergeCell ref="M43:Q43"/>
    <mergeCell ref="N15:O15"/>
    <mergeCell ref="N13:O13"/>
    <mergeCell ref="N14:O14"/>
    <mergeCell ref="G28:K28"/>
    <mergeCell ref="B21:D21"/>
    <mergeCell ref="N18:O18"/>
    <mergeCell ref="N19:O19"/>
    <mergeCell ref="N22:O22"/>
    <mergeCell ref="B23:D23"/>
    <mergeCell ref="B20:D20"/>
    <mergeCell ref="N21:O21"/>
    <mergeCell ref="A28:E28"/>
    <mergeCell ref="B13:D13"/>
    <mergeCell ref="B10:D10"/>
    <mergeCell ref="N16:O16"/>
    <mergeCell ref="M28:Q28"/>
    <mergeCell ref="N11:O11"/>
    <mergeCell ref="J11:K11"/>
    <mergeCell ref="A6:D7"/>
    <mergeCell ref="B8:D9"/>
    <mergeCell ref="A13:A23"/>
    <mergeCell ref="F9:G9"/>
    <mergeCell ref="J9:K9"/>
    <mergeCell ref="F22:G22"/>
    <mergeCell ref="J22:K22"/>
    <mergeCell ref="A8:A10"/>
    <mergeCell ref="F8:G8"/>
    <mergeCell ref="F16:G16"/>
    <mergeCell ref="B14:D14"/>
    <mergeCell ref="F15:G15"/>
    <mergeCell ref="F13:G13"/>
    <mergeCell ref="B15:D15"/>
    <mergeCell ref="B16:D16"/>
    <mergeCell ref="A11:D12"/>
    <mergeCell ref="N9:O9"/>
    <mergeCell ref="E11:E12"/>
    <mergeCell ref="F21:G21"/>
    <mergeCell ref="J15:K15"/>
    <mergeCell ref="F17:G17"/>
    <mergeCell ref="F20:G20"/>
    <mergeCell ref="J21:K21"/>
    <mergeCell ref="R24:R25"/>
    <mergeCell ref="S24:S25"/>
    <mergeCell ref="D1:D3"/>
    <mergeCell ref="B22:D22"/>
    <mergeCell ref="A1:C1"/>
    <mergeCell ref="A2:C3"/>
    <mergeCell ref="S8:S9"/>
    <mergeCell ref="B18:D18"/>
    <mergeCell ref="J19:K19"/>
    <mergeCell ref="F18:G18"/>
    <mergeCell ref="J18:K18"/>
    <mergeCell ref="F11:G11"/>
    <mergeCell ref="J13:K13"/>
    <mergeCell ref="J17:K17"/>
    <mergeCell ref="J16:K16"/>
    <mergeCell ref="B17:D17"/>
  </mergeCells>
  <phoneticPr fontId="55" type="noConversion"/>
  <conditionalFormatting sqref="A30:Q39">
    <cfRule type="cellIs" dxfId="456" priority="1" operator="equal">
      <formula>$E$21</formula>
    </cfRule>
    <cfRule type="cellIs" dxfId="455" priority="2" operator="equal">
      <formula>$E$20</formula>
    </cfRule>
    <cfRule type="containsText" dxfId="454" priority="3" operator="containsText" text="Tech pro">
      <formula>NOT(ISERROR(SEARCH("Tech pro",A30)))</formula>
    </cfRule>
    <cfRule type="cellIs" dxfId="453" priority="4" operator="equal">
      <formula>"Arts Appli"</formula>
    </cfRule>
    <cfRule type="cellIs" dxfId="452" priority="5" operator="equal">
      <formula>"AP"</formula>
    </cfRule>
    <cfRule type="cellIs" dxfId="451" priority="6" operator="equal">
      <formula>$E$13</formula>
    </cfRule>
    <cfRule type="cellIs" dxfId="450" priority="7" operator="equal">
      <formula>"Hist Géo"</formula>
    </cfRule>
    <cfRule type="cellIs" dxfId="449" priority="9" operator="equal">
      <formula>$E$15</formula>
    </cfRule>
    <cfRule type="cellIs" dxfId="448" priority="10" operator="equal">
      <formula>$E$16</formula>
    </cfRule>
    <cfRule type="cellIs" dxfId="447" priority="11" operator="equal">
      <formula>$E$17</formula>
    </cfRule>
    <cfRule type="cellIs" dxfId="446" priority="14" operator="equal">
      <formula>$E$18</formula>
    </cfRule>
    <cfRule type="cellIs" dxfId="445" priority="22" operator="equal">
      <formula>$E$19</formula>
    </cfRule>
    <cfRule type="cellIs" dxfId="444" priority="31" operator="equal">
      <formula>$E$22</formula>
    </cfRule>
  </conditionalFormatting>
  <conditionalFormatting sqref="A30 Q39">
    <cfRule type="cellIs" dxfId="443" priority="8" operator="equal">
      <formula>$E$14</formula>
    </cfRule>
    <cfRule type="cellIs" dxfId="442" priority="27" operator="equal">
      <formula>$E$20</formula>
    </cfRule>
    <cfRule type="cellIs" dxfId="441" priority="29" operator="equal">
      <formula>$E$21</formula>
    </cfRule>
  </conditionalFormatting>
  <dataValidations count="7">
    <dataValidation type="list" allowBlank="1" showInputMessage="1" showErrorMessage="1" sqref="A45:D45 AC16:AC23">
      <formula1>$AC$16:$AC$23</formula1>
    </dataValidation>
    <dataValidation type="list" allowBlank="1" showInputMessage="1" showErrorMessage="1" sqref="M46:Q46 A46:D46 G46:K46">
      <formula1>$AE$16:$AE$23</formula1>
    </dataValidation>
    <dataValidation type="list" allowBlank="1" showInputMessage="1" showErrorMessage="1" sqref="E45">
      <formula1>$AD$16:$AD$22</formula1>
    </dataValidation>
    <dataValidation type="list" allowBlank="1" showInputMessage="1" showErrorMessage="1" sqref="E46">
      <formula1>$AE$16:$AE$20</formula1>
    </dataValidation>
    <dataValidation type="list" allowBlank="1" showInputMessage="1" showErrorMessage="1" sqref="G45:K45 M45:Q45">
      <formula1>$AD$16:$AD$23</formula1>
    </dataValidation>
    <dataValidation allowBlank="1" showInputMessage="1" showErrorMessage="1" prompt="trzzr " sqref="I7 M22 M16:M17 Q22 Q16:Q17"/>
    <dataValidation type="list" allowBlank="1" showInputMessage="1" showErrorMessage="1" sqref="A30:E39 G30:K39 M30:Q39">
      <formula1>$E$6:$E$23</formula1>
    </dataValidation>
  </dataValidations>
  <hyperlinks>
    <hyperlink ref="D1" r:id="rId1" tooltip="Le site Internet Eduscol"/>
  </hyperlinks>
  <printOptions horizontalCentered="1" verticalCentered="1"/>
  <pageMargins left="0.39370078740157483" right="0.59055118110236227" top="0.59" bottom="0.47244094488188981" header="0.31496062992125984" footer="0.31496062992125984"/>
  <pageSetup paperSize="9" scale="64" orientation="landscape" r:id="rId2"/>
  <headerFooter>
    <oddHeader>&amp;C&amp;"Arial,Gras"&amp;20L'EMPLOI DU TEMPS</oddHeader>
    <oddFooter>&amp;L&amp;8&amp;F\&amp;A&amp;C&amp;8L. RANGUIS - IEN STI&amp;R&amp;8&amp;D</oddFooter>
  </headerFooter>
  <drawing r:id="rId3"/>
  <legacyDrawing r:id="rId4"/>
  <controls>
    <mc:AlternateContent xmlns:mc="http://schemas.openxmlformats.org/markup-compatibility/2006">
      <mc:Choice Requires="x14">
        <control shapeId="11266" r:id="rId5" name="CommandButton1">
          <controlPr defaultSize="0" print="0" autoLine="0" r:id="rId6">
            <anchor moveWithCells="1">
              <from>
                <xdr:col>13</xdr:col>
                <xdr:colOff>104775</xdr:colOff>
                <xdr:row>0</xdr:row>
                <xdr:rowOff>47625</xdr:rowOff>
              </from>
              <to>
                <xdr:col>16</xdr:col>
                <xdr:colOff>533400</xdr:colOff>
                <xdr:row>1</xdr:row>
                <xdr:rowOff>190500</xdr:rowOff>
              </to>
            </anchor>
          </controlPr>
        </control>
      </mc:Choice>
      <mc:Fallback>
        <control shapeId="11266" r:id="rId5" name="CommandButton1"/>
      </mc:Fallback>
    </mc:AlternateContent>
    <mc:AlternateContent xmlns:mc="http://schemas.openxmlformats.org/markup-compatibility/2006">
      <mc:Choice Requires="x14">
        <control shapeId="11269" r:id="rId7" name="CommandButton2">
          <controlPr defaultSize="0" print="0" autoLine="0" r:id="rId8">
            <anchor moveWithCells="1">
              <from>
                <xdr:col>13</xdr:col>
                <xdr:colOff>85725</xdr:colOff>
                <xdr:row>1</xdr:row>
                <xdr:rowOff>228600</xdr:rowOff>
              </from>
              <to>
                <xdr:col>16</xdr:col>
                <xdr:colOff>542925</xdr:colOff>
                <xdr:row>3</xdr:row>
                <xdr:rowOff>19050</xdr:rowOff>
              </to>
            </anchor>
          </controlPr>
        </control>
      </mc:Choice>
      <mc:Fallback>
        <control shapeId="11269" r:id="rId7" name="CommandButton2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id="{B92D9E70-3CD5-4E50-B139-03A23D2D5466}">
            <xm:f>NOT(ISERROR(SEARCH($E$10,A30)))</xm:f>
            <xm:f>$E$10</xm:f>
            <x14:dxf>
              <fill>
                <patternFill>
                  <bgColor rgb="FFFFFF99"/>
                </patternFill>
              </fill>
            </x14:dxf>
          </x14:cfRule>
          <xm:sqref>A30:Q39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rgb="FFFF99CC"/>
  </sheetPr>
  <dimension ref="A1:BI145"/>
  <sheetViews>
    <sheetView view="pageBreakPreview" zoomScale="80" zoomScaleSheetLayoutView="80" workbookViewId="0">
      <pane ySplit="7" topLeftCell="A8" activePane="bottomLeft" state="frozenSplit"/>
      <selection pane="bottomLeft" activeCell="BD22" sqref="BD22:BD24"/>
    </sheetView>
  </sheetViews>
  <sheetFormatPr baseColWidth="10" defaultRowHeight="12.75"/>
  <cols>
    <col min="1" max="1" width="3.42578125" style="470" customWidth="1"/>
    <col min="2" max="2" width="3.42578125" style="289" customWidth="1"/>
    <col min="3" max="6" width="2.7109375" style="289" customWidth="1"/>
    <col min="7" max="49" width="2.28515625" style="289" customWidth="1"/>
    <col min="50" max="50" width="2.28515625" style="471" customWidth="1"/>
    <col min="51" max="53" width="2.28515625" style="289" customWidth="1"/>
    <col min="54" max="55" width="2.7109375" style="289" customWidth="1"/>
    <col min="56" max="56" width="24.7109375" style="289" customWidth="1"/>
    <col min="57" max="57" width="23" style="289" customWidth="1"/>
    <col min="58" max="58" width="6" style="289" customWidth="1"/>
    <col min="59" max="16384" width="11.42578125" style="289"/>
  </cols>
  <sheetData>
    <row r="1" spans="1:58" s="282" customFormat="1" ht="27.75" customHeight="1">
      <c r="A1" s="277"/>
      <c r="B1" s="278"/>
      <c r="C1" s="1501"/>
      <c r="D1" s="279"/>
      <c r="E1" s="1503" t="str">
        <f>Saisie!C4</f>
        <v>BACCALAUREAT PROFESSIONNEL</v>
      </c>
      <c r="F1" s="1504"/>
      <c r="G1" s="1504"/>
      <c r="H1" s="1504"/>
      <c r="I1" s="1504"/>
      <c r="J1" s="1504"/>
      <c r="K1" s="1504"/>
      <c r="L1" s="1504"/>
      <c r="M1" s="1504"/>
      <c r="N1" s="1504"/>
      <c r="O1" s="1504"/>
      <c r="P1" s="1504"/>
      <c r="Q1" s="1504"/>
      <c r="R1" s="1504"/>
      <c r="S1" s="1504"/>
      <c r="T1" s="1504"/>
      <c r="U1" s="1504"/>
      <c r="V1" s="1504"/>
      <c r="W1" s="1504"/>
      <c r="X1" s="1504"/>
      <c r="Y1" s="1504"/>
      <c r="Z1" s="1504"/>
      <c r="AA1" s="1504"/>
      <c r="AB1" s="1504"/>
      <c r="AC1" s="1504"/>
      <c r="AD1" s="1504"/>
      <c r="AE1" s="1504"/>
      <c r="AF1" s="1504"/>
      <c r="AG1" s="1504"/>
      <c r="AH1" s="1504"/>
      <c r="AI1" s="1504"/>
      <c r="AJ1" s="1504"/>
      <c r="AK1" s="1504"/>
      <c r="AL1" s="1504"/>
      <c r="AM1" s="1504"/>
      <c r="AN1" s="1504"/>
      <c r="AO1" s="1504"/>
      <c r="AP1" s="1504"/>
      <c r="AQ1" s="1504"/>
      <c r="AR1" s="1504"/>
      <c r="AS1" s="1504"/>
      <c r="AT1" s="1504"/>
      <c r="AU1" s="1504"/>
      <c r="AV1" s="1504"/>
      <c r="AW1" s="1504"/>
      <c r="AX1" s="1504"/>
      <c r="AY1" s="1504"/>
      <c r="AZ1" s="1504"/>
      <c r="BA1" s="1504"/>
      <c r="BB1" s="1504"/>
      <c r="BC1" s="1504"/>
      <c r="BD1" s="280"/>
      <c r="BE1" s="914" t="s">
        <v>291</v>
      </c>
      <c r="BF1" s="281"/>
    </row>
    <row r="2" spans="1:58" ht="20.25" customHeight="1">
      <c r="A2" s="283"/>
      <c r="B2" s="284"/>
      <c r="C2" s="1502"/>
      <c r="D2" s="285">
        <f>INT(MOD(INT((BE2-2+ISERROR("1/1/1900"+0)*6)/7)+0.6+(ISERROR("1/1/1900"+0)*208),52+5/28))+1</f>
        <v>36</v>
      </c>
      <c r="E2" s="1505" t="str">
        <f>Saisie!C6</f>
        <v>METIERS DE LA MODE - VETEMENT</v>
      </c>
      <c r="F2" s="1506"/>
      <c r="G2" s="1506"/>
      <c r="H2" s="1506"/>
      <c r="I2" s="1506"/>
      <c r="J2" s="1506"/>
      <c r="K2" s="1506"/>
      <c r="L2" s="1506"/>
      <c r="M2" s="1506"/>
      <c r="N2" s="1506"/>
      <c r="O2" s="1506"/>
      <c r="P2" s="1506"/>
      <c r="Q2" s="1506"/>
      <c r="R2" s="1506"/>
      <c r="S2" s="1506"/>
      <c r="T2" s="1506"/>
      <c r="U2" s="1506"/>
      <c r="V2" s="1506"/>
      <c r="W2" s="1506"/>
      <c r="X2" s="1506"/>
      <c r="Y2" s="1506"/>
      <c r="Z2" s="1506"/>
      <c r="AA2" s="1506"/>
      <c r="AB2" s="1506"/>
      <c r="AC2" s="1506"/>
      <c r="AD2" s="1506"/>
      <c r="AE2" s="1506"/>
      <c r="AF2" s="1506"/>
      <c r="AG2" s="1506"/>
      <c r="AH2" s="1506"/>
      <c r="AI2" s="1506"/>
      <c r="AJ2" s="1506"/>
      <c r="AK2" s="1506"/>
      <c r="AL2" s="1506"/>
      <c r="AM2" s="1506"/>
      <c r="AN2" s="1506"/>
      <c r="AO2" s="1506"/>
      <c r="AP2" s="1506"/>
      <c r="AQ2" s="1506"/>
      <c r="AR2" s="1506"/>
      <c r="AS2" s="1506"/>
      <c r="AT2" s="1506"/>
      <c r="AU2" s="1506"/>
      <c r="AV2" s="1506"/>
      <c r="AW2" s="1506"/>
      <c r="AX2" s="1506"/>
      <c r="AY2" s="1506"/>
      <c r="AZ2" s="1506"/>
      <c r="BA2" s="1506"/>
      <c r="BB2" s="1506"/>
      <c r="BC2" s="1506"/>
      <c r="BD2" s="286"/>
      <c r="BE2" s="915">
        <v>40060</v>
      </c>
      <c r="BF2" s="288"/>
    </row>
    <row r="3" spans="1:58" ht="12.75" customHeight="1" thickBot="1">
      <c r="A3" s="1507"/>
      <c r="B3" s="1508"/>
      <c r="C3" s="1508"/>
      <c r="D3" s="1509"/>
      <c r="E3" s="1510" t="s">
        <v>141</v>
      </c>
      <c r="F3" s="1511"/>
      <c r="G3" s="1511"/>
      <c r="H3" s="1511"/>
      <c r="I3" s="1511"/>
      <c r="J3" s="1511"/>
      <c r="K3" s="1511"/>
      <c r="L3" s="1511"/>
      <c r="M3" s="1511"/>
      <c r="N3" s="1511"/>
      <c r="O3" s="1511"/>
      <c r="P3" s="1511"/>
      <c r="Q3" s="1511"/>
      <c r="R3" s="1511"/>
      <c r="S3" s="1511"/>
      <c r="T3" s="1511"/>
      <c r="U3" s="1511"/>
      <c r="V3" s="1511"/>
      <c r="W3" s="1511"/>
      <c r="X3" s="1511"/>
      <c r="Y3" s="1511"/>
      <c r="Z3" s="1511"/>
      <c r="AA3" s="1511"/>
      <c r="AB3" s="1511"/>
      <c r="AC3" s="1511"/>
      <c r="AD3" s="1511"/>
      <c r="AE3" s="1511"/>
      <c r="AF3" s="1511"/>
      <c r="AG3" s="1511"/>
      <c r="AH3" s="1511"/>
      <c r="AI3" s="1511"/>
      <c r="AJ3" s="1511"/>
      <c r="AK3" s="1511"/>
      <c r="AL3" s="1511"/>
      <c r="AM3" s="1511"/>
      <c r="AN3" s="1511"/>
      <c r="AO3" s="1511"/>
      <c r="AP3" s="1511"/>
      <c r="AQ3" s="1511"/>
      <c r="AR3" s="1511"/>
      <c r="AS3" s="1511"/>
      <c r="AT3" s="1511"/>
      <c r="AU3" s="1511"/>
      <c r="AV3" s="1511"/>
      <c r="AW3" s="1511"/>
      <c r="AX3" s="1511"/>
      <c r="AY3" s="1511"/>
      <c r="AZ3" s="1511"/>
      <c r="BA3" s="1511"/>
      <c r="BB3" s="1511"/>
      <c r="BC3" s="1511"/>
      <c r="BD3" s="286"/>
      <c r="BE3" s="287"/>
      <c r="BF3" s="288"/>
    </row>
    <row r="4" spans="1:58" ht="93" customHeight="1" thickBot="1">
      <c r="A4" s="1531"/>
      <c r="B4" s="1522" t="s">
        <v>135</v>
      </c>
      <c r="C4" s="1529" t="s">
        <v>292</v>
      </c>
      <c r="D4" s="1524" t="s">
        <v>293</v>
      </c>
      <c r="E4" s="1547" t="s">
        <v>341</v>
      </c>
      <c r="F4" s="1548"/>
      <c r="G4" s="1549" t="s">
        <v>294</v>
      </c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1"/>
      <c r="AB4" s="1512" t="s">
        <v>295</v>
      </c>
      <c r="AC4" s="1513"/>
      <c r="AD4" s="1513"/>
      <c r="AE4" s="1514"/>
      <c r="AF4" s="1514"/>
      <c r="AG4" s="1514"/>
      <c r="AH4" s="1514"/>
      <c r="AI4" s="1514"/>
      <c r="AJ4" s="1514"/>
      <c r="AK4" s="1514"/>
      <c r="AL4" s="1514"/>
      <c r="AM4" s="1514"/>
      <c r="AN4" s="1514"/>
      <c r="AO4" s="1514"/>
      <c r="AP4" s="1515"/>
      <c r="AQ4" s="1515"/>
      <c r="AR4" s="1516"/>
      <c r="AS4" s="1519" t="s">
        <v>296</v>
      </c>
      <c r="AT4" s="1520"/>
      <c r="AU4" s="1520"/>
      <c r="AV4" s="1520"/>
      <c r="AW4" s="1520"/>
      <c r="AX4" s="1520"/>
      <c r="AY4" s="1520"/>
      <c r="AZ4" s="1520"/>
      <c r="BA4" s="1521"/>
      <c r="BB4" s="1517" t="s">
        <v>297</v>
      </c>
      <c r="BC4" s="1518"/>
      <c r="BD4" s="286"/>
      <c r="BE4" s="287"/>
      <c r="BF4" s="288"/>
    </row>
    <row r="5" spans="1:58" ht="30.75" customHeight="1" thickBot="1">
      <c r="A5" s="1532"/>
      <c r="B5" s="1523"/>
      <c r="C5" s="1530"/>
      <c r="D5" s="1525"/>
      <c r="E5" s="1552" t="s">
        <v>0</v>
      </c>
      <c r="F5" s="1496"/>
      <c r="G5" s="1495" t="s">
        <v>8</v>
      </c>
      <c r="H5" s="1496"/>
      <c r="I5" s="1496"/>
      <c r="J5" s="1497"/>
      <c r="K5" s="1496" t="s">
        <v>10</v>
      </c>
      <c r="L5" s="1496"/>
      <c r="M5" s="1496"/>
      <c r="N5" s="1497"/>
      <c r="O5" s="1498" t="s">
        <v>12</v>
      </c>
      <c r="P5" s="1496"/>
      <c r="Q5" s="1497"/>
      <c r="R5" s="1498" t="s">
        <v>14</v>
      </c>
      <c r="S5" s="1496"/>
      <c r="T5" s="1496"/>
      <c r="U5" s="1496"/>
      <c r="V5" s="1497"/>
      <c r="W5" s="1498" t="s">
        <v>16</v>
      </c>
      <c r="X5" s="1496"/>
      <c r="Y5" s="1496"/>
      <c r="Z5" s="1498" t="s">
        <v>298</v>
      </c>
      <c r="AA5" s="1496"/>
      <c r="AB5" s="1495" t="s">
        <v>18</v>
      </c>
      <c r="AC5" s="1496"/>
      <c r="AD5" s="1497"/>
      <c r="AE5" s="1498" t="s">
        <v>20</v>
      </c>
      <c r="AF5" s="1496"/>
      <c r="AG5" s="1496"/>
      <c r="AH5" s="1493" t="s">
        <v>22</v>
      </c>
      <c r="AI5" s="1494"/>
      <c r="AJ5" s="1494"/>
      <c r="AK5" s="1493" t="s">
        <v>24</v>
      </c>
      <c r="AL5" s="1494"/>
      <c r="AM5" s="1494"/>
      <c r="AN5" s="1494"/>
      <c r="AO5" s="1493" t="s">
        <v>25</v>
      </c>
      <c r="AP5" s="1494"/>
      <c r="AQ5" s="1494"/>
      <c r="AR5" s="1494"/>
      <c r="AS5" s="1495" t="s">
        <v>165</v>
      </c>
      <c r="AT5" s="1496"/>
      <c r="AU5" s="1497"/>
      <c r="AV5" s="1498" t="s">
        <v>167</v>
      </c>
      <c r="AW5" s="1496"/>
      <c r="AX5" s="1498" t="s">
        <v>169</v>
      </c>
      <c r="AY5" s="1496"/>
      <c r="AZ5" s="1498" t="s">
        <v>171</v>
      </c>
      <c r="BA5" s="1499"/>
      <c r="BB5" s="1500" t="s">
        <v>181</v>
      </c>
      <c r="BC5" s="1499"/>
      <c r="BD5" s="501"/>
      <c r="BE5" s="502"/>
      <c r="BF5" s="288"/>
    </row>
    <row r="6" spans="1:58" ht="33.75" customHeight="1" thickBot="1">
      <c r="A6" s="1532"/>
      <c r="B6" s="1523"/>
      <c r="C6" s="1530"/>
      <c r="D6" s="1525"/>
      <c r="E6" s="684" t="s">
        <v>299</v>
      </c>
      <c r="F6" s="730" t="s">
        <v>282</v>
      </c>
      <c r="G6" s="731" t="s">
        <v>260</v>
      </c>
      <c r="H6" s="687" t="s">
        <v>261</v>
      </c>
      <c r="I6" s="688" t="s">
        <v>262</v>
      </c>
      <c r="J6" s="714" t="s">
        <v>263</v>
      </c>
      <c r="K6" s="732" t="s">
        <v>264</v>
      </c>
      <c r="L6" s="691" t="s">
        <v>265</v>
      </c>
      <c r="M6" s="692" t="s">
        <v>266</v>
      </c>
      <c r="N6" s="693" t="s">
        <v>267</v>
      </c>
      <c r="O6" s="694" t="s">
        <v>285</v>
      </c>
      <c r="P6" s="687" t="s">
        <v>286</v>
      </c>
      <c r="Q6" s="695" t="s">
        <v>287</v>
      </c>
      <c r="R6" s="696" t="s">
        <v>300</v>
      </c>
      <c r="S6" s="688" t="s">
        <v>301</v>
      </c>
      <c r="T6" s="688" t="s">
        <v>302</v>
      </c>
      <c r="U6" s="688" t="s">
        <v>303</v>
      </c>
      <c r="V6" s="689" t="s">
        <v>304</v>
      </c>
      <c r="W6" s="696" t="s">
        <v>305</v>
      </c>
      <c r="X6" s="688" t="s">
        <v>306</v>
      </c>
      <c r="Y6" s="689" t="s">
        <v>307</v>
      </c>
      <c r="Z6" s="697" t="s">
        <v>283</v>
      </c>
      <c r="AA6" s="693" t="s">
        <v>284</v>
      </c>
      <c r="AB6" s="733" t="s">
        <v>268</v>
      </c>
      <c r="AC6" s="691" t="s">
        <v>269</v>
      </c>
      <c r="AD6" s="701" t="s">
        <v>270</v>
      </c>
      <c r="AE6" s="690" t="s">
        <v>271</v>
      </c>
      <c r="AF6" s="691" t="s">
        <v>272</v>
      </c>
      <c r="AG6" s="700" t="s">
        <v>273</v>
      </c>
      <c r="AH6" s="702" t="s">
        <v>308</v>
      </c>
      <c r="AI6" s="703" t="s">
        <v>309</v>
      </c>
      <c r="AJ6" s="704" t="s">
        <v>310</v>
      </c>
      <c r="AK6" s="705" t="s">
        <v>311</v>
      </c>
      <c r="AL6" s="706" t="s">
        <v>312</v>
      </c>
      <c r="AM6" s="706" t="s">
        <v>313</v>
      </c>
      <c r="AN6" s="707" t="s">
        <v>314</v>
      </c>
      <c r="AO6" s="708" t="s">
        <v>315</v>
      </c>
      <c r="AP6" s="709" t="s">
        <v>316</v>
      </c>
      <c r="AQ6" s="709" t="s">
        <v>317</v>
      </c>
      <c r="AR6" s="734" t="s">
        <v>318</v>
      </c>
      <c r="AS6" s="735" t="s">
        <v>319</v>
      </c>
      <c r="AT6" s="712" t="s">
        <v>320</v>
      </c>
      <c r="AU6" s="736" t="s">
        <v>321</v>
      </c>
      <c r="AV6" s="696" t="s">
        <v>322</v>
      </c>
      <c r="AW6" s="689" t="s">
        <v>323</v>
      </c>
      <c r="AX6" s="696" t="s">
        <v>324</v>
      </c>
      <c r="AY6" s="715" t="s">
        <v>325</v>
      </c>
      <c r="AZ6" s="716" t="s">
        <v>418</v>
      </c>
      <c r="BA6" s="717" t="s">
        <v>326</v>
      </c>
      <c r="BB6" s="718" t="s">
        <v>289</v>
      </c>
      <c r="BC6" s="719" t="s">
        <v>290</v>
      </c>
      <c r="BD6" s="1491" t="s">
        <v>453</v>
      </c>
      <c r="BE6" s="1491" t="s">
        <v>327</v>
      </c>
      <c r="BF6" s="288"/>
    </row>
    <row r="7" spans="1:58" ht="12.75" customHeight="1" thickBot="1">
      <c r="A7" s="1532"/>
      <c r="B7" s="1523"/>
      <c r="C7" s="1530"/>
      <c r="D7" s="1525"/>
      <c r="E7" s="599">
        <f>COUNTA(E9:E143)</f>
        <v>1</v>
      </c>
      <c r="F7" s="599">
        <f>COUNTA(F9:F143)</f>
        <v>1</v>
      </c>
      <c r="G7" s="599">
        <f t="shared" ref="G7:BC7" si="0">COUNTA(G9:G143)</f>
        <v>3</v>
      </c>
      <c r="H7" s="599">
        <f t="shared" si="0"/>
        <v>2</v>
      </c>
      <c r="I7" s="599">
        <f t="shared" si="0"/>
        <v>2</v>
      </c>
      <c r="J7" s="599">
        <f t="shared" si="0"/>
        <v>1</v>
      </c>
      <c r="K7" s="599">
        <f t="shared" si="0"/>
        <v>1</v>
      </c>
      <c r="L7" s="599">
        <f t="shared" si="0"/>
        <v>1</v>
      </c>
      <c r="M7" s="599">
        <f t="shared" si="0"/>
        <v>2</v>
      </c>
      <c r="N7" s="599">
        <f t="shared" si="0"/>
        <v>2</v>
      </c>
      <c r="O7" s="599">
        <f t="shared" si="0"/>
        <v>2</v>
      </c>
      <c r="P7" s="599">
        <f t="shared" si="0"/>
        <v>2</v>
      </c>
      <c r="Q7" s="599">
        <f t="shared" si="0"/>
        <v>2</v>
      </c>
      <c r="R7" s="599">
        <f t="shared" si="0"/>
        <v>2</v>
      </c>
      <c r="S7" s="599">
        <f t="shared" si="0"/>
        <v>1</v>
      </c>
      <c r="T7" s="599">
        <f t="shared" si="0"/>
        <v>2</v>
      </c>
      <c r="U7" s="599">
        <f t="shared" si="0"/>
        <v>1</v>
      </c>
      <c r="V7" s="599">
        <f t="shared" si="0"/>
        <v>2</v>
      </c>
      <c r="W7" s="599">
        <f t="shared" si="0"/>
        <v>1</v>
      </c>
      <c r="X7" s="599">
        <f t="shared" si="0"/>
        <v>2</v>
      </c>
      <c r="Y7" s="599">
        <f t="shared" si="0"/>
        <v>1</v>
      </c>
      <c r="Z7" s="599">
        <f t="shared" si="0"/>
        <v>1</v>
      </c>
      <c r="AA7" s="599">
        <f t="shared" si="0"/>
        <v>1</v>
      </c>
      <c r="AB7" s="599">
        <f t="shared" si="0"/>
        <v>1</v>
      </c>
      <c r="AC7" s="599">
        <f t="shared" si="0"/>
        <v>1</v>
      </c>
      <c r="AD7" s="599">
        <f t="shared" si="0"/>
        <v>1</v>
      </c>
      <c r="AE7" s="599">
        <f t="shared" si="0"/>
        <v>1</v>
      </c>
      <c r="AF7" s="599">
        <f t="shared" si="0"/>
        <v>1</v>
      </c>
      <c r="AG7" s="599">
        <f t="shared" si="0"/>
        <v>1</v>
      </c>
      <c r="AH7" s="599">
        <f t="shared" si="0"/>
        <v>1</v>
      </c>
      <c r="AI7" s="599">
        <f t="shared" si="0"/>
        <v>1</v>
      </c>
      <c r="AJ7" s="599">
        <f t="shared" si="0"/>
        <v>1</v>
      </c>
      <c r="AK7" s="599">
        <f t="shared" si="0"/>
        <v>1</v>
      </c>
      <c r="AL7" s="599">
        <f t="shared" si="0"/>
        <v>1</v>
      </c>
      <c r="AM7" s="599">
        <f t="shared" si="0"/>
        <v>1</v>
      </c>
      <c r="AN7" s="599">
        <f t="shared" si="0"/>
        <v>1</v>
      </c>
      <c r="AO7" s="599">
        <f t="shared" si="0"/>
        <v>1</v>
      </c>
      <c r="AP7" s="599">
        <f t="shared" si="0"/>
        <v>1</v>
      </c>
      <c r="AQ7" s="599">
        <f t="shared" si="0"/>
        <v>1</v>
      </c>
      <c r="AR7" s="599">
        <f t="shared" si="0"/>
        <v>1</v>
      </c>
      <c r="AS7" s="599">
        <f t="shared" si="0"/>
        <v>3</v>
      </c>
      <c r="AT7" s="599">
        <f t="shared" si="0"/>
        <v>3</v>
      </c>
      <c r="AU7" s="599">
        <f t="shared" si="0"/>
        <v>3</v>
      </c>
      <c r="AV7" s="599">
        <f t="shared" si="0"/>
        <v>1</v>
      </c>
      <c r="AW7" s="599">
        <f t="shared" si="0"/>
        <v>1</v>
      </c>
      <c r="AX7" s="599">
        <f t="shared" si="0"/>
        <v>1</v>
      </c>
      <c r="AY7" s="599">
        <f t="shared" si="0"/>
        <v>1</v>
      </c>
      <c r="AZ7" s="599">
        <f t="shared" si="0"/>
        <v>2</v>
      </c>
      <c r="BA7" s="599">
        <f t="shared" si="0"/>
        <v>2</v>
      </c>
      <c r="BB7" s="599">
        <f t="shared" si="0"/>
        <v>1</v>
      </c>
      <c r="BC7" s="599">
        <f t="shared" si="0"/>
        <v>1</v>
      </c>
      <c r="BD7" s="1492"/>
      <c r="BE7" s="1492"/>
      <c r="BF7" s="288"/>
    </row>
    <row r="8" spans="1:58" ht="12" customHeight="1" thickBot="1">
      <c r="A8" s="1545"/>
      <c r="B8" s="1546"/>
      <c r="C8" s="1546"/>
      <c r="D8" s="1546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26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  <c r="AJ8" s="512"/>
      <c r="AK8" s="512"/>
      <c r="AL8" s="512"/>
      <c r="AM8" s="512"/>
      <c r="AN8" s="512"/>
      <c r="AO8" s="512"/>
      <c r="AP8" s="512"/>
      <c r="AQ8" s="512"/>
      <c r="AR8" s="512"/>
      <c r="AS8" s="512"/>
      <c r="AT8" s="512"/>
      <c r="AU8" s="512"/>
      <c r="AV8" s="512"/>
      <c r="AW8" s="512"/>
      <c r="AX8" s="512"/>
      <c r="AY8" s="512"/>
      <c r="AZ8" s="512"/>
      <c r="BA8" s="512"/>
      <c r="BB8" s="512"/>
      <c r="BC8" s="512"/>
      <c r="BD8" s="512"/>
      <c r="BE8" s="290"/>
      <c r="BF8" s="288"/>
    </row>
    <row r="9" spans="1:58" ht="12" customHeight="1" thickBot="1">
      <c r="A9" s="291">
        <f>$D$2</f>
        <v>36</v>
      </c>
      <c r="B9" s="292">
        <f t="shared" ref="B9:B15" si="1">IF(A9="","",B8+1)</f>
        <v>1</v>
      </c>
      <c r="C9" s="1527">
        <v>1</v>
      </c>
      <c r="D9" s="293" t="s">
        <v>328</v>
      </c>
      <c r="E9" s="294"/>
      <c r="F9" s="295"/>
      <c r="G9" s="294"/>
      <c r="H9" s="296"/>
      <c r="I9" s="297"/>
      <c r="J9" s="298"/>
      <c r="K9" s="297"/>
      <c r="L9" s="299"/>
      <c r="M9" s="300"/>
      <c r="N9" s="301"/>
      <c r="O9" s="297"/>
      <c r="P9" s="299"/>
      <c r="Q9" s="298"/>
      <c r="R9" s="297"/>
      <c r="S9" s="300"/>
      <c r="T9" s="297"/>
      <c r="U9" s="299"/>
      <c r="V9" s="298"/>
      <c r="W9" s="297"/>
      <c r="X9" s="299"/>
      <c r="Y9" s="298"/>
      <c r="Z9" s="297"/>
      <c r="AA9" s="298"/>
      <c r="AB9" s="297"/>
      <c r="AC9" s="300"/>
      <c r="AD9" s="301"/>
      <c r="AE9" s="297"/>
      <c r="AF9" s="299"/>
      <c r="AG9" s="298"/>
      <c r="AH9" s="302"/>
      <c r="AI9" s="303"/>
      <c r="AJ9" s="298"/>
      <c r="AK9" s="302"/>
      <c r="AL9" s="303"/>
      <c r="AM9" s="303"/>
      <c r="AN9" s="298"/>
      <c r="AO9" s="302"/>
      <c r="AP9" s="303"/>
      <c r="AQ9" s="303"/>
      <c r="AR9" s="298"/>
      <c r="AS9" s="302"/>
      <c r="AT9" s="303"/>
      <c r="AU9" s="298"/>
      <c r="AV9" s="302"/>
      <c r="AW9" s="298"/>
      <c r="AX9" s="302"/>
      <c r="AY9" s="298"/>
      <c r="AZ9" s="302"/>
      <c r="BA9" s="298"/>
      <c r="BB9" s="304"/>
      <c r="BC9" s="302"/>
      <c r="BD9" s="473" t="s">
        <v>329</v>
      </c>
      <c r="BE9" s="402"/>
      <c r="BF9" s="288"/>
    </row>
    <row r="10" spans="1:58" ht="12" customHeight="1">
      <c r="A10" s="291">
        <f t="shared" ref="A10:A70" si="2">IF(A9=52,1,IF(A9=27,"",IF(A9="",$D$2,A9+1)))</f>
        <v>37</v>
      </c>
      <c r="B10" s="306">
        <f t="shared" si="1"/>
        <v>2</v>
      </c>
      <c r="C10" s="1527"/>
      <c r="D10" s="307"/>
      <c r="E10" s="585"/>
      <c r="F10" s="586"/>
      <c r="G10" s="824"/>
      <c r="H10" s="308"/>
      <c r="I10" s="309"/>
      <c r="J10" s="310"/>
      <c r="K10" s="309"/>
      <c r="L10" s="311"/>
      <c r="M10" s="312"/>
      <c r="N10" s="313"/>
      <c r="O10" s="309"/>
      <c r="P10" s="311"/>
      <c r="Q10" s="310"/>
      <c r="R10" s="823"/>
      <c r="S10" s="314"/>
      <c r="T10" s="309"/>
      <c r="U10" s="311"/>
      <c r="V10" s="310"/>
      <c r="W10" s="309"/>
      <c r="X10" s="311"/>
      <c r="Y10" s="315"/>
      <c r="Z10" s="309"/>
      <c r="AA10" s="310"/>
      <c r="AB10" s="309"/>
      <c r="AC10" s="312"/>
      <c r="AD10" s="313"/>
      <c r="AE10" s="309"/>
      <c r="AF10" s="311"/>
      <c r="AG10" s="310"/>
      <c r="AH10" s="316"/>
      <c r="AI10" s="317"/>
      <c r="AJ10" s="310"/>
      <c r="AK10" s="316"/>
      <c r="AL10" s="317"/>
      <c r="AM10" s="317"/>
      <c r="AN10" s="310"/>
      <c r="AO10" s="316"/>
      <c r="AP10" s="317"/>
      <c r="AQ10" s="317"/>
      <c r="AR10" s="310"/>
      <c r="AS10" s="316"/>
      <c r="AT10" s="317"/>
      <c r="AU10" s="310"/>
      <c r="AV10" s="316"/>
      <c r="AW10" s="310"/>
      <c r="AX10" s="316"/>
      <c r="AY10" s="310"/>
      <c r="AZ10" s="316"/>
      <c r="BA10" s="310"/>
      <c r="BB10" s="510"/>
      <c r="BC10" s="511"/>
      <c r="BD10" s="1533" t="s">
        <v>330</v>
      </c>
      <c r="BE10" s="1612"/>
      <c r="BF10" s="288"/>
    </row>
    <row r="11" spans="1:58" ht="12" customHeight="1">
      <c r="A11" s="291">
        <f t="shared" si="2"/>
        <v>38</v>
      </c>
      <c r="B11" s="306">
        <f t="shared" si="1"/>
        <v>3</v>
      </c>
      <c r="C11" s="1527"/>
      <c r="D11" s="307"/>
      <c r="E11" s="587" t="s">
        <v>425</v>
      </c>
      <c r="F11" s="588" t="s">
        <v>425</v>
      </c>
      <c r="G11" s="825" t="s">
        <v>425</v>
      </c>
      <c r="H11" s="319"/>
      <c r="I11" s="320"/>
      <c r="J11" s="321"/>
      <c r="K11" s="320"/>
      <c r="L11" s="322"/>
      <c r="M11" s="323"/>
      <c r="N11" s="324"/>
      <c r="O11" s="320"/>
      <c r="P11" s="322"/>
      <c r="Q11" s="321"/>
      <c r="R11" s="747" t="s">
        <v>425</v>
      </c>
      <c r="S11" s="325"/>
      <c r="T11" s="320"/>
      <c r="U11" s="320"/>
      <c r="V11" s="321"/>
      <c r="W11" s="320"/>
      <c r="X11" s="322"/>
      <c r="Y11" s="326"/>
      <c r="Z11" s="320"/>
      <c r="AA11" s="321"/>
      <c r="AB11" s="320"/>
      <c r="AC11" s="323"/>
      <c r="AD11" s="324"/>
      <c r="AE11" s="320"/>
      <c r="AF11" s="322"/>
      <c r="AG11" s="321"/>
      <c r="AH11" s="327"/>
      <c r="AI11" s="328"/>
      <c r="AJ11" s="321"/>
      <c r="AK11" s="327"/>
      <c r="AL11" s="328"/>
      <c r="AM11" s="328"/>
      <c r="AN11" s="321"/>
      <c r="AO11" s="327"/>
      <c r="AP11" s="328"/>
      <c r="AQ11" s="328"/>
      <c r="AR11" s="321"/>
      <c r="AS11" s="327"/>
      <c r="AT11" s="328"/>
      <c r="AU11" s="321"/>
      <c r="AV11" s="327"/>
      <c r="AW11" s="321"/>
      <c r="AX11" s="327"/>
      <c r="AY11" s="321"/>
      <c r="AZ11" s="327"/>
      <c r="BA11" s="321"/>
      <c r="BB11" s="356"/>
      <c r="BC11" s="357"/>
      <c r="BD11" s="1534"/>
      <c r="BE11" s="1612"/>
      <c r="BF11" s="288"/>
    </row>
    <row r="12" spans="1:58" ht="12" customHeight="1" thickBot="1">
      <c r="A12" s="291">
        <f t="shared" si="2"/>
        <v>39</v>
      </c>
      <c r="B12" s="306">
        <f t="shared" si="1"/>
        <v>4</v>
      </c>
      <c r="C12" s="1527"/>
      <c r="D12" s="293"/>
      <c r="E12" s="589"/>
      <c r="F12" s="590"/>
      <c r="G12" s="825"/>
      <c r="H12" s="329"/>
      <c r="I12" s="330"/>
      <c r="J12" s="331"/>
      <c r="K12" s="332"/>
      <c r="L12" s="325"/>
      <c r="M12" s="333"/>
      <c r="N12" s="334"/>
      <c r="O12" s="330"/>
      <c r="P12" s="335"/>
      <c r="Q12" s="331"/>
      <c r="R12" s="747"/>
      <c r="S12" s="336"/>
      <c r="T12" s="330"/>
      <c r="U12" s="320"/>
      <c r="V12" s="331"/>
      <c r="W12" s="330"/>
      <c r="X12" s="335"/>
      <c r="Y12" s="337"/>
      <c r="Z12" s="330"/>
      <c r="AA12" s="331"/>
      <c r="AB12" s="330"/>
      <c r="AC12" s="338"/>
      <c r="AD12" s="334"/>
      <c r="AE12" s="330"/>
      <c r="AF12" s="335"/>
      <c r="AG12" s="331"/>
      <c r="AH12" s="339"/>
      <c r="AI12" s="340"/>
      <c r="AJ12" s="331"/>
      <c r="AK12" s="339"/>
      <c r="AL12" s="340"/>
      <c r="AM12" s="340"/>
      <c r="AN12" s="331"/>
      <c r="AO12" s="339"/>
      <c r="AP12" s="340"/>
      <c r="AQ12" s="340"/>
      <c r="AR12" s="331"/>
      <c r="AS12" s="339"/>
      <c r="AT12" s="340"/>
      <c r="AU12" s="331"/>
      <c r="AV12" s="339"/>
      <c r="AW12" s="331"/>
      <c r="AX12" s="339"/>
      <c r="AY12" s="331"/>
      <c r="AZ12" s="339"/>
      <c r="BA12" s="331"/>
      <c r="BB12" s="505"/>
      <c r="BC12" s="506"/>
      <c r="BD12" s="1535"/>
      <c r="BE12" s="1612"/>
      <c r="BF12" s="288"/>
    </row>
    <row r="13" spans="1:58" ht="12" customHeight="1">
      <c r="A13" s="291">
        <f t="shared" si="2"/>
        <v>40</v>
      </c>
      <c r="B13" s="306">
        <f t="shared" si="1"/>
        <v>5</v>
      </c>
      <c r="C13" s="1527"/>
      <c r="D13" s="293"/>
      <c r="E13" s="587"/>
      <c r="F13" s="588"/>
      <c r="G13" s="341"/>
      <c r="H13" s="319"/>
      <c r="I13" s="342"/>
      <c r="J13" s="343"/>
      <c r="K13" s="332"/>
      <c r="L13" s="325"/>
      <c r="M13" s="344"/>
      <c r="N13" s="324"/>
      <c r="O13" s="320"/>
      <c r="P13" s="322"/>
      <c r="Q13" s="321"/>
      <c r="R13" s="320"/>
      <c r="S13" s="323"/>
      <c r="T13" s="320"/>
      <c r="U13" s="320"/>
      <c r="V13" s="321"/>
      <c r="W13" s="320"/>
      <c r="X13" s="322"/>
      <c r="Y13" s="326"/>
      <c r="Z13" s="320"/>
      <c r="AA13" s="321"/>
      <c r="AB13" s="320"/>
      <c r="AC13" s="323"/>
      <c r="AD13" s="324"/>
      <c r="AE13" s="320"/>
      <c r="AF13" s="322"/>
      <c r="AG13" s="321"/>
      <c r="AH13" s="327"/>
      <c r="AI13" s="328"/>
      <c r="AJ13" s="321"/>
      <c r="AK13" s="327"/>
      <c r="AL13" s="328"/>
      <c r="AM13" s="328"/>
      <c r="AN13" s="321"/>
      <c r="AO13" s="327"/>
      <c r="AP13" s="328"/>
      <c r="AQ13" s="328"/>
      <c r="AR13" s="321"/>
      <c r="AS13" s="857"/>
      <c r="AT13" s="858"/>
      <c r="AU13" s="859"/>
      <c r="AV13" s="327"/>
      <c r="AW13" s="321"/>
      <c r="AX13" s="327"/>
      <c r="AY13" s="321"/>
      <c r="AZ13" s="327"/>
      <c r="BA13" s="321"/>
      <c r="BB13" s="356"/>
      <c r="BC13" s="357"/>
      <c r="BD13" s="1536" t="s">
        <v>412</v>
      </c>
      <c r="BE13" s="1612"/>
      <c r="BF13" s="288"/>
    </row>
    <row r="14" spans="1:58" ht="12" customHeight="1">
      <c r="A14" s="291">
        <f t="shared" si="2"/>
        <v>41</v>
      </c>
      <c r="B14" s="306">
        <f t="shared" si="1"/>
        <v>6</v>
      </c>
      <c r="C14" s="1527"/>
      <c r="D14" s="293"/>
      <c r="E14" s="589"/>
      <c r="F14" s="590"/>
      <c r="G14" s="347"/>
      <c r="H14" s="348"/>
      <c r="I14" s="348"/>
      <c r="J14" s="349"/>
      <c r="K14" s="330"/>
      <c r="L14" s="335"/>
      <c r="M14" s="338"/>
      <c r="N14" s="334"/>
      <c r="O14" s="330"/>
      <c r="P14" s="335"/>
      <c r="Q14" s="331"/>
      <c r="R14" s="330"/>
      <c r="S14" s="338"/>
      <c r="T14" s="330"/>
      <c r="U14" s="320"/>
      <c r="V14" s="331"/>
      <c r="W14" s="330"/>
      <c r="X14" s="335"/>
      <c r="Y14" s="337"/>
      <c r="Z14" s="330"/>
      <c r="AA14" s="331"/>
      <c r="AB14" s="330"/>
      <c r="AC14" s="338"/>
      <c r="AD14" s="334"/>
      <c r="AE14" s="330"/>
      <c r="AF14" s="335"/>
      <c r="AG14" s="331"/>
      <c r="AH14" s="339"/>
      <c r="AI14" s="340"/>
      <c r="AJ14" s="331"/>
      <c r="AK14" s="339"/>
      <c r="AL14" s="340"/>
      <c r="AM14" s="340"/>
      <c r="AN14" s="331"/>
      <c r="AO14" s="339"/>
      <c r="AP14" s="340"/>
      <c r="AQ14" s="340"/>
      <c r="AR14" s="331"/>
      <c r="AS14" s="860" t="s">
        <v>425</v>
      </c>
      <c r="AT14" s="861" t="s">
        <v>425</v>
      </c>
      <c r="AU14" s="862" t="s">
        <v>425</v>
      </c>
      <c r="AV14" s="339"/>
      <c r="AW14" s="331"/>
      <c r="AX14" s="339"/>
      <c r="AY14" s="331"/>
      <c r="AZ14" s="339"/>
      <c r="BA14" s="331"/>
      <c r="BB14" s="505"/>
      <c r="BC14" s="506"/>
      <c r="BD14" s="1537"/>
      <c r="BE14" s="1612"/>
      <c r="BF14" s="288"/>
    </row>
    <row r="15" spans="1:58" ht="12" customHeight="1" thickBot="1">
      <c r="A15" s="291">
        <f t="shared" si="2"/>
        <v>42</v>
      </c>
      <c r="B15" s="306">
        <f t="shared" si="1"/>
        <v>7</v>
      </c>
      <c r="C15" s="1527"/>
      <c r="D15" s="293"/>
      <c r="E15" s="587"/>
      <c r="F15" s="588"/>
      <c r="G15" s="345"/>
      <c r="H15" s="350"/>
      <c r="I15" s="350"/>
      <c r="J15" s="351"/>
      <c r="K15" s="320"/>
      <c r="L15" s="322"/>
      <c r="M15" s="323"/>
      <c r="N15" s="324"/>
      <c r="O15" s="320"/>
      <c r="P15" s="322"/>
      <c r="Q15" s="321"/>
      <c r="R15" s="320"/>
      <c r="S15" s="323"/>
      <c r="T15" s="320"/>
      <c r="U15" s="320"/>
      <c r="V15" s="321"/>
      <c r="W15" s="320"/>
      <c r="X15" s="322"/>
      <c r="Y15" s="326"/>
      <c r="Z15" s="320"/>
      <c r="AA15" s="321"/>
      <c r="AB15" s="320"/>
      <c r="AC15" s="323"/>
      <c r="AD15" s="324"/>
      <c r="AE15" s="320"/>
      <c r="AF15" s="322"/>
      <c r="AG15" s="321"/>
      <c r="AH15" s="327"/>
      <c r="AI15" s="328"/>
      <c r="AJ15" s="321"/>
      <c r="AK15" s="327"/>
      <c r="AL15" s="328"/>
      <c r="AM15" s="328"/>
      <c r="AN15" s="321"/>
      <c r="AO15" s="327"/>
      <c r="AP15" s="328"/>
      <c r="AQ15" s="328"/>
      <c r="AR15" s="321"/>
      <c r="AS15" s="857"/>
      <c r="AT15" s="858"/>
      <c r="AU15" s="859"/>
      <c r="AV15" s="327"/>
      <c r="AW15" s="321"/>
      <c r="AX15" s="327"/>
      <c r="AY15" s="321"/>
      <c r="AZ15" s="327"/>
      <c r="BA15" s="321"/>
      <c r="BB15" s="356"/>
      <c r="BC15" s="357"/>
      <c r="BD15" s="1538"/>
      <c r="BE15" s="1613"/>
      <c r="BF15" s="288"/>
    </row>
    <row r="16" spans="1:58" ht="12" customHeight="1" thickBot="1">
      <c r="A16" s="291">
        <f t="shared" si="2"/>
        <v>43</v>
      </c>
      <c r="B16" s="306">
        <f>IF(A16="",0,B15+1)</f>
        <v>8</v>
      </c>
      <c r="C16" s="1528"/>
      <c r="D16" s="352"/>
      <c r="E16" s="589"/>
      <c r="F16" s="590"/>
      <c r="G16" s="353"/>
      <c r="H16" s="329"/>
      <c r="I16" s="330"/>
      <c r="J16" s="331"/>
      <c r="K16" s="330"/>
      <c r="L16" s="335"/>
      <c r="M16" s="338"/>
      <c r="N16" s="334"/>
      <c r="O16" s="330"/>
      <c r="P16" s="335"/>
      <c r="Q16" s="331"/>
      <c r="R16" s="330"/>
      <c r="S16" s="338"/>
      <c r="T16" s="330"/>
      <c r="U16" s="335"/>
      <c r="V16" s="331"/>
      <c r="W16" s="330"/>
      <c r="X16" s="335"/>
      <c r="Y16" s="337"/>
      <c r="Z16" s="330"/>
      <c r="AA16" s="331"/>
      <c r="AB16" s="330"/>
      <c r="AC16" s="338"/>
      <c r="AD16" s="334"/>
      <c r="AE16" s="330"/>
      <c r="AF16" s="335"/>
      <c r="AG16" s="331"/>
      <c r="AH16" s="339"/>
      <c r="AI16" s="340"/>
      <c r="AJ16" s="331"/>
      <c r="AK16" s="339"/>
      <c r="AL16" s="340"/>
      <c r="AM16" s="340"/>
      <c r="AN16" s="331"/>
      <c r="AO16" s="339"/>
      <c r="AP16" s="340"/>
      <c r="AQ16" s="340"/>
      <c r="AR16" s="331"/>
      <c r="AS16" s="339"/>
      <c r="AT16" s="340"/>
      <c r="AU16" s="331"/>
      <c r="AV16" s="339"/>
      <c r="AW16" s="331"/>
      <c r="AX16" s="339"/>
      <c r="AY16" s="331"/>
      <c r="AZ16" s="339"/>
      <c r="BA16" s="331"/>
      <c r="BB16" s="505"/>
      <c r="BC16" s="506"/>
      <c r="BD16" s="354" t="s">
        <v>332</v>
      </c>
      <c r="BE16" s="498"/>
      <c r="BF16" s="288"/>
    </row>
    <row r="17" spans="1:58" ht="12" customHeight="1">
      <c r="A17" s="291">
        <f t="shared" si="2"/>
        <v>44</v>
      </c>
      <c r="B17" s="306">
        <f t="shared" ref="B17:B80" si="3">IF(A17="",0,B16+1)</f>
        <v>9</v>
      </c>
      <c r="C17" s="1526">
        <v>2</v>
      </c>
      <c r="D17" s="355"/>
      <c r="E17" s="605"/>
      <c r="F17" s="588"/>
      <c r="G17" s="341"/>
      <c r="H17" s="319"/>
      <c r="I17" s="320"/>
      <c r="J17" s="321"/>
      <c r="K17" s="320"/>
      <c r="L17" s="322"/>
      <c r="M17" s="323"/>
      <c r="N17" s="324"/>
      <c r="O17" s="320"/>
      <c r="P17" s="322"/>
      <c r="Q17" s="321"/>
      <c r="R17" s="320"/>
      <c r="S17" s="323"/>
      <c r="T17" s="320"/>
      <c r="U17" s="322"/>
      <c r="V17" s="321"/>
      <c r="W17" s="320"/>
      <c r="X17" s="322"/>
      <c r="Y17" s="326"/>
      <c r="Z17" s="320"/>
      <c r="AA17" s="321"/>
      <c r="AB17" s="320"/>
      <c r="AC17" s="323"/>
      <c r="AD17" s="324"/>
      <c r="AE17" s="320"/>
      <c r="AF17" s="322"/>
      <c r="AG17" s="321"/>
      <c r="AH17" s="327"/>
      <c r="AI17" s="328"/>
      <c r="AJ17" s="321"/>
      <c r="AK17" s="327"/>
      <c r="AL17" s="328"/>
      <c r="AM17" s="328"/>
      <c r="AN17" s="321"/>
      <c r="AO17" s="327"/>
      <c r="AP17" s="328"/>
      <c r="AQ17" s="328"/>
      <c r="AR17" s="321"/>
      <c r="AS17" s="327"/>
      <c r="AT17" s="328"/>
      <c r="AU17" s="321"/>
      <c r="AV17" s="327"/>
      <c r="AW17" s="321"/>
      <c r="AX17" s="327"/>
      <c r="AY17" s="321"/>
      <c r="AZ17" s="327"/>
      <c r="BA17" s="321"/>
      <c r="BB17" s="356"/>
      <c r="BC17" s="357"/>
      <c r="BD17" s="948"/>
      <c r="BE17" s="358"/>
      <c r="BF17" s="288"/>
    </row>
    <row r="18" spans="1:58" ht="12" customHeight="1" thickBot="1">
      <c r="A18" s="291">
        <f t="shared" si="2"/>
        <v>45</v>
      </c>
      <c r="B18" s="306">
        <f t="shared" si="3"/>
        <v>10</v>
      </c>
      <c r="C18" s="1527"/>
      <c r="D18" s="355"/>
      <c r="E18" s="605"/>
      <c r="F18" s="588"/>
      <c r="G18" s="341"/>
      <c r="H18" s="319"/>
      <c r="I18" s="320"/>
      <c r="J18" s="321"/>
      <c r="K18" s="320"/>
      <c r="L18" s="322"/>
      <c r="M18" s="323"/>
      <c r="N18" s="324"/>
      <c r="O18" s="320"/>
      <c r="P18" s="322"/>
      <c r="Q18" s="321"/>
      <c r="R18" s="320"/>
      <c r="S18" s="323"/>
      <c r="T18" s="320"/>
      <c r="U18" s="322"/>
      <c r="V18" s="321"/>
      <c r="W18" s="320"/>
      <c r="X18" s="322"/>
      <c r="Y18" s="326"/>
      <c r="Z18" s="320"/>
      <c r="AA18" s="321"/>
      <c r="AB18" s="320"/>
      <c r="AC18" s="323"/>
      <c r="AD18" s="324"/>
      <c r="AE18" s="320"/>
      <c r="AF18" s="322"/>
      <c r="AG18" s="321"/>
      <c r="AH18" s="327"/>
      <c r="AI18" s="328"/>
      <c r="AJ18" s="321"/>
      <c r="AK18" s="327"/>
      <c r="AL18" s="328"/>
      <c r="AM18" s="328"/>
      <c r="AN18" s="321"/>
      <c r="AO18" s="327"/>
      <c r="AP18" s="328"/>
      <c r="AQ18" s="328"/>
      <c r="AR18" s="321"/>
      <c r="AS18" s="327"/>
      <c r="AT18" s="359"/>
      <c r="AU18" s="321"/>
      <c r="AV18" s="327"/>
      <c r="AW18" s="321"/>
      <c r="AX18" s="327"/>
      <c r="AY18" s="321"/>
      <c r="AZ18" s="327"/>
      <c r="BA18" s="321"/>
      <c r="BB18" s="356"/>
      <c r="BC18" s="357"/>
      <c r="BD18" s="948"/>
      <c r="BE18" s="360"/>
      <c r="BF18" s="288"/>
    </row>
    <row r="19" spans="1:58" ht="12" customHeight="1">
      <c r="A19" s="291">
        <f t="shared" si="2"/>
        <v>46</v>
      </c>
      <c r="B19" s="306">
        <f t="shared" si="3"/>
        <v>11</v>
      </c>
      <c r="C19" s="1527"/>
      <c r="D19" s="355"/>
      <c r="E19" s="605"/>
      <c r="F19" s="588"/>
      <c r="G19" s="341"/>
      <c r="H19" s="557"/>
      <c r="I19" s="558"/>
      <c r="J19" s="321"/>
      <c r="K19" s="342"/>
      <c r="L19" s="362"/>
      <c r="M19" s="323"/>
      <c r="N19" s="324"/>
      <c r="O19" s="320"/>
      <c r="P19" s="322"/>
      <c r="Q19" s="321"/>
      <c r="R19" s="320"/>
      <c r="S19" s="323"/>
      <c r="T19" s="320"/>
      <c r="U19" s="322"/>
      <c r="V19" s="321"/>
      <c r="W19" s="320"/>
      <c r="X19" s="322"/>
      <c r="Y19" s="326"/>
      <c r="Z19" s="320"/>
      <c r="AA19" s="321"/>
      <c r="AB19" s="320"/>
      <c r="AC19" s="323"/>
      <c r="AD19" s="324"/>
      <c r="AE19" s="320"/>
      <c r="AF19" s="322"/>
      <c r="AG19" s="321"/>
      <c r="AH19" s="327"/>
      <c r="AI19" s="328"/>
      <c r="AJ19" s="321"/>
      <c r="AK19" s="327"/>
      <c r="AL19" s="328"/>
      <c r="AM19" s="328"/>
      <c r="AN19" s="321"/>
      <c r="AO19" s="327"/>
      <c r="AP19" s="328"/>
      <c r="AQ19" s="328"/>
      <c r="AR19" s="321"/>
      <c r="AS19" s="327"/>
      <c r="AT19" s="348"/>
      <c r="AU19" s="324"/>
      <c r="AV19" s="327"/>
      <c r="AW19" s="321"/>
      <c r="AX19" s="327"/>
      <c r="AY19" s="321"/>
      <c r="AZ19" s="327"/>
      <c r="BA19" s="321"/>
      <c r="BB19" s="356"/>
      <c r="BC19" s="357"/>
      <c r="BD19" s="1539" t="s">
        <v>343</v>
      </c>
      <c r="BE19" s="1614"/>
      <c r="BF19" s="288"/>
    </row>
    <row r="20" spans="1:58" ht="12" customHeight="1">
      <c r="A20" s="291">
        <f t="shared" si="2"/>
        <v>47</v>
      </c>
      <c r="B20" s="306">
        <f t="shared" si="3"/>
        <v>12</v>
      </c>
      <c r="C20" s="1527"/>
      <c r="D20" s="355"/>
      <c r="E20" s="605"/>
      <c r="F20" s="588"/>
      <c r="G20" s="341"/>
      <c r="H20" s="557" t="s">
        <v>425</v>
      </c>
      <c r="I20" s="558" t="s">
        <v>425</v>
      </c>
      <c r="J20" s="321"/>
      <c r="K20" s="342"/>
      <c r="L20" s="362"/>
      <c r="M20" s="323"/>
      <c r="N20" s="324"/>
      <c r="O20" s="320"/>
      <c r="P20" s="322"/>
      <c r="Q20" s="321"/>
      <c r="R20" s="320"/>
      <c r="S20" s="323"/>
      <c r="T20" s="320"/>
      <c r="U20" s="322"/>
      <c r="V20" s="321"/>
      <c r="W20" s="320"/>
      <c r="X20" s="322"/>
      <c r="Y20" s="326"/>
      <c r="Z20" s="320"/>
      <c r="AA20" s="321"/>
      <c r="AB20" s="320"/>
      <c r="AC20" s="323"/>
      <c r="AD20" s="324"/>
      <c r="AE20" s="320"/>
      <c r="AF20" s="322"/>
      <c r="AG20" s="321"/>
      <c r="AH20" s="327"/>
      <c r="AI20" s="328"/>
      <c r="AJ20" s="321"/>
      <c r="AK20" s="327"/>
      <c r="AL20" s="328"/>
      <c r="AM20" s="328"/>
      <c r="AN20" s="321"/>
      <c r="AO20" s="327"/>
      <c r="AP20" s="328"/>
      <c r="AQ20" s="328"/>
      <c r="AR20" s="321"/>
      <c r="AS20" s="327"/>
      <c r="AT20" s="350"/>
      <c r="AU20" s="324"/>
      <c r="AV20" s="327"/>
      <c r="AW20" s="321"/>
      <c r="AX20" s="327"/>
      <c r="AY20" s="321"/>
      <c r="AZ20" s="327"/>
      <c r="BA20" s="321"/>
      <c r="BB20" s="356"/>
      <c r="BC20" s="357"/>
      <c r="BD20" s="1540"/>
      <c r="BE20" s="1615"/>
      <c r="BF20" s="288"/>
    </row>
    <row r="21" spans="1:58" ht="12" customHeight="1" thickBot="1">
      <c r="A21" s="291">
        <f t="shared" si="2"/>
        <v>48</v>
      </c>
      <c r="B21" s="306">
        <f t="shared" si="3"/>
        <v>13</v>
      </c>
      <c r="C21" s="1527"/>
      <c r="D21" s="355"/>
      <c r="E21" s="589"/>
      <c r="F21" s="590"/>
      <c r="G21" s="353"/>
      <c r="H21" s="559"/>
      <c r="I21" s="560"/>
      <c r="J21" s="331"/>
      <c r="K21" s="363"/>
      <c r="L21" s="364"/>
      <c r="M21" s="350"/>
      <c r="N21" s="351"/>
      <c r="O21" s="330"/>
      <c r="P21" s="335"/>
      <c r="Q21" s="331"/>
      <c r="R21" s="330"/>
      <c r="S21" s="338"/>
      <c r="T21" s="330"/>
      <c r="U21" s="335"/>
      <c r="V21" s="331"/>
      <c r="W21" s="330"/>
      <c r="X21" s="335"/>
      <c r="Y21" s="337"/>
      <c r="Z21" s="330"/>
      <c r="AA21" s="331"/>
      <c r="AB21" s="330"/>
      <c r="AC21" s="338"/>
      <c r="AD21" s="334"/>
      <c r="AE21" s="330"/>
      <c r="AF21" s="335"/>
      <c r="AG21" s="331"/>
      <c r="AH21" s="339"/>
      <c r="AI21" s="340"/>
      <c r="AJ21" s="331"/>
      <c r="AK21" s="339"/>
      <c r="AL21" s="340"/>
      <c r="AM21" s="340"/>
      <c r="AN21" s="331"/>
      <c r="AO21" s="339"/>
      <c r="AP21" s="340"/>
      <c r="AQ21" s="340"/>
      <c r="AR21" s="331"/>
      <c r="AS21" s="347"/>
      <c r="AT21" s="340"/>
      <c r="AU21" s="331"/>
      <c r="AV21" s="347"/>
      <c r="AW21" s="331"/>
      <c r="AX21" s="339"/>
      <c r="AY21" s="331"/>
      <c r="AZ21" s="339"/>
      <c r="BA21" s="331"/>
      <c r="BB21" s="505"/>
      <c r="BC21" s="506"/>
      <c r="BD21" s="1541"/>
      <c r="BE21" s="1615"/>
      <c r="BF21" s="288"/>
    </row>
    <row r="22" spans="1:58" ht="12" customHeight="1">
      <c r="A22" s="291">
        <f t="shared" si="2"/>
        <v>49</v>
      </c>
      <c r="B22" s="306">
        <f t="shared" si="3"/>
        <v>14</v>
      </c>
      <c r="C22" s="1527"/>
      <c r="D22" s="355"/>
      <c r="E22" s="605"/>
      <c r="F22" s="588"/>
      <c r="G22" s="341"/>
      <c r="H22" s="319"/>
      <c r="I22" s="320"/>
      <c r="J22" s="321"/>
      <c r="K22" s="513"/>
      <c r="L22" s="514"/>
      <c r="M22" s="357"/>
      <c r="N22" s="324"/>
      <c r="O22" s="342"/>
      <c r="P22" s="362"/>
      <c r="Q22" s="343"/>
      <c r="R22" s="320"/>
      <c r="S22" s="323"/>
      <c r="T22" s="320"/>
      <c r="U22" s="322"/>
      <c r="V22" s="321"/>
      <c r="W22" s="320"/>
      <c r="X22" s="322"/>
      <c r="Y22" s="326"/>
      <c r="Z22" s="320"/>
      <c r="AA22" s="321"/>
      <c r="AB22" s="320"/>
      <c r="AC22" s="323"/>
      <c r="AD22" s="324"/>
      <c r="AE22" s="320"/>
      <c r="AF22" s="322"/>
      <c r="AG22" s="321"/>
      <c r="AH22" s="327"/>
      <c r="AI22" s="328"/>
      <c r="AJ22" s="321"/>
      <c r="AK22" s="327"/>
      <c r="AL22" s="328"/>
      <c r="AM22" s="328"/>
      <c r="AN22" s="321"/>
      <c r="AO22" s="327"/>
      <c r="AP22" s="328"/>
      <c r="AQ22" s="328"/>
      <c r="AR22" s="321"/>
      <c r="AS22" s="345"/>
      <c r="AT22" s="328"/>
      <c r="AU22" s="321"/>
      <c r="AV22" s="345"/>
      <c r="AW22" s="321"/>
      <c r="AX22" s="327"/>
      <c r="AY22" s="321"/>
      <c r="AZ22" s="327"/>
      <c r="BA22" s="321"/>
      <c r="BB22" s="356"/>
      <c r="BC22" s="357"/>
      <c r="BD22" s="1542" t="s">
        <v>333</v>
      </c>
      <c r="BE22" s="1615"/>
      <c r="BF22" s="288"/>
    </row>
    <row r="23" spans="1:58" ht="12" customHeight="1">
      <c r="A23" s="291">
        <f t="shared" si="2"/>
        <v>50</v>
      </c>
      <c r="B23" s="306">
        <f t="shared" si="3"/>
        <v>15</v>
      </c>
      <c r="C23" s="1527"/>
      <c r="D23" s="355"/>
      <c r="E23" s="605"/>
      <c r="F23" s="588"/>
      <c r="G23" s="341"/>
      <c r="H23" s="319"/>
      <c r="I23" s="320"/>
      <c r="J23" s="321"/>
      <c r="K23" s="513" t="s">
        <v>425</v>
      </c>
      <c r="L23" s="514" t="s">
        <v>425</v>
      </c>
      <c r="M23" s="737"/>
      <c r="N23" s="738"/>
      <c r="O23" s="342"/>
      <c r="P23" s="362"/>
      <c r="Q23" s="343"/>
      <c r="R23" s="320"/>
      <c r="S23" s="323"/>
      <c r="T23" s="320"/>
      <c r="U23" s="322"/>
      <c r="V23" s="321"/>
      <c r="W23" s="320"/>
      <c r="X23" s="322"/>
      <c r="Y23" s="326"/>
      <c r="Z23" s="320"/>
      <c r="AA23" s="321"/>
      <c r="AB23" s="320"/>
      <c r="AC23" s="323"/>
      <c r="AD23" s="324"/>
      <c r="AE23" s="320"/>
      <c r="AF23" s="322"/>
      <c r="AG23" s="321"/>
      <c r="AH23" s="327"/>
      <c r="AI23" s="328"/>
      <c r="AJ23" s="321"/>
      <c r="AK23" s="327"/>
      <c r="AL23" s="328"/>
      <c r="AM23" s="328"/>
      <c r="AN23" s="321"/>
      <c r="AO23" s="327"/>
      <c r="AP23" s="328"/>
      <c r="AQ23" s="328"/>
      <c r="AR23" s="321"/>
      <c r="AS23" s="345"/>
      <c r="AT23" s="328"/>
      <c r="AU23" s="321"/>
      <c r="AV23" s="345"/>
      <c r="AW23" s="321"/>
      <c r="AX23" s="327"/>
      <c r="AY23" s="321"/>
      <c r="AZ23" s="327"/>
      <c r="BA23" s="321"/>
      <c r="BB23" s="356"/>
      <c r="BC23" s="357"/>
      <c r="BD23" s="1542"/>
      <c r="BE23" s="1615"/>
      <c r="BF23" s="288"/>
    </row>
    <row r="24" spans="1:58" ht="12" customHeight="1" thickBot="1">
      <c r="A24" s="291">
        <f t="shared" si="2"/>
        <v>51</v>
      </c>
      <c r="B24" s="306">
        <f t="shared" si="3"/>
        <v>16</v>
      </c>
      <c r="C24" s="1528"/>
      <c r="D24" s="355"/>
      <c r="E24" s="589"/>
      <c r="F24" s="590"/>
      <c r="G24" s="353"/>
      <c r="H24" s="329"/>
      <c r="I24" s="330"/>
      <c r="J24" s="331"/>
      <c r="K24" s="548"/>
      <c r="L24" s="549"/>
      <c r="M24" s="338"/>
      <c r="N24" s="334"/>
      <c r="O24" s="363"/>
      <c r="P24" s="365"/>
      <c r="Q24" s="366"/>
      <c r="R24" s="330"/>
      <c r="S24" s="338"/>
      <c r="T24" s="330"/>
      <c r="U24" s="335"/>
      <c r="V24" s="331"/>
      <c r="W24" s="330"/>
      <c r="X24" s="335"/>
      <c r="Y24" s="337"/>
      <c r="Z24" s="330"/>
      <c r="AA24" s="331"/>
      <c r="AB24" s="330"/>
      <c r="AC24" s="338"/>
      <c r="AD24" s="334"/>
      <c r="AE24" s="330"/>
      <c r="AF24" s="335"/>
      <c r="AG24" s="331"/>
      <c r="AH24" s="339"/>
      <c r="AI24" s="340"/>
      <c r="AJ24" s="331"/>
      <c r="AK24" s="339"/>
      <c r="AL24" s="340"/>
      <c r="AM24" s="340"/>
      <c r="AN24" s="331"/>
      <c r="AO24" s="339"/>
      <c r="AP24" s="340"/>
      <c r="AQ24" s="340"/>
      <c r="AR24" s="331"/>
      <c r="AS24" s="339"/>
      <c r="AT24" s="340"/>
      <c r="AU24" s="331"/>
      <c r="AV24" s="339"/>
      <c r="AW24" s="331"/>
      <c r="AX24" s="339"/>
      <c r="AY24" s="331"/>
      <c r="AZ24" s="339"/>
      <c r="BA24" s="331"/>
      <c r="BB24" s="505"/>
      <c r="BC24" s="506"/>
      <c r="BD24" s="1543"/>
      <c r="BE24" s="1615"/>
      <c r="BF24" s="288"/>
    </row>
    <row r="25" spans="1:58" ht="12" customHeight="1">
      <c r="A25" s="291">
        <f t="shared" si="2"/>
        <v>52</v>
      </c>
      <c r="B25" s="306">
        <f t="shared" si="3"/>
        <v>17</v>
      </c>
      <c r="C25" s="367"/>
      <c r="D25" s="368"/>
      <c r="E25" s="605"/>
      <c r="F25" s="588"/>
      <c r="G25" s="341"/>
      <c r="H25" s="319"/>
      <c r="I25" s="320"/>
      <c r="J25" s="321"/>
      <c r="K25" s="320"/>
      <c r="L25" s="322"/>
      <c r="M25" s="323"/>
      <c r="N25" s="324"/>
      <c r="O25" s="320"/>
      <c r="P25" s="322"/>
      <c r="Q25" s="321"/>
      <c r="R25" s="320"/>
      <c r="S25" s="323"/>
      <c r="T25" s="320"/>
      <c r="U25" s="322"/>
      <c r="V25" s="321"/>
      <c r="W25" s="320"/>
      <c r="X25" s="322"/>
      <c r="Y25" s="321"/>
      <c r="Z25" s="320"/>
      <c r="AA25" s="321"/>
      <c r="AB25" s="320"/>
      <c r="AC25" s="323"/>
      <c r="AD25" s="324"/>
      <c r="AE25" s="320"/>
      <c r="AF25" s="322"/>
      <c r="AG25" s="321"/>
      <c r="AH25" s="327"/>
      <c r="AI25" s="328"/>
      <c r="AJ25" s="321"/>
      <c r="AK25" s="327"/>
      <c r="AL25" s="328"/>
      <c r="AM25" s="328"/>
      <c r="AN25" s="321"/>
      <c r="AO25" s="327"/>
      <c r="AP25" s="328"/>
      <c r="AQ25" s="328"/>
      <c r="AR25" s="321"/>
      <c r="AS25" s="327"/>
      <c r="AT25" s="328"/>
      <c r="AU25" s="321"/>
      <c r="AV25" s="327"/>
      <c r="AW25" s="321"/>
      <c r="AX25" s="327"/>
      <c r="AY25" s="321"/>
      <c r="AZ25" s="327"/>
      <c r="BA25" s="321"/>
      <c r="BB25" s="356"/>
      <c r="BC25" s="357"/>
      <c r="BD25" s="369"/>
      <c r="BE25" s="370"/>
      <c r="BF25" s="288"/>
    </row>
    <row r="26" spans="1:58" ht="12" customHeight="1" thickBot="1">
      <c r="A26" s="291">
        <v>53</v>
      </c>
      <c r="B26" s="306">
        <f t="shared" si="3"/>
        <v>18</v>
      </c>
      <c r="C26" s="1526">
        <v>3</v>
      </c>
      <c r="D26" s="371"/>
      <c r="E26" s="587"/>
      <c r="F26" s="606"/>
      <c r="G26" s="372"/>
      <c r="H26" s="373"/>
      <c r="I26" s="374"/>
      <c r="J26" s="375"/>
      <c r="K26" s="374"/>
      <c r="L26" s="376"/>
      <c r="M26" s="377"/>
      <c r="N26" s="378"/>
      <c r="O26" s="374"/>
      <c r="P26" s="376"/>
      <c r="Q26" s="375"/>
      <c r="R26" s="374"/>
      <c r="S26" s="377"/>
      <c r="T26" s="374"/>
      <c r="U26" s="376"/>
      <c r="V26" s="375"/>
      <c r="W26" s="374"/>
      <c r="X26" s="376"/>
      <c r="Y26" s="375"/>
      <c r="Z26" s="374"/>
      <c r="AA26" s="375"/>
      <c r="AB26" s="374"/>
      <c r="AC26" s="377"/>
      <c r="AD26" s="378"/>
      <c r="AE26" s="374"/>
      <c r="AF26" s="376"/>
      <c r="AG26" s="375"/>
      <c r="AH26" s="379"/>
      <c r="AI26" s="380"/>
      <c r="AJ26" s="375"/>
      <c r="AK26" s="379"/>
      <c r="AL26" s="380"/>
      <c r="AM26" s="380"/>
      <c r="AN26" s="375"/>
      <c r="AO26" s="379"/>
      <c r="AP26" s="380"/>
      <c r="AQ26" s="380"/>
      <c r="AR26" s="375"/>
      <c r="AS26" s="379"/>
      <c r="AT26" s="380"/>
      <c r="AU26" s="375"/>
      <c r="AV26" s="379"/>
      <c r="AW26" s="375"/>
      <c r="AX26" s="379"/>
      <c r="AY26" s="375"/>
      <c r="AZ26" s="379"/>
      <c r="BA26" s="375"/>
      <c r="BB26" s="507"/>
      <c r="BC26" s="508"/>
      <c r="BE26" s="381"/>
      <c r="BF26" s="288"/>
    </row>
    <row r="27" spans="1:58" ht="12" customHeight="1" thickBot="1">
      <c r="A27" s="291">
        <v>1</v>
      </c>
      <c r="B27" s="306">
        <f t="shared" si="3"/>
        <v>19</v>
      </c>
      <c r="C27" s="1527"/>
      <c r="D27" s="368"/>
      <c r="E27" s="589"/>
      <c r="F27" s="590"/>
      <c r="G27" s="353"/>
      <c r="H27" s="329"/>
      <c r="I27" s="330"/>
      <c r="J27" s="331"/>
      <c r="K27" s="330"/>
      <c r="L27" s="335"/>
      <c r="M27" s="338"/>
      <c r="N27" s="334"/>
      <c r="O27" s="505"/>
      <c r="P27" s="330"/>
      <c r="Q27" s="331"/>
      <c r="R27" s="330"/>
      <c r="S27" s="338"/>
      <c r="T27" s="330"/>
      <c r="U27" s="335"/>
      <c r="V27" s="331"/>
      <c r="W27" s="330"/>
      <c r="X27" s="335"/>
      <c r="Y27" s="331"/>
      <c r="Z27" s="330"/>
      <c r="AA27" s="331"/>
      <c r="AB27" s="330"/>
      <c r="AC27" s="338"/>
      <c r="AD27" s="334"/>
      <c r="AE27" s="330"/>
      <c r="AF27" s="335"/>
      <c r="AG27" s="331"/>
      <c r="AH27" s="339"/>
      <c r="AI27" s="340"/>
      <c r="AJ27" s="331"/>
      <c r="AK27" s="339"/>
      <c r="AL27" s="340"/>
      <c r="AM27" s="340"/>
      <c r="AN27" s="331"/>
      <c r="AO27" s="339"/>
      <c r="AP27" s="340"/>
      <c r="AQ27" s="340"/>
      <c r="AR27" s="331"/>
      <c r="AS27" s="339"/>
      <c r="AT27" s="340"/>
      <c r="AU27" s="331"/>
      <c r="AV27" s="339"/>
      <c r="AW27" s="331"/>
      <c r="AX27" s="339"/>
      <c r="AY27" s="331"/>
      <c r="AZ27" s="339"/>
      <c r="BA27" s="331"/>
      <c r="BB27" s="505"/>
      <c r="BC27" s="506"/>
      <c r="BD27" s="354" t="s">
        <v>332</v>
      </c>
      <c r="BE27" s="382"/>
      <c r="BF27" s="288"/>
    </row>
    <row r="28" spans="1:58" ht="12" customHeight="1" thickBot="1">
      <c r="A28" s="291">
        <v>2</v>
      </c>
      <c r="B28" s="306">
        <f t="shared" si="3"/>
        <v>20</v>
      </c>
      <c r="C28" s="1527"/>
      <c r="D28" s="368"/>
      <c r="E28" s="605"/>
      <c r="F28" s="588"/>
      <c r="G28" s="341"/>
      <c r="H28" s="319"/>
      <c r="I28" s="320"/>
      <c r="J28" s="321"/>
      <c r="K28" s="320"/>
      <c r="L28" s="322"/>
      <c r="M28" s="323"/>
      <c r="N28" s="324"/>
      <c r="O28" s="596"/>
      <c r="P28" s="597"/>
      <c r="Q28" s="598"/>
      <c r="R28" s="320"/>
      <c r="S28" s="323"/>
      <c r="T28" s="320"/>
      <c r="U28" s="322"/>
      <c r="V28" s="321"/>
      <c r="W28" s="320"/>
      <c r="X28" s="322"/>
      <c r="Y28" s="321"/>
      <c r="Z28" s="320"/>
      <c r="AA28" s="321"/>
      <c r="AB28" s="320"/>
      <c r="AC28" s="323"/>
      <c r="AD28" s="383"/>
      <c r="AE28" s="320"/>
      <c r="AF28" s="322"/>
      <c r="AG28" s="321"/>
      <c r="AH28" s="327"/>
      <c r="AI28" s="328"/>
      <c r="AJ28" s="321"/>
      <c r="AK28" s="327"/>
      <c r="AL28" s="328"/>
      <c r="AM28" s="328"/>
      <c r="AN28" s="321"/>
      <c r="AO28" s="327"/>
      <c r="AP28" s="328"/>
      <c r="AQ28" s="328"/>
      <c r="AR28" s="321"/>
      <c r="AS28" s="327"/>
      <c r="AT28" s="328"/>
      <c r="AU28" s="321"/>
      <c r="AV28" s="327"/>
      <c r="AW28" s="321"/>
      <c r="AX28" s="327"/>
      <c r="AY28" s="321"/>
      <c r="AZ28" s="327"/>
      <c r="BA28" s="321"/>
      <c r="BB28" s="356"/>
      <c r="BC28" s="357"/>
      <c r="BD28" s="1618" t="s">
        <v>337</v>
      </c>
      <c r="BE28" s="1616"/>
      <c r="BF28" s="288"/>
    </row>
    <row r="29" spans="1:58" ht="12" customHeight="1" thickBot="1">
      <c r="A29" s="291">
        <f t="shared" si="2"/>
        <v>3</v>
      </c>
      <c r="B29" s="306">
        <f t="shared" si="3"/>
        <v>21</v>
      </c>
      <c r="C29" s="1527"/>
      <c r="D29" s="371"/>
      <c r="E29" s="587"/>
      <c r="F29" s="588"/>
      <c r="G29" s="341"/>
      <c r="H29" s="319"/>
      <c r="I29" s="320"/>
      <c r="J29" s="321"/>
      <c r="K29" s="320"/>
      <c r="L29" s="322"/>
      <c r="M29" s="323"/>
      <c r="N29" s="324"/>
      <c r="O29" s="596" t="s">
        <v>425</v>
      </c>
      <c r="P29" s="597" t="s">
        <v>425</v>
      </c>
      <c r="Q29" s="598" t="s">
        <v>425</v>
      </c>
      <c r="R29" s="320"/>
      <c r="S29" s="323"/>
      <c r="T29" s="320"/>
      <c r="U29" s="322"/>
      <c r="V29" s="321"/>
      <c r="W29" s="320"/>
      <c r="X29" s="322"/>
      <c r="Y29" s="321"/>
      <c r="Z29" s="320"/>
      <c r="AA29" s="321"/>
      <c r="AB29" s="320"/>
      <c r="AC29" s="323"/>
      <c r="AD29" s="383"/>
      <c r="AE29" s="320"/>
      <c r="AF29" s="322"/>
      <c r="AG29" s="321"/>
      <c r="AH29" s="327"/>
      <c r="AI29" s="328"/>
      <c r="AJ29" s="321"/>
      <c r="AK29" s="327"/>
      <c r="AL29" s="328"/>
      <c r="AM29" s="328"/>
      <c r="AN29" s="321"/>
      <c r="AO29" s="327"/>
      <c r="AP29" s="328"/>
      <c r="AQ29" s="328"/>
      <c r="AR29" s="321"/>
      <c r="AS29" s="327"/>
      <c r="AT29" s="328"/>
      <c r="AU29" s="321"/>
      <c r="AV29" s="327"/>
      <c r="AW29" s="321"/>
      <c r="AX29" s="327"/>
      <c r="AY29" s="321"/>
      <c r="AZ29" s="327"/>
      <c r="BA29" s="321"/>
      <c r="BB29" s="356"/>
      <c r="BC29" s="357"/>
      <c r="BD29" s="1619"/>
      <c r="BE29" s="1617"/>
      <c r="BF29" s="288"/>
    </row>
    <row r="30" spans="1:58" ht="12" customHeight="1">
      <c r="A30" s="291">
        <f t="shared" si="2"/>
        <v>4</v>
      </c>
      <c r="B30" s="306">
        <f t="shared" si="3"/>
        <v>22</v>
      </c>
      <c r="C30" s="1527"/>
      <c r="D30" s="368"/>
      <c r="E30" s="589"/>
      <c r="F30" s="590"/>
      <c r="G30" s="353"/>
      <c r="H30" s="329"/>
      <c r="I30" s="330"/>
      <c r="J30" s="331"/>
      <c r="K30" s="330"/>
      <c r="L30" s="335"/>
      <c r="M30" s="338"/>
      <c r="N30" s="334"/>
      <c r="O30" s="594"/>
      <c r="P30" s="616"/>
      <c r="Q30" s="595"/>
      <c r="R30" s="330"/>
      <c r="S30" s="338"/>
      <c r="T30" s="330"/>
      <c r="U30" s="335"/>
      <c r="V30" s="331"/>
      <c r="W30" s="330"/>
      <c r="X30" s="335"/>
      <c r="Y30" s="331"/>
      <c r="Z30" s="330"/>
      <c r="AA30" s="331"/>
      <c r="AB30" s="330"/>
      <c r="AC30" s="338"/>
      <c r="AD30" s="384"/>
      <c r="AE30" s="330"/>
      <c r="AF30" s="335"/>
      <c r="AG30" s="331"/>
      <c r="AH30" s="347"/>
      <c r="AI30" s="362"/>
      <c r="AJ30" s="334"/>
      <c r="AK30" s="339"/>
      <c r="AL30" s="340"/>
      <c r="AM30" s="340"/>
      <c r="AN30" s="331"/>
      <c r="AO30" s="339"/>
      <c r="AP30" s="340"/>
      <c r="AQ30" s="340"/>
      <c r="AR30" s="331"/>
      <c r="AS30" s="339"/>
      <c r="AT30" s="340"/>
      <c r="AU30" s="331"/>
      <c r="AV30" s="339"/>
      <c r="AW30" s="331"/>
      <c r="AX30" s="339"/>
      <c r="AY30" s="331"/>
      <c r="AZ30" s="339"/>
      <c r="BA30" s="331"/>
      <c r="BB30" s="505"/>
      <c r="BC30" s="506"/>
      <c r="BD30" s="1619"/>
      <c r="BE30" s="382"/>
      <c r="BF30" s="288"/>
    </row>
    <row r="31" spans="1:58" ht="12" customHeight="1">
      <c r="A31" s="291">
        <f t="shared" si="2"/>
        <v>5</v>
      </c>
      <c r="B31" s="306">
        <f t="shared" si="3"/>
        <v>23</v>
      </c>
      <c r="C31" s="1527"/>
      <c r="D31" s="368"/>
      <c r="E31" s="605"/>
      <c r="F31" s="588"/>
      <c r="G31" s="341"/>
      <c r="H31" s="319"/>
      <c r="I31" s="320"/>
      <c r="J31" s="321"/>
      <c r="K31" s="320"/>
      <c r="L31" s="322"/>
      <c r="M31" s="323"/>
      <c r="N31" s="324"/>
      <c r="O31" s="320"/>
      <c r="P31" s="322"/>
      <c r="Q31" s="321"/>
      <c r="R31" s="320"/>
      <c r="S31" s="740"/>
      <c r="T31" s="739"/>
      <c r="U31" s="322"/>
      <c r="V31" s="321"/>
      <c r="W31" s="320"/>
      <c r="X31" s="322"/>
      <c r="Y31" s="321"/>
      <c r="Z31" s="320"/>
      <c r="AA31" s="321"/>
      <c r="AB31" s="320"/>
      <c r="AC31" s="323"/>
      <c r="AD31" s="383"/>
      <c r="AE31" s="320"/>
      <c r="AF31" s="322"/>
      <c r="AG31" s="321"/>
      <c r="AH31" s="385"/>
      <c r="AI31" s="362"/>
      <c r="AJ31" s="324"/>
      <c r="AK31" s="327"/>
      <c r="AL31" s="328"/>
      <c r="AM31" s="328"/>
      <c r="AN31" s="321"/>
      <c r="AO31" s="327"/>
      <c r="AP31" s="328"/>
      <c r="AQ31" s="328"/>
      <c r="AR31" s="321"/>
      <c r="AS31" s="327"/>
      <c r="AT31" s="328"/>
      <c r="AU31" s="321"/>
      <c r="AV31" s="327"/>
      <c r="AW31" s="321"/>
      <c r="AX31" s="327"/>
      <c r="AY31" s="321"/>
      <c r="AZ31" s="327"/>
      <c r="BA31" s="321"/>
      <c r="BB31" s="356"/>
      <c r="BC31" s="357"/>
      <c r="BD31" s="1620" t="s">
        <v>413</v>
      </c>
      <c r="BE31" s="386"/>
      <c r="BF31" s="288"/>
    </row>
    <row r="32" spans="1:58" ht="12" customHeight="1">
      <c r="A32" s="485">
        <f t="shared" si="2"/>
        <v>6</v>
      </c>
      <c r="B32" s="306">
        <f t="shared" si="3"/>
        <v>24</v>
      </c>
      <c r="C32" s="1528"/>
      <c r="D32" s="368"/>
      <c r="E32" s="605"/>
      <c r="F32" s="588"/>
      <c r="G32" s="341"/>
      <c r="H32" s="319"/>
      <c r="I32" s="320"/>
      <c r="J32" s="321"/>
      <c r="K32" s="320"/>
      <c r="L32" s="322"/>
      <c r="M32" s="323"/>
      <c r="N32" s="324"/>
      <c r="O32" s="320"/>
      <c r="P32" s="322"/>
      <c r="Q32" s="321"/>
      <c r="R32" s="320"/>
      <c r="S32" s="740" t="s">
        <v>425</v>
      </c>
      <c r="T32" s="739" t="s">
        <v>425</v>
      </c>
      <c r="U32" s="322"/>
      <c r="V32" s="321"/>
      <c r="W32" s="320"/>
      <c r="X32" s="322"/>
      <c r="Y32" s="321"/>
      <c r="Z32" s="320"/>
      <c r="AA32" s="321"/>
      <c r="AB32" s="320"/>
      <c r="AC32" s="323"/>
      <c r="AD32" s="383"/>
      <c r="AE32" s="320"/>
      <c r="AF32" s="322"/>
      <c r="AG32" s="321"/>
      <c r="AH32" s="339"/>
      <c r="AI32" s="340"/>
      <c r="AJ32" s="321"/>
      <c r="AK32" s="327"/>
      <c r="AL32" s="328"/>
      <c r="AM32" s="328"/>
      <c r="AN32" s="321"/>
      <c r="AO32" s="327"/>
      <c r="AP32" s="328"/>
      <c r="AQ32" s="328"/>
      <c r="AR32" s="321"/>
      <c r="AS32" s="327"/>
      <c r="AT32" s="328"/>
      <c r="AU32" s="321"/>
      <c r="AV32" s="327"/>
      <c r="AW32" s="321"/>
      <c r="AX32" s="327"/>
      <c r="AY32" s="321"/>
      <c r="AZ32" s="327"/>
      <c r="BA32" s="321"/>
      <c r="BB32" s="356"/>
      <c r="BC32" s="357"/>
      <c r="BD32" s="1621"/>
      <c r="BE32" s="387"/>
      <c r="BF32" s="288"/>
    </row>
    <row r="33" spans="1:58" ht="12" customHeight="1" thickBot="1">
      <c r="A33" s="485">
        <f t="shared" si="2"/>
        <v>7</v>
      </c>
      <c r="B33" s="306">
        <f t="shared" si="3"/>
        <v>25</v>
      </c>
      <c r="C33" s="367"/>
      <c r="D33" s="368"/>
      <c r="E33" s="605"/>
      <c r="F33" s="588"/>
      <c r="G33" s="341"/>
      <c r="H33" s="319"/>
      <c r="I33" s="320"/>
      <c r="J33" s="321"/>
      <c r="K33" s="320"/>
      <c r="L33" s="322"/>
      <c r="M33" s="323"/>
      <c r="N33" s="324"/>
      <c r="O33" s="320"/>
      <c r="P33" s="322"/>
      <c r="Q33" s="321"/>
      <c r="R33" s="320"/>
      <c r="S33" s="740"/>
      <c r="T33" s="743"/>
      <c r="U33" s="322"/>
      <c r="V33" s="321"/>
      <c r="W33" s="320"/>
      <c r="X33" s="322"/>
      <c r="Y33" s="321"/>
      <c r="Z33" s="320"/>
      <c r="AA33" s="321"/>
      <c r="AB33" s="320"/>
      <c r="AC33" s="323"/>
      <c r="AD33" s="383"/>
      <c r="AE33" s="320"/>
      <c r="AF33" s="322"/>
      <c r="AG33" s="321"/>
      <c r="AH33" s="327"/>
      <c r="AI33" s="328"/>
      <c r="AJ33" s="321"/>
      <c r="AK33" s="389"/>
      <c r="AL33" s="328"/>
      <c r="AM33" s="328"/>
      <c r="AN33" s="321"/>
      <c r="AO33" s="327"/>
      <c r="AP33" s="328"/>
      <c r="AQ33" s="328"/>
      <c r="AR33" s="321"/>
      <c r="AS33" s="327"/>
      <c r="AT33" s="328"/>
      <c r="AU33" s="321"/>
      <c r="AV33" s="327"/>
      <c r="AW33" s="321"/>
      <c r="AX33" s="327"/>
      <c r="AY33" s="321"/>
      <c r="AZ33" s="327"/>
      <c r="BA33" s="321"/>
      <c r="BB33" s="356"/>
      <c r="BC33" s="357"/>
      <c r="BD33" s="1622"/>
      <c r="BE33" s="390"/>
      <c r="BF33" s="288"/>
    </row>
    <row r="34" spans="1:58" ht="12" customHeight="1" thickBot="1">
      <c r="A34" s="485">
        <f t="shared" si="2"/>
        <v>8</v>
      </c>
      <c r="B34" s="306">
        <f t="shared" si="3"/>
        <v>26</v>
      </c>
      <c r="C34" s="1526">
        <v>4</v>
      </c>
      <c r="D34" s="368"/>
      <c r="E34" s="605"/>
      <c r="F34" s="588"/>
      <c r="G34" s="341"/>
      <c r="H34" s="319"/>
      <c r="I34" s="320"/>
      <c r="J34" s="321"/>
      <c r="K34" s="320"/>
      <c r="L34" s="322"/>
      <c r="M34" s="323"/>
      <c r="N34" s="324"/>
      <c r="O34" s="320"/>
      <c r="P34" s="322"/>
      <c r="Q34" s="321"/>
      <c r="R34" s="320"/>
      <c r="S34" s="741"/>
      <c r="T34" s="742" t="s">
        <v>331</v>
      </c>
      <c r="U34" s="320"/>
      <c r="V34" s="321"/>
      <c r="W34" s="388"/>
      <c r="X34" s="322"/>
      <c r="Y34" s="321"/>
      <c r="Z34" s="320"/>
      <c r="AA34" s="321"/>
      <c r="AB34" s="320"/>
      <c r="AC34" s="323"/>
      <c r="AD34" s="383"/>
      <c r="AE34" s="320"/>
      <c r="AF34" s="322"/>
      <c r="AG34" s="321"/>
      <c r="AH34" s="327"/>
      <c r="AI34" s="328"/>
      <c r="AJ34" s="321"/>
      <c r="AK34" s="391"/>
      <c r="AL34" s="327"/>
      <c r="AM34" s="328"/>
      <c r="AN34" s="321"/>
      <c r="AO34" s="327"/>
      <c r="AP34" s="328"/>
      <c r="AQ34" s="328"/>
      <c r="AR34" s="321"/>
      <c r="AS34" s="327"/>
      <c r="AT34" s="328"/>
      <c r="AU34" s="321"/>
      <c r="AV34" s="327"/>
      <c r="AW34" s="321"/>
      <c r="AX34" s="327"/>
      <c r="AY34" s="321"/>
      <c r="AZ34" s="327"/>
      <c r="BA34" s="321"/>
      <c r="BB34" s="356"/>
      <c r="BC34" s="357"/>
      <c r="BD34" s="1544" t="s">
        <v>413</v>
      </c>
      <c r="BE34" s="392"/>
      <c r="BF34" s="288"/>
    </row>
    <row r="35" spans="1:58" ht="12" customHeight="1" thickBot="1">
      <c r="A35" s="485">
        <f t="shared" si="2"/>
        <v>9</v>
      </c>
      <c r="B35" s="306">
        <f t="shared" si="3"/>
        <v>27</v>
      </c>
      <c r="C35" s="1527"/>
      <c r="D35" s="368"/>
      <c r="E35" s="605"/>
      <c r="F35" s="588"/>
      <c r="G35" s="341"/>
      <c r="H35" s="319"/>
      <c r="I35" s="320"/>
      <c r="J35" s="321"/>
      <c r="K35" s="320"/>
      <c r="L35" s="322"/>
      <c r="M35" s="323"/>
      <c r="N35" s="324"/>
      <c r="O35" s="393"/>
      <c r="P35" s="322"/>
      <c r="Q35" s="321"/>
      <c r="R35" s="320"/>
      <c r="S35" s="741"/>
      <c r="T35" s="742"/>
      <c r="U35" s="320"/>
      <c r="V35" s="321"/>
      <c r="W35" s="320"/>
      <c r="X35" s="322"/>
      <c r="Y35" s="321"/>
      <c r="Z35" s="320"/>
      <c r="AA35" s="321"/>
      <c r="AB35" s="320"/>
      <c r="AC35" s="323"/>
      <c r="AD35" s="383"/>
      <c r="AE35" s="320"/>
      <c r="AF35" s="322"/>
      <c r="AG35" s="321"/>
      <c r="AH35" s="327"/>
      <c r="AI35" s="328"/>
      <c r="AJ35" s="321"/>
      <c r="AK35" s="391"/>
      <c r="AL35" s="327"/>
      <c r="AM35" s="328"/>
      <c r="AN35" s="321"/>
      <c r="AO35" s="327"/>
      <c r="AP35" s="328"/>
      <c r="AQ35" s="328"/>
      <c r="AR35" s="321"/>
      <c r="AS35" s="327"/>
      <c r="AT35" s="328"/>
      <c r="AU35" s="321"/>
      <c r="AV35" s="327"/>
      <c r="AW35" s="321"/>
      <c r="AX35" s="327"/>
      <c r="AY35" s="321"/>
      <c r="AZ35" s="327"/>
      <c r="BA35" s="321"/>
      <c r="BB35" s="356"/>
      <c r="BC35" s="357"/>
      <c r="BD35" s="1544"/>
      <c r="BE35" s="627"/>
      <c r="BF35" s="288"/>
    </row>
    <row r="36" spans="1:58" ht="12" customHeight="1" thickBot="1">
      <c r="A36" s="485">
        <f t="shared" si="2"/>
        <v>10</v>
      </c>
      <c r="B36" s="306">
        <f t="shared" si="3"/>
        <v>28</v>
      </c>
      <c r="C36" s="1527"/>
      <c r="D36" s="371"/>
      <c r="E36" s="587"/>
      <c r="F36" s="588"/>
      <c r="G36" s="605"/>
      <c r="H36" s="319"/>
      <c r="I36" s="320"/>
      <c r="J36" s="321"/>
      <c r="K36" s="320"/>
      <c r="L36" s="322"/>
      <c r="M36" s="323"/>
      <c r="N36" s="324"/>
      <c r="O36" s="320"/>
      <c r="P36" s="322"/>
      <c r="Q36" s="321"/>
      <c r="R36" s="747"/>
      <c r="S36" s="328"/>
      <c r="T36" s="357"/>
      <c r="U36" s="320"/>
      <c r="V36" s="321"/>
      <c r="W36" s="320"/>
      <c r="X36" s="322"/>
      <c r="Y36" s="321"/>
      <c r="Z36" s="320"/>
      <c r="AA36" s="321"/>
      <c r="AB36" s="320"/>
      <c r="AC36" s="323"/>
      <c r="AD36" s="383"/>
      <c r="AE36" s="320"/>
      <c r="AF36" s="322"/>
      <c r="AG36" s="321"/>
      <c r="AH36" s="327"/>
      <c r="AI36" s="328"/>
      <c r="AJ36" s="321"/>
      <c r="AK36" s="391"/>
      <c r="AL36" s="327"/>
      <c r="AM36" s="328"/>
      <c r="AN36" s="321"/>
      <c r="AO36" s="327"/>
      <c r="AP36" s="328"/>
      <c r="AQ36" s="328"/>
      <c r="AR36" s="321"/>
      <c r="AS36" s="327"/>
      <c r="AT36" s="328"/>
      <c r="AU36" s="321"/>
      <c r="AV36" s="327"/>
      <c r="AW36" s="321"/>
      <c r="AX36" s="327"/>
      <c r="AY36" s="321"/>
      <c r="AZ36" s="327"/>
      <c r="BA36" s="321"/>
      <c r="BB36" s="356"/>
      <c r="BC36" s="357"/>
      <c r="BD36" s="1599" t="s">
        <v>334</v>
      </c>
      <c r="BE36" s="472"/>
      <c r="BF36" s="288"/>
    </row>
    <row r="37" spans="1:58" ht="12" customHeight="1" thickBot="1">
      <c r="A37" s="485">
        <f t="shared" si="2"/>
        <v>11</v>
      </c>
      <c r="B37" s="306">
        <f t="shared" si="3"/>
        <v>29</v>
      </c>
      <c r="C37" s="1527"/>
      <c r="D37" s="371"/>
      <c r="E37" s="605"/>
      <c r="F37" s="590"/>
      <c r="G37" s="589" t="s">
        <v>425</v>
      </c>
      <c r="H37" s="329"/>
      <c r="I37" s="330"/>
      <c r="J37" s="331"/>
      <c r="K37" s="330"/>
      <c r="L37" s="335"/>
      <c r="M37" s="338"/>
      <c r="N37" s="334"/>
      <c r="O37" s="330"/>
      <c r="P37" s="335"/>
      <c r="Q37" s="331"/>
      <c r="R37" s="748" t="s">
        <v>425</v>
      </c>
      <c r="S37" s="338"/>
      <c r="T37" s="330"/>
      <c r="U37" s="335"/>
      <c r="V37" s="331"/>
      <c r="W37" s="330"/>
      <c r="X37" s="335"/>
      <c r="Y37" s="331"/>
      <c r="Z37" s="330"/>
      <c r="AA37" s="331"/>
      <c r="AB37" s="356"/>
      <c r="AC37" s="333"/>
      <c r="AD37" s="384"/>
      <c r="AE37" s="330"/>
      <c r="AF37" s="335"/>
      <c r="AG37" s="331"/>
      <c r="AH37" s="339"/>
      <c r="AI37" s="340"/>
      <c r="AJ37" s="331"/>
      <c r="AK37" s="339"/>
      <c r="AL37" s="340"/>
      <c r="AM37" s="340"/>
      <c r="AN37" s="331"/>
      <c r="AO37" s="339"/>
      <c r="AP37" s="340"/>
      <c r="AQ37" s="340"/>
      <c r="AR37" s="331"/>
      <c r="AS37" s="339"/>
      <c r="AT37" s="340"/>
      <c r="AU37" s="331"/>
      <c r="AV37" s="339"/>
      <c r="AW37" s="331"/>
      <c r="AX37" s="339"/>
      <c r="AY37" s="331"/>
      <c r="AZ37" s="339"/>
      <c r="BA37" s="331"/>
      <c r="BB37" s="505"/>
      <c r="BC37" s="506"/>
      <c r="BD37" s="1599"/>
      <c r="BE37" s="472"/>
      <c r="BF37" s="288"/>
    </row>
    <row r="38" spans="1:58" ht="12" customHeight="1" thickBot="1">
      <c r="A38" s="291">
        <f t="shared" si="2"/>
        <v>12</v>
      </c>
      <c r="B38" s="306">
        <f t="shared" si="3"/>
        <v>30</v>
      </c>
      <c r="C38" s="1527"/>
      <c r="D38" s="371"/>
      <c r="E38" s="605"/>
      <c r="F38" s="588"/>
      <c r="G38" s="605"/>
      <c r="H38" s="319"/>
      <c r="I38" s="320"/>
      <c r="J38" s="321"/>
      <c r="K38" s="320"/>
      <c r="L38" s="322"/>
      <c r="M38" s="323"/>
      <c r="N38" s="324"/>
      <c r="O38" s="320"/>
      <c r="P38" s="322"/>
      <c r="Q38" s="321"/>
      <c r="R38" s="747"/>
      <c r="S38" s="323"/>
      <c r="T38" s="320"/>
      <c r="U38" s="322"/>
      <c r="V38" s="321"/>
      <c r="W38" s="320"/>
      <c r="X38" s="322"/>
      <c r="Y38" s="321"/>
      <c r="Z38" s="320"/>
      <c r="AA38" s="321"/>
      <c r="AB38" s="356"/>
      <c r="AC38" s="344"/>
      <c r="AD38" s="383"/>
      <c r="AE38" s="320"/>
      <c r="AF38" s="322"/>
      <c r="AG38" s="321"/>
      <c r="AH38" s="327"/>
      <c r="AI38" s="328"/>
      <c r="AJ38" s="321"/>
      <c r="AK38" s="327"/>
      <c r="AL38" s="328"/>
      <c r="AM38" s="328"/>
      <c r="AN38" s="321"/>
      <c r="AO38" s="327"/>
      <c r="AP38" s="328"/>
      <c r="AQ38" s="328"/>
      <c r="AR38" s="321"/>
      <c r="AS38" s="327"/>
      <c r="AT38" s="328"/>
      <c r="AU38" s="321"/>
      <c r="AV38" s="327"/>
      <c r="AW38" s="321"/>
      <c r="AX38" s="327"/>
      <c r="AY38" s="321"/>
      <c r="AZ38" s="327"/>
      <c r="BA38" s="321"/>
      <c r="BB38" s="356"/>
      <c r="BC38" s="357"/>
      <c r="BD38" s="1599"/>
      <c r="BE38" s="394"/>
      <c r="BF38" s="288"/>
    </row>
    <row r="39" spans="1:58" ht="12" customHeight="1" thickBot="1">
      <c r="A39" s="291">
        <f t="shared" si="2"/>
        <v>13</v>
      </c>
      <c r="B39" s="306">
        <f t="shared" si="3"/>
        <v>31</v>
      </c>
      <c r="C39" s="1527"/>
      <c r="D39" s="368"/>
      <c r="E39" s="589"/>
      <c r="F39" s="590"/>
      <c r="G39" s="353"/>
      <c r="H39" s="329"/>
      <c r="I39" s="330"/>
      <c r="J39" s="331"/>
      <c r="K39" s="330"/>
      <c r="L39" s="335"/>
      <c r="M39" s="338"/>
      <c r="N39" s="334"/>
      <c r="O39" s="330"/>
      <c r="P39" s="335"/>
      <c r="Q39" s="331"/>
      <c r="R39" s="330"/>
      <c r="S39" s="338"/>
      <c r="T39" s="330"/>
      <c r="U39" s="335"/>
      <c r="V39" s="331"/>
      <c r="W39" s="330"/>
      <c r="X39" s="335"/>
      <c r="Y39" s="331"/>
      <c r="Z39" s="330"/>
      <c r="AA39" s="331"/>
      <c r="AB39" s="330"/>
      <c r="AC39" s="338"/>
      <c r="AD39" s="384"/>
      <c r="AE39" s="330"/>
      <c r="AF39" s="335"/>
      <c r="AG39" s="331"/>
      <c r="AH39" s="339"/>
      <c r="AI39" s="340"/>
      <c r="AJ39" s="331"/>
      <c r="AK39" s="339"/>
      <c r="AL39" s="340"/>
      <c r="AM39" s="340"/>
      <c r="AN39" s="331"/>
      <c r="AO39" s="339"/>
      <c r="AP39" s="340"/>
      <c r="AQ39" s="340"/>
      <c r="AR39" s="331"/>
      <c r="AS39" s="339"/>
      <c r="AT39" s="340"/>
      <c r="AU39" s="331"/>
      <c r="AV39" s="339"/>
      <c r="AW39" s="331"/>
      <c r="AX39" s="339"/>
      <c r="AY39" s="331"/>
      <c r="AZ39" s="339"/>
      <c r="BA39" s="331"/>
      <c r="BB39" s="505"/>
      <c r="BC39" s="506"/>
      <c r="BD39" s="473" t="s">
        <v>332</v>
      </c>
      <c r="BE39" s="395"/>
      <c r="BF39" s="288"/>
    </row>
    <row r="40" spans="1:58" ht="12" customHeight="1">
      <c r="A40" s="291">
        <f t="shared" si="2"/>
        <v>14</v>
      </c>
      <c r="B40" s="306">
        <f t="shared" si="3"/>
        <v>32</v>
      </c>
      <c r="C40" s="1527"/>
      <c r="D40" s="368"/>
      <c r="E40" s="605"/>
      <c r="F40" s="588"/>
      <c r="G40" s="341"/>
      <c r="H40" s="319"/>
      <c r="I40" s="320"/>
      <c r="J40" s="321"/>
      <c r="K40" s="320"/>
      <c r="L40" s="322"/>
      <c r="M40" s="323"/>
      <c r="N40" s="324"/>
      <c r="O40" s="320"/>
      <c r="P40" s="322"/>
      <c r="Q40" s="321"/>
      <c r="R40" s="320"/>
      <c r="S40" s="323"/>
      <c r="T40" s="320"/>
      <c r="U40" s="322"/>
      <c r="V40" s="321"/>
      <c r="W40" s="320"/>
      <c r="X40" s="322"/>
      <c r="Y40" s="321"/>
      <c r="Z40" s="320"/>
      <c r="AA40" s="321"/>
      <c r="AB40" s="320"/>
      <c r="AC40" s="323"/>
      <c r="AD40" s="383"/>
      <c r="AE40" s="320"/>
      <c r="AF40" s="322"/>
      <c r="AG40" s="321"/>
      <c r="AH40" s="327"/>
      <c r="AI40" s="328"/>
      <c r="AJ40" s="321"/>
      <c r="AK40" s="327"/>
      <c r="AL40" s="328"/>
      <c r="AM40" s="328"/>
      <c r="AN40" s="321"/>
      <c r="AO40" s="327"/>
      <c r="AP40" s="328"/>
      <c r="AQ40" s="328"/>
      <c r="AR40" s="321"/>
      <c r="AS40" s="327"/>
      <c r="AT40" s="328"/>
      <c r="AU40" s="321"/>
      <c r="AV40" s="327"/>
      <c r="AW40" s="321"/>
      <c r="AX40" s="327"/>
      <c r="AY40" s="321"/>
      <c r="AZ40" s="327"/>
      <c r="BA40" s="321"/>
      <c r="BB40" s="356"/>
      <c r="BC40" s="357"/>
      <c r="BD40" s="948"/>
      <c r="BE40" s="396"/>
      <c r="BF40" s="288"/>
    </row>
    <row r="41" spans="1:58" ht="12" customHeight="1" thickBot="1">
      <c r="A41" s="291">
        <f t="shared" si="2"/>
        <v>15</v>
      </c>
      <c r="B41" s="306">
        <f t="shared" si="3"/>
        <v>33</v>
      </c>
      <c r="C41" s="1528"/>
      <c r="D41" s="368"/>
      <c r="E41" s="605"/>
      <c r="F41" s="588"/>
      <c r="G41" s="341"/>
      <c r="H41" s="319"/>
      <c r="I41" s="320"/>
      <c r="J41" s="321"/>
      <c r="K41" s="320"/>
      <c r="L41" s="322"/>
      <c r="M41" s="323"/>
      <c r="N41" s="324"/>
      <c r="O41" s="320"/>
      <c r="P41" s="322"/>
      <c r="Q41" s="321"/>
      <c r="R41" s="320"/>
      <c r="S41" s="323"/>
      <c r="T41" s="320"/>
      <c r="U41" s="397"/>
      <c r="V41" s="321"/>
      <c r="W41" s="320"/>
      <c r="X41" s="322"/>
      <c r="Y41" s="321"/>
      <c r="Z41" s="320"/>
      <c r="AA41" s="321"/>
      <c r="AB41" s="320"/>
      <c r="AC41" s="323"/>
      <c r="AD41" s="383"/>
      <c r="AE41" s="320"/>
      <c r="AF41" s="322"/>
      <c r="AG41" s="321"/>
      <c r="AH41" s="327"/>
      <c r="AI41" s="328"/>
      <c r="AJ41" s="321"/>
      <c r="AK41" s="327"/>
      <c r="AL41" s="328"/>
      <c r="AM41" s="328"/>
      <c r="AN41" s="321"/>
      <c r="AO41" s="327"/>
      <c r="AP41" s="328"/>
      <c r="AQ41" s="328"/>
      <c r="AR41" s="321"/>
      <c r="AS41" s="327"/>
      <c r="AT41" s="328"/>
      <c r="AU41" s="321"/>
      <c r="AV41" s="327"/>
      <c r="AW41" s="321"/>
      <c r="AX41" s="327"/>
      <c r="AY41" s="321"/>
      <c r="AZ41" s="327"/>
      <c r="BA41" s="321"/>
      <c r="BB41" s="356"/>
      <c r="BC41" s="357"/>
      <c r="BD41" s="948"/>
      <c r="BE41" s="398"/>
      <c r="BF41" s="288"/>
    </row>
    <row r="42" spans="1:58" ht="12" customHeight="1">
      <c r="A42" s="291">
        <f t="shared" si="2"/>
        <v>16</v>
      </c>
      <c r="B42" s="306">
        <f t="shared" si="3"/>
        <v>34</v>
      </c>
      <c r="C42" s="1526">
        <v>5</v>
      </c>
      <c r="D42" s="399"/>
      <c r="E42" s="605"/>
      <c r="F42" s="588"/>
      <c r="G42" s="341"/>
      <c r="H42" s="319"/>
      <c r="I42" s="320"/>
      <c r="J42" s="321"/>
      <c r="K42" s="320"/>
      <c r="L42" s="322"/>
      <c r="M42" s="323"/>
      <c r="N42" s="324"/>
      <c r="O42" s="320"/>
      <c r="P42" s="322"/>
      <c r="Q42" s="321"/>
      <c r="R42" s="320"/>
      <c r="S42" s="323"/>
      <c r="T42" s="327"/>
      <c r="U42" s="749"/>
      <c r="V42" s="870"/>
      <c r="W42" s="342"/>
      <c r="X42" s="362"/>
      <c r="Y42" s="343"/>
      <c r="Z42" s="320"/>
      <c r="AA42" s="321"/>
      <c r="AB42" s="320"/>
      <c r="AC42" s="323"/>
      <c r="AD42" s="383"/>
      <c r="AE42" s="320"/>
      <c r="AF42" s="322"/>
      <c r="AG42" s="321"/>
      <c r="AH42" s="327"/>
      <c r="AI42" s="328"/>
      <c r="AJ42" s="321"/>
      <c r="AK42" s="327"/>
      <c r="AL42" s="328"/>
      <c r="AM42" s="328"/>
      <c r="AN42" s="321"/>
      <c r="AO42" s="327"/>
      <c r="AP42" s="328"/>
      <c r="AQ42" s="328"/>
      <c r="AR42" s="321"/>
      <c r="AS42" s="327"/>
      <c r="AT42" s="328"/>
      <c r="AU42" s="321"/>
      <c r="AV42" s="327"/>
      <c r="AW42" s="321"/>
      <c r="AX42" s="327"/>
      <c r="AY42" s="321"/>
      <c r="AZ42" s="327"/>
      <c r="BA42" s="321"/>
      <c r="BB42" s="356"/>
      <c r="BC42" s="357"/>
      <c r="BD42" s="1610" t="s">
        <v>414</v>
      </c>
      <c r="BE42" s="400"/>
      <c r="BF42" s="288"/>
    </row>
    <row r="43" spans="1:58" ht="12" customHeight="1">
      <c r="A43" s="291">
        <f t="shared" si="2"/>
        <v>17</v>
      </c>
      <c r="B43" s="306">
        <f t="shared" si="3"/>
        <v>35</v>
      </c>
      <c r="C43" s="1527"/>
      <c r="D43" s="399"/>
      <c r="E43" s="605"/>
      <c r="F43" s="588"/>
      <c r="G43" s="341"/>
      <c r="H43" s="319"/>
      <c r="I43" s="320"/>
      <c r="J43" s="321"/>
      <c r="K43" s="320"/>
      <c r="L43" s="322"/>
      <c r="M43" s="323"/>
      <c r="N43" s="324"/>
      <c r="O43" s="320"/>
      <c r="P43" s="322"/>
      <c r="Q43" s="321"/>
      <c r="R43" s="320"/>
      <c r="S43" s="323"/>
      <c r="T43" s="327"/>
      <c r="U43" s="750"/>
      <c r="V43" s="870"/>
      <c r="W43" s="744"/>
      <c r="X43" s="745"/>
      <c r="Y43" s="746"/>
      <c r="Z43" s="320"/>
      <c r="AA43" s="321"/>
      <c r="AB43" s="320"/>
      <c r="AC43" s="323"/>
      <c r="AD43" s="383"/>
      <c r="AE43" s="320"/>
      <c r="AF43" s="322"/>
      <c r="AG43" s="321"/>
      <c r="AH43" s="327"/>
      <c r="AI43" s="328"/>
      <c r="AJ43" s="321"/>
      <c r="AK43" s="327"/>
      <c r="AL43" s="328"/>
      <c r="AM43" s="328"/>
      <c r="AN43" s="321"/>
      <c r="AO43" s="327"/>
      <c r="AP43" s="328"/>
      <c r="AQ43" s="328"/>
      <c r="AR43" s="321"/>
      <c r="AS43" s="327"/>
      <c r="AT43" s="328"/>
      <c r="AU43" s="321"/>
      <c r="AV43" s="327"/>
      <c r="AW43" s="321"/>
      <c r="AX43" s="327"/>
      <c r="AY43" s="321"/>
      <c r="AZ43" s="327"/>
      <c r="BA43" s="321"/>
      <c r="BB43" s="356"/>
      <c r="BC43" s="357"/>
      <c r="BD43" s="1611"/>
      <c r="BE43" s="472"/>
      <c r="BF43" s="288"/>
    </row>
    <row r="44" spans="1:58" ht="12" customHeight="1" thickBot="1">
      <c r="A44" s="291">
        <f t="shared" si="2"/>
        <v>18</v>
      </c>
      <c r="B44" s="306">
        <f t="shared" si="3"/>
        <v>36</v>
      </c>
      <c r="C44" s="1527"/>
      <c r="D44" s="399"/>
      <c r="E44" s="605"/>
      <c r="F44" s="588"/>
      <c r="G44" s="341"/>
      <c r="H44" s="319"/>
      <c r="I44" s="320"/>
      <c r="J44" s="321"/>
      <c r="K44" s="320"/>
      <c r="L44" s="322"/>
      <c r="M44" s="323"/>
      <c r="N44" s="324"/>
      <c r="O44" s="320"/>
      <c r="P44" s="322"/>
      <c r="Q44" s="321"/>
      <c r="R44" s="320"/>
      <c r="S44" s="323"/>
      <c r="T44" s="327"/>
      <c r="U44" s="750" t="s">
        <v>425</v>
      </c>
      <c r="V44" s="870" t="s">
        <v>425</v>
      </c>
      <c r="W44" s="342"/>
      <c r="X44" s="362"/>
      <c r="Y44" s="343"/>
      <c r="Z44" s="320"/>
      <c r="AA44" s="321"/>
      <c r="AB44" s="320"/>
      <c r="AC44" s="323"/>
      <c r="AD44" s="383"/>
      <c r="AE44" s="320"/>
      <c r="AF44" s="322"/>
      <c r="AG44" s="321"/>
      <c r="AH44" s="327"/>
      <c r="AI44" s="328"/>
      <c r="AJ44" s="321"/>
      <c r="AK44" s="327"/>
      <c r="AL44" s="328"/>
      <c r="AM44" s="328"/>
      <c r="AN44" s="321"/>
      <c r="AO44" s="327"/>
      <c r="AP44" s="328"/>
      <c r="AQ44" s="328"/>
      <c r="AR44" s="321"/>
      <c r="AS44" s="327"/>
      <c r="AT44" s="328"/>
      <c r="AU44" s="321"/>
      <c r="AV44" s="327"/>
      <c r="AW44" s="321"/>
      <c r="AX44" s="327"/>
      <c r="AY44" s="321"/>
      <c r="AZ44" s="327"/>
      <c r="BA44" s="321"/>
      <c r="BB44" s="356"/>
      <c r="BC44" s="509"/>
      <c r="BD44" s="1611"/>
      <c r="BE44" s="475"/>
      <c r="BF44" s="288"/>
    </row>
    <row r="45" spans="1:58" ht="12" customHeight="1">
      <c r="A45" s="291">
        <v>19</v>
      </c>
      <c r="B45" s="306">
        <f t="shared" si="3"/>
        <v>37</v>
      </c>
      <c r="C45" s="1527"/>
      <c r="D45" s="399"/>
      <c r="E45" s="589"/>
      <c r="F45" s="590"/>
      <c r="G45" s="353"/>
      <c r="H45" s="329"/>
      <c r="I45" s="330"/>
      <c r="J45" s="331"/>
      <c r="K45" s="330"/>
      <c r="L45" s="335"/>
      <c r="M45" s="338"/>
      <c r="N45" s="334"/>
      <c r="O45" s="330"/>
      <c r="P45" s="335"/>
      <c r="Q45" s="331"/>
      <c r="R45" s="330"/>
      <c r="S45" s="338"/>
      <c r="T45" s="330"/>
      <c r="U45" s="751"/>
      <c r="V45" s="871"/>
      <c r="W45" s="330"/>
      <c r="X45" s="335"/>
      <c r="Y45" s="331"/>
      <c r="Z45" s="363"/>
      <c r="AA45" s="366"/>
      <c r="AB45" s="330"/>
      <c r="AC45" s="338"/>
      <c r="AD45" s="384"/>
      <c r="AE45" s="330"/>
      <c r="AF45" s="335"/>
      <c r="AG45" s="331"/>
      <c r="AH45" s="339"/>
      <c r="AI45" s="340"/>
      <c r="AJ45" s="331"/>
      <c r="AK45" s="339"/>
      <c r="AL45" s="340"/>
      <c r="AM45" s="340"/>
      <c r="AN45" s="331"/>
      <c r="AO45" s="339"/>
      <c r="AP45" s="340"/>
      <c r="AQ45" s="340"/>
      <c r="AR45" s="331"/>
      <c r="AS45" s="339"/>
      <c r="AT45" s="340"/>
      <c r="AU45" s="331"/>
      <c r="AV45" s="339"/>
      <c r="AW45" s="420"/>
      <c r="AX45" s="347"/>
      <c r="AY45" s="331"/>
      <c r="AZ45" s="339"/>
      <c r="BA45" s="331"/>
      <c r="BB45" s="505"/>
      <c r="BC45" s="506"/>
      <c r="BD45" s="1611"/>
      <c r="BE45" s="318"/>
      <c r="BF45" s="288"/>
    </row>
    <row r="46" spans="1:58" ht="12" customHeight="1">
      <c r="A46" s="291">
        <f t="shared" si="2"/>
        <v>20</v>
      </c>
      <c r="B46" s="306">
        <f t="shared" si="3"/>
        <v>38</v>
      </c>
      <c r="C46" s="1527"/>
      <c r="D46" s="399"/>
      <c r="E46" s="605"/>
      <c r="F46" s="588"/>
      <c r="G46" s="341"/>
      <c r="H46" s="319"/>
      <c r="I46" s="320"/>
      <c r="J46" s="321"/>
      <c r="K46" s="320"/>
      <c r="L46" s="322"/>
      <c r="M46" s="323"/>
      <c r="N46" s="324"/>
      <c r="O46" s="320"/>
      <c r="P46" s="401"/>
      <c r="Q46" s="321"/>
      <c r="R46" s="320"/>
      <c r="S46" s="323"/>
      <c r="T46" s="320"/>
      <c r="U46" s="322"/>
      <c r="V46" s="321"/>
      <c r="W46" s="752"/>
      <c r="X46" s="754"/>
      <c r="Y46" s="321"/>
      <c r="Z46" s="342"/>
      <c r="AA46" s="343"/>
      <c r="AB46" s="320"/>
      <c r="AC46" s="323"/>
      <c r="AD46" s="383"/>
      <c r="AE46" s="320"/>
      <c r="AF46" s="322"/>
      <c r="AG46" s="321"/>
      <c r="AH46" s="327"/>
      <c r="AI46" s="328"/>
      <c r="AJ46" s="321"/>
      <c r="AK46" s="327"/>
      <c r="AL46" s="328"/>
      <c r="AM46" s="328"/>
      <c r="AN46" s="321"/>
      <c r="AO46" s="327"/>
      <c r="AP46" s="328"/>
      <c r="AQ46" s="328"/>
      <c r="AR46" s="321"/>
      <c r="AS46" s="327"/>
      <c r="AT46" s="328"/>
      <c r="AU46" s="321"/>
      <c r="AV46" s="327"/>
      <c r="AW46" s="420"/>
      <c r="AX46" s="345"/>
      <c r="AY46" s="321"/>
      <c r="AZ46" s="327"/>
      <c r="BA46" s="321"/>
      <c r="BB46" s="356"/>
      <c r="BC46" s="357"/>
      <c r="BD46" s="1565" t="s">
        <v>335</v>
      </c>
      <c r="BE46" s="472"/>
      <c r="BF46" s="288"/>
    </row>
    <row r="47" spans="1:58" ht="12" customHeight="1" thickBot="1">
      <c r="A47" s="291">
        <f t="shared" si="2"/>
        <v>21</v>
      </c>
      <c r="B47" s="306">
        <f t="shared" si="3"/>
        <v>39</v>
      </c>
      <c r="C47" s="1527"/>
      <c r="D47" s="399"/>
      <c r="E47" s="589"/>
      <c r="F47" s="590"/>
      <c r="G47" s="353"/>
      <c r="H47" s="329"/>
      <c r="I47" s="330"/>
      <c r="J47" s="331"/>
      <c r="K47" s="330"/>
      <c r="L47" s="335"/>
      <c r="M47" s="338"/>
      <c r="N47" s="334"/>
      <c r="O47" s="330"/>
      <c r="P47" s="335"/>
      <c r="Q47" s="331"/>
      <c r="R47" s="330"/>
      <c r="S47" s="338"/>
      <c r="T47" s="330"/>
      <c r="U47" s="335"/>
      <c r="V47" s="331"/>
      <c r="W47" s="753" t="s">
        <v>425</v>
      </c>
      <c r="X47" s="755" t="s">
        <v>425</v>
      </c>
      <c r="Y47" s="331"/>
      <c r="Z47" s="363"/>
      <c r="AA47" s="366"/>
      <c r="AB47" s="330"/>
      <c r="AC47" s="338"/>
      <c r="AD47" s="384"/>
      <c r="AE47" s="330"/>
      <c r="AF47" s="335"/>
      <c r="AG47" s="331"/>
      <c r="AH47" s="339"/>
      <c r="AI47" s="340"/>
      <c r="AJ47" s="331"/>
      <c r="AK47" s="339"/>
      <c r="AL47" s="340"/>
      <c r="AM47" s="340"/>
      <c r="AN47" s="331"/>
      <c r="AO47" s="339"/>
      <c r="AP47" s="340"/>
      <c r="AQ47" s="340"/>
      <c r="AR47" s="331"/>
      <c r="AS47" s="339"/>
      <c r="AT47" s="340"/>
      <c r="AU47" s="331"/>
      <c r="AV47" s="339"/>
      <c r="AW47" s="366"/>
      <c r="AX47" s="339"/>
      <c r="AY47" s="331"/>
      <c r="AZ47" s="339"/>
      <c r="BA47" s="331"/>
      <c r="BB47" s="505"/>
      <c r="BC47" s="506"/>
      <c r="BD47" s="1566"/>
      <c r="BE47" s="402"/>
      <c r="BF47" s="288"/>
    </row>
    <row r="48" spans="1:58" ht="12" customHeight="1">
      <c r="A48" s="291">
        <f t="shared" si="2"/>
        <v>22</v>
      </c>
      <c r="B48" s="306">
        <f t="shared" si="3"/>
        <v>40</v>
      </c>
      <c r="C48" s="403"/>
      <c r="D48" s="368"/>
      <c r="E48" s="605"/>
      <c r="F48" s="588"/>
      <c r="G48" s="341"/>
      <c r="H48" s="319"/>
      <c r="I48" s="320"/>
      <c r="J48" s="321"/>
      <c r="K48" s="320"/>
      <c r="L48" s="322"/>
      <c r="M48" s="323"/>
      <c r="N48" s="324"/>
      <c r="O48" s="320"/>
      <c r="P48" s="322"/>
      <c r="Q48" s="321"/>
      <c r="R48" s="320"/>
      <c r="S48" s="323"/>
      <c r="T48" s="320"/>
      <c r="U48" s="322"/>
      <c r="V48" s="321"/>
      <c r="W48" s="320"/>
      <c r="X48" s="322"/>
      <c r="Y48" s="321"/>
      <c r="Z48" s="320"/>
      <c r="AA48" s="321"/>
      <c r="AB48" s="320"/>
      <c r="AC48" s="323"/>
      <c r="AD48" s="383"/>
      <c r="AE48" s="320"/>
      <c r="AF48" s="322"/>
      <c r="AG48" s="321"/>
      <c r="AH48" s="327"/>
      <c r="AI48" s="328"/>
      <c r="AJ48" s="321"/>
      <c r="AK48" s="327"/>
      <c r="AL48" s="328"/>
      <c r="AM48" s="328"/>
      <c r="AN48" s="321"/>
      <c r="AO48" s="327"/>
      <c r="AP48" s="328"/>
      <c r="AQ48" s="328"/>
      <c r="AR48" s="321"/>
      <c r="AS48" s="327"/>
      <c r="AT48" s="328"/>
      <c r="AU48" s="321"/>
      <c r="AV48" s="327"/>
      <c r="AW48" s="321"/>
      <c r="AX48" s="327"/>
      <c r="AY48" s="321"/>
      <c r="AZ48" s="327"/>
      <c r="BA48" s="321"/>
      <c r="BB48" s="356"/>
      <c r="BC48" s="357"/>
      <c r="BD48" s="949"/>
      <c r="BE48" s="369"/>
      <c r="BF48" s="288"/>
    </row>
    <row r="49" spans="1:58" ht="12" customHeight="1">
      <c r="A49" s="291">
        <f t="shared" si="2"/>
        <v>23</v>
      </c>
      <c r="B49" s="306">
        <f t="shared" si="3"/>
        <v>41</v>
      </c>
      <c r="C49" s="403"/>
      <c r="D49" s="368"/>
      <c r="E49" s="605"/>
      <c r="F49" s="588"/>
      <c r="G49" s="341"/>
      <c r="H49" s="319"/>
      <c r="I49" s="320"/>
      <c r="J49" s="321"/>
      <c r="K49" s="320"/>
      <c r="L49" s="322"/>
      <c r="M49" s="323"/>
      <c r="N49" s="324"/>
      <c r="O49" s="320"/>
      <c r="P49" s="322"/>
      <c r="Q49" s="321"/>
      <c r="R49" s="320"/>
      <c r="S49" s="323"/>
      <c r="T49" s="320"/>
      <c r="U49" s="322"/>
      <c r="V49" s="321"/>
      <c r="W49" s="320"/>
      <c r="X49" s="322"/>
      <c r="Y49" s="321"/>
      <c r="Z49" s="320"/>
      <c r="AA49" s="321"/>
      <c r="AB49" s="320"/>
      <c r="AC49" s="323"/>
      <c r="AD49" s="383"/>
      <c r="AE49" s="320"/>
      <c r="AF49" s="322"/>
      <c r="AG49" s="321"/>
      <c r="AH49" s="327"/>
      <c r="AI49" s="328"/>
      <c r="AJ49" s="321"/>
      <c r="AK49" s="327"/>
      <c r="AL49" s="328"/>
      <c r="AM49" s="328"/>
      <c r="AN49" s="321"/>
      <c r="AO49" s="327"/>
      <c r="AP49" s="328"/>
      <c r="AQ49" s="328"/>
      <c r="AR49" s="321"/>
      <c r="AS49" s="327"/>
      <c r="AT49" s="328"/>
      <c r="AU49" s="321"/>
      <c r="AV49" s="327"/>
      <c r="AW49" s="321"/>
      <c r="AX49" s="327"/>
      <c r="AY49" s="321"/>
      <c r="AZ49" s="327"/>
      <c r="BA49" s="321"/>
      <c r="BB49" s="356"/>
      <c r="BC49" s="357"/>
      <c r="BD49" s="949"/>
      <c r="BE49" s="387"/>
      <c r="BF49" s="288"/>
    </row>
    <row r="50" spans="1:58" ht="12" customHeight="1">
      <c r="A50" s="485">
        <f t="shared" si="2"/>
        <v>24</v>
      </c>
      <c r="B50" s="306">
        <f t="shared" si="3"/>
        <v>42</v>
      </c>
      <c r="C50" s="403"/>
      <c r="D50" s="368"/>
      <c r="E50" s="605"/>
      <c r="F50" s="588"/>
      <c r="G50" s="341"/>
      <c r="H50" s="319"/>
      <c r="I50" s="320"/>
      <c r="J50" s="321"/>
      <c r="K50" s="320"/>
      <c r="L50" s="322"/>
      <c r="M50" s="323"/>
      <c r="N50" s="324"/>
      <c r="O50" s="320"/>
      <c r="P50" s="322"/>
      <c r="Q50" s="321"/>
      <c r="R50" s="320"/>
      <c r="S50" s="323"/>
      <c r="T50" s="320"/>
      <c r="U50" s="322"/>
      <c r="V50" s="321"/>
      <c r="W50" s="320"/>
      <c r="X50" s="322"/>
      <c r="Y50" s="321"/>
      <c r="Z50" s="320"/>
      <c r="AA50" s="321"/>
      <c r="AB50" s="320"/>
      <c r="AC50" s="323"/>
      <c r="AD50" s="383"/>
      <c r="AE50" s="320"/>
      <c r="AF50" s="322"/>
      <c r="AG50" s="321"/>
      <c r="AH50" s="327"/>
      <c r="AI50" s="328"/>
      <c r="AJ50" s="321"/>
      <c r="AK50" s="327"/>
      <c r="AL50" s="328"/>
      <c r="AM50" s="328"/>
      <c r="AN50" s="321"/>
      <c r="AO50" s="327"/>
      <c r="AP50" s="328"/>
      <c r="AQ50" s="328"/>
      <c r="AR50" s="321"/>
      <c r="AS50" s="327"/>
      <c r="AT50" s="328"/>
      <c r="AU50" s="321"/>
      <c r="AV50" s="327"/>
      <c r="AW50" s="321"/>
      <c r="AX50" s="327"/>
      <c r="AY50" s="321"/>
      <c r="AZ50" s="327"/>
      <c r="BA50" s="321"/>
      <c r="BB50" s="356"/>
      <c r="BC50" s="357"/>
      <c r="BD50" s="949"/>
      <c r="BE50" s="387"/>
      <c r="BF50" s="288"/>
    </row>
    <row r="51" spans="1:58" ht="12" customHeight="1">
      <c r="A51" s="485">
        <f t="shared" si="2"/>
        <v>25</v>
      </c>
      <c r="B51" s="306">
        <f t="shared" si="3"/>
        <v>43</v>
      </c>
      <c r="C51" s="405"/>
      <c r="D51" s="368"/>
      <c r="E51" s="605"/>
      <c r="F51" s="588"/>
      <c r="G51" s="341"/>
      <c r="H51" s="319"/>
      <c r="I51" s="320"/>
      <c r="J51" s="321"/>
      <c r="K51" s="320"/>
      <c r="L51" s="322"/>
      <c r="M51" s="323"/>
      <c r="N51" s="324"/>
      <c r="O51" s="320"/>
      <c r="P51" s="322"/>
      <c r="Q51" s="321"/>
      <c r="R51" s="320"/>
      <c r="S51" s="323"/>
      <c r="T51" s="320"/>
      <c r="U51" s="322"/>
      <c r="V51" s="321"/>
      <c r="W51" s="320"/>
      <c r="X51" s="322"/>
      <c r="Y51" s="321"/>
      <c r="Z51" s="320"/>
      <c r="AA51" s="321"/>
      <c r="AB51" s="320"/>
      <c r="AC51" s="323"/>
      <c r="AD51" s="383"/>
      <c r="AE51" s="320"/>
      <c r="AF51" s="322"/>
      <c r="AG51" s="321"/>
      <c r="AH51" s="327"/>
      <c r="AI51" s="328"/>
      <c r="AJ51" s="321"/>
      <c r="AK51" s="327"/>
      <c r="AL51" s="328"/>
      <c r="AM51" s="328"/>
      <c r="AN51" s="321"/>
      <c r="AO51" s="327"/>
      <c r="AP51" s="328"/>
      <c r="AQ51" s="328"/>
      <c r="AR51" s="321"/>
      <c r="AS51" s="327"/>
      <c r="AT51" s="328"/>
      <c r="AU51" s="321"/>
      <c r="AV51" s="327"/>
      <c r="AW51" s="321"/>
      <c r="AX51" s="327"/>
      <c r="AY51" s="321"/>
      <c r="AZ51" s="327"/>
      <c r="BA51" s="321"/>
      <c r="BB51" s="356"/>
      <c r="BC51" s="357"/>
      <c r="BD51" s="949"/>
      <c r="BE51" s="387"/>
      <c r="BF51" s="288"/>
    </row>
    <row r="52" spans="1:58" ht="12" customHeight="1">
      <c r="A52" s="485">
        <f t="shared" si="2"/>
        <v>26</v>
      </c>
      <c r="B52" s="306">
        <f t="shared" si="3"/>
        <v>44</v>
      </c>
      <c r="C52" s="405"/>
      <c r="D52" s="399"/>
      <c r="E52" s="605"/>
      <c r="F52" s="588"/>
      <c r="G52" s="341"/>
      <c r="H52" s="319"/>
      <c r="I52" s="320"/>
      <c r="J52" s="321"/>
      <c r="K52" s="320"/>
      <c r="L52" s="322"/>
      <c r="M52" s="323"/>
      <c r="N52" s="324"/>
      <c r="O52" s="320"/>
      <c r="P52" s="322"/>
      <c r="Q52" s="321"/>
      <c r="R52" s="320"/>
      <c r="S52" s="323"/>
      <c r="T52" s="320"/>
      <c r="U52" s="322"/>
      <c r="V52" s="321"/>
      <c r="W52" s="752"/>
      <c r="X52" s="754"/>
      <c r="Y52" s="321"/>
      <c r="Z52" s="320"/>
      <c r="AA52" s="321"/>
      <c r="AB52" s="320"/>
      <c r="AC52" s="323"/>
      <c r="AD52" s="383"/>
      <c r="AE52" s="320"/>
      <c r="AF52" s="322"/>
      <c r="AG52" s="321"/>
      <c r="AH52" s="327"/>
      <c r="AI52" s="328"/>
      <c r="AJ52" s="321"/>
      <c r="AK52" s="327"/>
      <c r="AL52" s="328"/>
      <c r="AM52" s="328"/>
      <c r="AN52" s="321"/>
      <c r="AO52" s="327"/>
      <c r="AP52" s="328"/>
      <c r="AQ52" s="328"/>
      <c r="AR52" s="321"/>
      <c r="AS52" s="327"/>
      <c r="AT52" s="328"/>
      <c r="AU52" s="321"/>
      <c r="AV52" s="327"/>
      <c r="AW52" s="321"/>
      <c r="AX52" s="327"/>
      <c r="AY52" s="321"/>
      <c r="AZ52" s="327"/>
      <c r="BA52" s="321"/>
      <c r="BB52" s="356"/>
      <c r="BC52" s="357"/>
      <c r="BD52" s="757"/>
      <c r="BE52" s="406"/>
      <c r="BF52" s="288"/>
    </row>
    <row r="53" spans="1:58" ht="12" customHeight="1" thickBot="1">
      <c r="A53" s="485">
        <f t="shared" si="2"/>
        <v>27</v>
      </c>
      <c r="B53" s="469">
        <f t="shared" si="3"/>
        <v>45</v>
      </c>
      <c r="C53" s="405"/>
      <c r="D53" s="407"/>
      <c r="E53" s="607"/>
      <c r="F53" s="608"/>
      <c r="G53" s="527"/>
      <c r="H53" s="528"/>
      <c r="I53" s="529"/>
      <c r="J53" s="408"/>
      <c r="K53" s="529"/>
      <c r="L53" s="530"/>
      <c r="M53" s="531"/>
      <c r="N53" s="532"/>
      <c r="O53" s="529"/>
      <c r="P53" s="530"/>
      <c r="Q53" s="408"/>
      <c r="R53" s="529"/>
      <c r="S53" s="531"/>
      <c r="T53" s="529"/>
      <c r="U53" s="530"/>
      <c r="V53" s="408"/>
      <c r="W53" s="529"/>
      <c r="X53" s="530"/>
      <c r="Y53" s="408"/>
      <c r="Z53" s="529"/>
      <c r="AA53" s="408"/>
      <c r="AB53" s="529"/>
      <c r="AC53" s="531"/>
      <c r="AD53" s="533"/>
      <c r="AE53" s="529"/>
      <c r="AF53" s="530"/>
      <c r="AG53" s="408"/>
      <c r="AH53" s="409"/>
      <c r="AI53" s="410"/>
      <c r="AJ53" s="408"/>
      <c r="AK53" s="409"/>
      <c r="AL53" s="410"/>
      <c r="AM53" s="410"/>
      <c r="AN53" s="408"/>
      <c r="AO53" s="409"/>
      <c r="AP53" s="410"/>
      <c r="AQ53" s="410"/>
      <c r="AR53" s="408"/>
      <c r="AS53" s="409"/>
      <c r="AT53" s="410"/>
      <c r="AU53" s="408"/>
      <c r="AV53" s="409"/>
      <c r="AW53" s="408"/>
      <c r="AX53" s="409"/>
      <c r="AY53" s="408"/>
      <c r="AZ53" s="409"/>
      <c r="BA53" s="408"/>
      <c r="BB53" s="534"/>
      <c r="BC53" s="535"/>
      <c r="BD53" s="756" t="s">
        <v>332</v>
      </c>
      <c r="BE53" s="318"/>
      <c r="BF53" s="288"/>
    </row>
    <row r="54" spans="1:58" ht="12" customHeight="1" thickBot="1">
      <c r="A54" s="525" t="str">
        <f t="shared" si="2"/>
        <v/>
      </c>
      <c r="B54" s="538"/>
      <c r="C54" s="539"/>
      <c r="D54" s="539"/>
      <c r="E54" s="609"/>
      <c r="F54" s="614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39"/>
      <c r="AH54" s="539"/>
      <c r="AI54" s="539"/>
      <c r="AJ54" s="539"/>
      <c r="AK54" s="539"/>
      <c r="AL54" s="539"/>
      <c r="AM54" s="539"/>
      <c r="AN54" s="539"/>
      <c r="AO54" s="539"/>
      <c r="AP54" s="539"/>
      <c r="AQ54" s="539"/>
      <c r="AR54" s="539"/>
      <c r="AS54" s="539"/>
      <c r="AT54" s="539"/>
      <c r="AU54" s="539"/>
      <c r="AV54" s="539"/>
      <c r="AW54" s="539"/>
      <c r="AX54" s="539"/>
      <c r="AY54" s="539"/>
      <c r="AZ54" s="539"/>
      <c r="BA54" s="539"/>
      <c r="BB54" s="539"/>
      <c r="BC54" s="539"/>
      <c r="BD54" s="539"/>
      <c r="BE54" s="540"/>
      <c r="BF54" s="288"/>
    </row>
    <row r="55" spans="1:58" ht="12" customHeight="1">
      <c r="A55" s="291">
        <f t="shared" si="2"/>
        <v>36</v>
      </c>
      <c r="B55" s="292">
        <f t="shared" si="3"/>
        <v>1</v>
      </c>
      <c r="C55" s="1553">
        <v>6</v>
      </c>
      <c r="D55" s="355"/>
      <c r="E55" s="610"/>
      <c r="F55" s="590"/>
      <c r="G55" s="353"/>
      <c r="H55" s="329"/>
      <c r="I55" s="330"/>
      <c r="J55" s="331"/>
      <c r="K55" s="330"/>
      <c r="L55" s="335"/>
      <c r="M55" s="865"/>
      <c r="N55" s="334"/>
      <c r="O55" s="330"/>
      <c r="P55" s="335"/>
      <c r="Q55" s="331"/>
      <c r="R55" s="330"/>
      <c r="S55" s="338"/>
      <c r="T55" s="330"/>
      <c r="U55" s="340"/>
      <c r="V55" s="384"/>
      <c r="W55" s="330"/>
      <c r="X55" s="335"/>
      <c r="Y55" s="331"/>
      <c r="Z55" s="758"/>
      <c r="AA55" s="759"/>
      <c r="AB55" s="330"/>
      <c r="AC55" s="338"/>
      <c r="AD55" s="384"/>
      <c r="AE55" s="330"/>
      <c r="AF55" s="365"/>
      <c r="AG55" s="366"/>
      <c r="AH55" s="339"/>
      <c r="AI55" s="340"/>
      <c r="AJ55" s="331"/>
      <c r="AK55" s="339"/>
      <c r="AL55" s="340"/>
      <c r="AM55" s="340"/>
      <c r="AN55" s="331"/>
      <c r="AO55" s="505"/>
      <c r="AP55" s="536"/>
      <c r="AQ55" s="340"/>
      <c r="AR55" s="331"/>
      <c r="AS55" s="347"/>
      <c r="AT55" s="537"/>
      <c r="AU55" s="331"/>
      <c r="AV55" s="339"/>
      <c r="AW55" s="331"/>
      <c r="AX55" s="339"/>
      <c r="AY55" s="331"/>
      <c r="AZ55" s="339"/>
      <c r="BA55" s="331"/>
      <c r="BB55" s="505"/>
      <c r="BC55" s="506"/>
      <c r="BD55" s="1567" t="s">
        <v>415</v>
      </c>
      <c r="BE55" s="484" t="s">
        <v>329</v>
      </c>
      <c r="BF55" s="288"/>
    </row>
    <row r="56" spans="1:58" ht="12" customHeight="1">
      <c r="A56" s="291">
        <f t="shared" si="2"/>
        <v>37</v>
      </c>
      <c r="B56" s="306">
        <f t="shared" si="3"/>
        <v>2</v>
      </c>
      <c r="C56" s="1553"/>
      <c r="D56" s="355"/>
      <c r="E56" s="591"/>
      <c r="F56" s="588"/>
      <c r="G56" s="341"/>
      <c r="H56" s="319"/>
      <c r="I56" s="320"/>
      <c r="J56" s="321"/>
      <c r="K56" s="320"/>
      <c r="L56" s="322"/>
      <c r="M56" s="866" t="s">
        <v>425</v>
      </c>
      <c r="N56" s="324"/>
      <c r="O56" s="320"/>
      <c r="P56" s="322"/>
      <c r="Q56" s="321"/>
      <c r="R56" s="320"/>
      <c r="S56" s="323"/>
      <c r="T56" s="320"/>
      <c r="U56" s="328"/>
      <c r="V56" s="383"/>
      <c r="W56" s="320"/>
      <c r="X56" s="322"/>
      <c r="Y56" s="321"/>
      <c r="Z56" s="760" t="s">
        <v>425</v>
      </c>
      <c r="AA56" s="761" t="s">
        <v>425</v>
      </c>
      <c r="AB56" s="320"/>
      <c r="AC56" s="323"/>
      <c r="AD56" s="383"/>
      <c r="AE56" s="320"/>
      <c r="AF56" s="362"/>
      <c r="AG56" s="343"/>
      <c r="AH56" s="327"/>
      <c r="AI56" s="328"/>
      <c r="AJ56" s="321"/>
      <c r="AK56" s="327"/>
      <c r="AL56" s="328"/>
      <c r="AM56" s="328"/>
      <c r="AN56" s="321"/>
      <c r="AO56" s="356"/>
      <c r="AP56" s="412"/>
      <c r="AQ56" s="328"/>
      <c r="AR56" s="321"/>
      <c r="AS56" s="345"/>
      <c r="AT56" s="413"/>
      <c r="AU56" s="321"/>
      <c r="AV56" s="327"/>
      <c r="AW56" s="321"/>
      <c r="AX56" s="327"/>
      <c r="AY56" s="321"/>
      <c r="AZ56" s="327"/>
      <c r="BA56" s="321"/>
      <c r="BB56" s="356"/>
      <c r="BC56" s="357"/>
      <c r="BD56" s="1568"/>
      <c r="BE56" s="629"/>
      <c r="BF56" s="288"/>
    </row>
    <row r="57" spans="1:58" ht="12" customHeight="1" thickBot="1">
      <c r="A57" s="291">
        <f t="shared" si="2"/>
        <v>38</v>
      </c>
      <c r="B57" s="306">
        <f t="shared" si="3"/>
        <v>3</v>
      </c>
      <c r="C57" s="1553"/>
      <c r="D57" s="355"/>
      <c r="E57" s="591"/>
      <c r="F57" s="588"/>
      <c r="G57" s="341"/>
      <c r="H57" s="319"/>
      <c r="I57" s="320"/>
      <c r="J57" s="321"/>
      <c r="K57" s="320"/>
      <c r="L57" s="322"/>
      <c r="M57" s="866"/>
      <c r="N57" s="324"/>
      <c r="O57" s="320"/>
      <c r="P57" s="322"/>
      <c r="Q57" s="321"/>
      <c r="R57" s="320"/>
      <c r="S57" s="323"/>
      <c r="T57" s="320"/>
      <c r="U57" s="322"/>
      <c r="V57" s="321"/>
      <c r="W57" s="320"/>
      <c r="X57" s="322"/>
      <c r="Y57" s="321"/>
      <c r="Z57" s="760"/>
      <c r="AA57" s="761"/>
      <c r="AB57" s="320"/>
      <c r="AC57" s="323"/>
      <c r="AD57" s="383"/>
      <c r="AE57" s="320"/>
      <c r="AF57" s="362"/>
      <c r="AG57" s="343"/>
      <c r="AH57" s="327"/>
      <c r="AI57" s="328"/>
      <c r="AJ57" s="321"/>
      <c r="AK57" s="327"/>
      <c r="AL57" s="328"/>
      <c r="AM57" s="328"/>
      <c r="AN57" s="321"/>
      <c r="AO57" s="339"/>
      <c r="AP57" s="340"/>
      <c r="AQ57" s="328"/>
      <c r="AR57" s="321"/>
      <c r="AS57" s="345"/>
      <c r="AT57" s="413"/>
      <c r="AU57" s="321"/>
      <c r="AV57" s="327"/>
      <c r="AW57" s="321"/>
      <c r="AX57" s="327"/>
      <c r="AY57" s="321"/>
      <c r="AZ57" s="327"/>
      <c r="BA57" s="321"/>
      <c r="BB57" s="356"/>
      <c r="BC57" s="357"/>
      <c r="BD57" s="1569"/>
      <c r="BE57" s="402"/>
      <c r="BF57" s="288"/>
    </row>
    <row r="58" spans="1:58" ht="12" customHeight="1">
      <c r="A58" s="291">
        <f t="shared" si="2"/>
        <v>39</v>
      </c>
      <c r="B58" s="306">
        <f t="shared" si="3"/>
        <v>4</v>
      </c>
      <c r="C58" s="1553"/>
      <c r="D58" s="355"/>
      <c r="E58" s="591"/>
      <c r="F58" s="588"/>
      <c r="G58" s="341"/>
      <c r="H58" s="319"/>
      <c r="I58" s="320"/>
      <c r="J58" s="321"/>
      <c r="K58" s="320"/>
      <c r="L58" s="322"/>
      <c r="M58" s="323"/>
      <c r="N58" s="867"/>
      <c r="O58" s="320"/>
      <c r="P58" s="322"/>
      <c r="Q58" s="321"/>
      <c r="R58" s="320"/>
      <c r="S58" s="323"/>
      <c r="T58" s="320"/>
      <c r="U58" s="322"/>
      <c r="V58" s="321"/>
      <c r="W58" s="320"/>
      <c r="X58" s="754"/>
      <c r="Y58" s="762"/>
      <c r="Z58" s="320"/>
      <c r="AA58" s="321"/>
      <c r="AB58" s="320"/>
      <c r="AC58" s="323"/>
      <c r="AD58" s="383"/>
      <c r="AE58" s="320"/>
      <c r="AF58" s="322"/>
      <c r="AG58" s="321"/>
      <c r="AH58" s="345"/>
      <c r="AI58" s="413"/>
      <c r="AJ58" s="343"/>
      <c r="AK58" s="327"/>
      <c r="AL58" s="328"/>
      <c r="AM58" s="328"/>
      <c r="AN58" s="321"/>
      <c r="AO58" s="327"/>
      <c r="AP58" s="328"/>
      <c r="AQ58" s="328"/>
      <c r="AR58" s="321"/>
      <c r="AS58" s="327"/>
      <c r="AT58" s="328"/>
      <c r="AU58" s="321"/>
      <c r="AV58" s="345"/>
      <c r="AW58" s="343"/>
      <c r="AX58" s="327"/>
      <c r="AY58" s="321"/>
      <c r="AZ58" s="327"/>
      <c r="BA58" s="321"/>
      <c r="BB58" s="356"/>
      <c r="BC58" s="357"/>
      <c r="BD58" s="1564" t="s">
        <v>335</v>
      </c>
      <c r="BE58" s="474"/>
      <c r="BF58" s="288"/>
    </row>
    <row r="59" spans="1:58" ht="12" customHeight="1">
      <c r="A59" s="291">
        <f t="shared" si="2"/>
        <v>40</v>
      </c>
      <c r="B59" s="306">
        <f t="shared" si="3"/>
        <v>5</v>
      </c>
      <c r="C59" s="1553"/>
      <c r="D59" s="355"/>
      <c r="E59" s="591"/>
      <c r="F59" s="588"/>
      <c r="G59" s="341"/>
      <c r="H59" s="319"/>
      <c r="I59" s="320"/>
      <c r="J59" s="321"/>
      <c r="K59" s="320"/>
      <c r="L59" s="322"/>
      <c r="M59" s="323"/>
      <c r="N59" s="867" t="s">
        <v>425</v>
      </c>
      <c r="O59" s="320"/>
      <c r="P59" s="322"/>
      <c r="Q59" s="321"/>
      <c r="R59" s="320"/>
      <c r="S59" s="323"/>
      <c r="T59" s="320"/>
      <c r="U59" s="322"/>
      <c r="V59" s="321"/>
      <c r="W59" s="320"/>
      <c r="X59" s="754" t="s">
        <v>425</v>
      </c>
      <c r="Y59" s="762" t="s">
        <v>425</v>
      </c>
      <c r="Z59" s="320"/>
      <c r="AA59" s="321"/>
      <c r="AB59" s="320"/>
      <c r="AC59" s="323"/>
      <c r="AD59" s="383"/>
      <c r="AE59" s="320"/>
      <c r="AF59" s="322"/>
      <c r="AG59" s="321"/>
      <c r="AH59" s="345"/>
      <c r="AI59" s="413"/>
      <c r="AJ59" s="343"/>
      <c r="AK59" s="327"/>
      <c r="AL59" s="328"/>
      <c r="AM59" s="328"/>
      <c r="AN59" s="321"/>
      <c r="AO59" s="327"/>
      <c r="AP59" s="328"/>
      <c r="AQ59" s="328"/>
      <c r="AR59" s="321"/>
      <c r="AS59" s="327"/>
      <c r="AT59" s="328"/>
      <c r="AU59" s="321"/>
      <c r="AV59" s="345"/>
      <c r="AW59" s="343"/>
      <c r="AX59" s="327"/>
      <c r="AY59" s="321"/>
      <c r="AZ59" s="327"/>
      <c r="BA59" s="321"/>
      <c r="BB59" s="356"/>
      <c r="BC59" s="357"/>
      <c r="BD59" s="1565"/>
      <c r="BE59" s="474"/>
      <c r="BF59" s="288"/>
    </row>
    <row r="60" spans="1:58" ht="12" customHeight="1" thickBot="1">
      <c r="A60" s="291">
        <f t="shared" si="2"/>
        <v>41</v>
      </c>
      <c r="B60" s="306">
        <f t="shared" si="3"/>
        <v>6</v>
      </c>
      <c r="C60" s="1553"/>
      <c r="D60" s="355"/>
      <c r="E60" s="591"/>
      <c r="F60" s="588"/>
      <c r="G60" s="341"/>
      <c r="H60" s="319"/>
      <c r="I60" s="320"/>
      <c r="J60" s="321"/>
      <c r="K60" s="320"/>
      <c r="L60" s="322"/>
      <c r="M60" s="323"/>
      <c r="N60" s="867"/>
      <c r="O60" s="320"/>
      <c r="P60" s="322"/>
      <c r="Q60" s="321"/>
      <c r="R60" s="320"/>
      <c r="S60" s="323"/>
      <c r="T60" s="388"/>
      <c r="U60" s="322"/>
      <c r="V60" s="321"/>
      <c r="W60" s="320"/>
      <c r="X60" s="754"/>
      <c r="Y60" s="762"/>
      <c r="Z60" s="320"/>
      <c r="AA60" s="321"/>
      <c r="AB60" s="320"/>
      <c r="AC60" s="323"/>
      <c r="AD60" s="383"/>
      <c r="AE60" s="320"/>
      <c r="AF60" s="322"/>
      <c r="AG60" s="321"/>
      <c r="AH60" s="345"/>
      <c r="AI60" s="413"/>
      <c r="AJ60" s="343"/>
      <c r="AK60" s="327"/>
      <c r="AL60" s="328"/>
      <c r="AM60" s="328"/>
      <c r="AN60" s="321"/>
      <c r="AO60" s="327"/>
      <c r="AP60" s="328"/>
      <c r="AQ60" s="328"/>
      <c r="AR60" s="321"/>
      <c r="AS60" s="389"/>
      <c r="AT60" s="416"/>
      <c r="AU60" s="321"/>
      <c r="AV60" s="345"/>
      <c r="AW60" s="343"/>
      <c r="AX60" s="327"/>
      <c r="AY60" s="321"/>
      <c r="AZ60" s="327"/>
      <c r="BA60" s="321"/>
      <c r="BB60" s="356"/>
      <c r="BC60" s="357"/>
      <c r="BD60" s="1566"/>
      <c r="BE60" s="1562"/>
      <c r="BF60" s="288"/>
    </row>
    <row r="61" spans="1:58" ht="12" customHeight="1">
      <c r="A61" s="291">
        <f t="shared" si="2"/>
        <v>42</v>
      </c>
      <c r="B61" s="306">
        <f t="shared" si="3"/>
        <v>7</v>
      </c>
      <c r="C61" s="1553"/>
      <c r="D61" s="355"/>
      <c r="E61" s="591"/>
      <c r="F61" s="588"/>
      <c r="G61" s="341"/>
      <c r="H61" s="319"/>
      <c r="I61" s="320"/>
      <c r="J61" s="321"/>
      <c r="K61" s="320"/>
      <c r="L61" s="322"/>
      <c r="M61" s="323"/>
      <c r="N61" s="324"/>
      <c r="O61" s="320"/>
      <c r="P61" s="322"/>
      <c r="Q61" s="321"/>
      <c r="R61" s="320"/>
      <c r="S61" s="328"/>
      <c r="T61" s="350"/>
      <c r="U61" s="320"/>
      <c r="V61" s="321"/>
      <c r="W61" s="320"/>
      <c r="X61" s="322"/>
      <c r="Y61" s="321"/>
      <c r="Z61" s="320"/>
      <c r="AA61" s="321"/>
      <c r="AB61" s="320"/>
      <c r="AC61" s="323"/>
      <c r="AD61" s="383"/>
      <c r="AE61" s="320"/>
      <c r="AF61" s="322"/>
      <c r="AG61" s="321"/>
      <c r="AH61" s="766" t="s">
        <v>425</v>
      </c>
      <c r="AI61" s="741" t="s">
        <v>425</v>
      </c>
      <c r="AJ61" s="767" t="s">
        <v>425</v>
      </c>
      <c r="AK61" s="345"/>
      <c r="AL61" s="413"/>
      <c r="AM61" s="328"/>
      <c r="AN61" s="321"/>
      <c r="AO61" s="327"/>
      <c r="AP61" s="328"/>
      <c r="AQ61" s="328"/>
      <c r="AR61" s="321"/>
      <c r="AS61" s="417"/>
      <c r="AT61" s="323"/>
      <c r="AU61" s="324"/>
      <c r="AV61" s="327"/>
      <c r="AW61" s="321"/>
      <c r="AX61" s="327"/>
      <c r="AY61" s="321"/>
      <c r="AZ61" s="327"/>
      <c r="BA61" s="321"/>
      <c r="BB61" s="356"/>
      <c r="BC61" s="357"/>
      <c r="BD61" s="1554" t="s">
        <v>416</v>
      </c>
      <c r="BE61" s="1562"/>
      <c r="BF61" s="288"/>
    </row>
    <row r="62" spans="1:58" ht="12" customHeight="1" thickBot="1">
      <c r="A62" s="291">
        <f t="shared" si="2"/>
        <v>43</v>
      </c>
      <c r="B62" s="306">
        <f t="shared" si="3"/>
        <v>8</v>
      </c>
      <c r="C62" s="1553"/>
      <c r="D62" s="355"/>
      <c r="E62" s="591"/>
      <c r="F62" s="588"/>
      <c r="G62" s="341"/>
      <c r="H62" s="319"/>
      <c r="I62" s="320"/>
      <c r="J62" s="321"/>
      <c r="K62" s="320"/>
      <c r="L62" s="322"/>
      <c r="M62" s="323"/>
      <c r="N62" s="324"/>
      <c r="O62" s="320"/>
      <c r="P62" s="322"/>
      <c r="Q62" s="321"/>
      <c r="R62" s="388"/>
      <c r="S62" s="328"/>
      <c r="T62" s="350"/>
      <c r="U62" s="320"/>
      <c r="V62" s="321"/>
      <c r="W62" s="320"/>
      <c r="X62" s="322"/>
      <c r="Y62" s="321"/>
      <c r="Z62" s="320"/>
      <c r="AA62" s="321"/>
      <c r="AB62" s="320"/>
      <c r="AC62" s="323"/>
      <c r="AD62" s="383"/>
      <c r="AE62" s="320"/>
      <c r="AF62" s="322"/>
      <c r="AG62" s="321"/>
      <c r="AH62" s="766"/>
      <c r="AI62" s="741"/>
      <c r="AJ62" s="767"/>
      <c r="AK62" s="763"/>
      <c r="AL62" s="764"/>
      <c r="AM62" s="328"/>
      <c r="AN62" s="321"/>
      <c r="AO62" s="327"/>
      <c r="AP62" s="328"/>
      <c r="AQ62" s="328"/>
      <c r="AR62" s="321"/>
      <c r="AS62" s="417"/>
      <c r="AT62" s="323"/>
      <c r="AU62" s="324"/>
      <c r="AV62" s="327"/>
      <c r="AW62" s="321"/>
      <c r="AX62" s="327"/>
      <c r="AY62" s="321"/>
      <c r="AZ62" s="327"/>
      <c r="BA62" s="321"/>
      <c r="BB62" s="356"/>
      <c r="BC62" s="357"/>
      <c r="BD62" s="1555"/>
      <c r="BE62" s="1563"/>
      <c r="BF62" s="288"/>
    </row>
    <row r="63" spans="1:58" ht="12" customHeight="1">
      <c r="A63" s="291">
        <f t="shared" si="2"/>
        <v>44</v>
      </c>
      <c r="B63" s="306">
        <f t="shared" si="3"/>
        <v>9</v>
      </c>
      <c r="C63" s="418"/>
      <c r="D63" s="355"/>
      <c r="E63" s="591"/>
      <c r="F63" s="588"/>
      <c r="G63" s="341"/>
      <c r="H63" s="319"/>
      <c r="I63" s="320"/>
      <c r="J63" s="321"/>
      <c r="K63" s="320"/>
      <c r="L63" s="322"/>
      <c r="M63" s="323"/>
      <c r="N63" s="324"/>
      <c r="O63" s="320"/>
      <c r="P63" s="322"/>
      <c r="Q63" s="321"/>
      <c r="R63" s="391"/>
      <c r="S63" s="344"/>
      <c r="T63" s="330"/>
      <c r="U63" s="322"/>
      <c r="V63" s="321"/>
      <c r="W63" s="320"/>
      <c r="X63" s="322"/>
      <c r="Y63" s="321"/>
      <c r="Z63" s="320"/>
      <c r="AA63" s="321"/>
      <c r="AB63" s="320"/>
      <c r="AC63" s="323"/>
      <c r="AD63" s="383"/>
      <c r="AE63" s="320"/>
      <c r="AF63" s="322"/>
      <c r="AG63" s="321"/>
      <c r="AH63" s="327"/>
      <c r="AI63" s="328"/>
      <c r="AJ63" s="321"/>
      <c r="AK63" s="327"/>
      <c r="AL63" s="328"/>
      <c r="AM63" s="328"/>
      <c r="AN63" s="321"/>
      <c r="AO63" s="327"/>
      <c r="AP63" s="328"/>
      <c r="AQ63" s="328"/>
      <c r="AR63" s="321"/>
      <c r="AS63" s="339"/>
      <c r="AT63" s="340"/>
      <c r="AU63" s="321"/>
      <c r="AV63" s="327"/>
      <c r="AW63" s="321"/>
      <c r="AX63" s="327"/>
      <c r="AY63" s="321"/>
      <c r="AZ63" s="327"/>
      <c r="BA63" s="321"/>
      <c r="BB63" s="356"/>
      <c r="BC63" s="357"/>
      <c r="BD63" s="1556"/>
      <c r="BE63" s="1558"/>
      <c r="BF63" s="288"/>
    </row>
    <row r="64" spans="1:58" ht="12" customHeight="1" thickBot="1">
      <c r="A64" s="291">
        <f t="shared" si="2"/>
        <v>45</v>
      </c>
      <c r="B64" s="306">
        <f t="shared" si="3"/>
        <v>10</v>
      </c>
      <c r="C64" s="418"/>
      <c r="D64" s="355"/>
      <c r="E64" s="591"/>
      <c r="F64" s="588"/>
      <c r="G64" s="341"/>
      <c r="H64" s="319"/>
      <c r="I64" s="320"/>
      <c r="J64" s="419"/>
      <c r="K64" s="320"/>
      <c r="L64" s="322"/>
      <c r="M64" s="323"/>
      <c r="N64" s="324"/>
      <c r="O64" s="320"/>
      <c r="P64" s="397"/>
      <c r="Q64" s="321"/>
      <c r="R64" s="391"/>
      <c r="S64" s="344"/>
      <c r="T64" s="320"/>
      <c r="U64" s="322"/>
      <c r="V64" s="321"/>
      <c r="W64" s="320"/>
      <c r="X64" s="322"/>
      <c r="Y64" s="321"/>
      <c r="Z64" s="320"/>
      <c r="AA64" s="321"/>
      <c r="AB64" s="320"/>
      <c r="AC64" s="323"/>
      <c r="AD64" s="383"/>
      <c r="AE64" s="320"/>
      <c r="AF64" s="322"/>
      <c r="AG64" s="321"/>
      <c r="AH64" s="327"/>
      <c r="AI64" s="328"/>
      <c r="AJ64" s="321"/>
      <c r="AK64" s="327"/>
      <c r="AL64" s="328"/>
      <c r="AM64" s="328"/>
      <c r="AN64" s="321"/>
      <c r="AO64" s="327"/>
      <c r="AP64" s="328"/>
      <c r="AQ64" s="328"/>
      <c r="AR64" s="321"/>
      <c r="AS64" s="327"/>
      <c r="AT64" s="328"/>
      <c r="AU64" s="321"/>
      <c r="AV64" s="327"/>
      <c r="AW64" s="321"/>
      <c r="AX64" s="327"/>
      <c r="AY64" s="321"/>
      <c r="AZ64" s="327"/>
      <c r="BA64" s="321"/>
      <c r="BB64" s="356"/>
      <c r="BC64" s="357"/>
      <c r="BD64" s="1557"/>
      <c r="BE64" s="1559"/>
      <c r="BF64" s="288"/>
    </row>
    <row r="65" spans="1:58" ht="12" customHeight="1">
      <c r="A65" s="291">
        <f t="shared" si="2"/>
        <v>46</v>
      </c>
      <c r="B65" s="306">
        <f t="shared" si="3"/>
        <v>11</v>
      </c>
      <c r="C65" s="418"/>
      <c r="D65" s="355"/>
      <c r="E65" s="591"/>
      <c r="F65" s="588"/>
      <c r="G65" s="341"/>
      <c r="H65" s="319"/>
      <c r="I65" s="327"/>
      <c r="J65" s="420"/>
      <c r="K65" s="320"/>
      <c r="L65" s="322"/>
      <c r="M65" s="323"/>
      <c r="N65" s="324"/>
      <c r="O65" s="327"/>
      <c r="P65" s="350"/>
      <c r="Q65" s="351"/>
      <c r="R65" s="330"/>
      <c r="S65" s="323"/>
      <c r="T65" s="320"/>
      <c r="U65" s="322"/>
      <c r="V65" s="321"/>
      <c r="W65" s="320"/>
      <c r="X65" s="322"/>
      <c r="Y65" s="321"/>
      <c r="Z65" s="320"/>
      <c r="AA65" s="321"/>
      <c r="AB65" s="320"/>
      <c r="AC65" s="323"/>
      <c r="AD65" s="383"/>
      <c r="AE65" s="320"/>
      <c r="AF65" s="322"/>
      <c r="AG65" s="321"/>
      <c r="AH65" s="327"/>
      <c r="AI65" s="328"/>
      <c r="AJ65" s="321"/>
      <c r="AK65" s="327"/>
      <c r="AL65" s="328"/>
      <c r="AM65" s="328"/>
      <c r="AN65" s="321"/>
      <c r="AO65" s="327"/>
      <c r="AP65" s="328"/>
      <c r="AQ65" s="328"/>
      <c r="AR65" s="321"/>
      <c r="AS65" s="327"/>
      <c r="AT65" s="328"/>
      <c r="AU65" s="321"/>
      <c r="AV65" s="327"/>
      <c r="AW65" s="321"/>
      <c r="AX65" s="327"/>
      <c r="AY65" s="321"/>
      <c r="AZ65" s="327"/>
      <c r="BA65" s="321"/>
      <c r="BB65" s="356"/>
      <c r="BC65" s="357"/>
      <c r="BD65" s="1556"/>
      <c r="BE65" s="1560"/>
      <c r="BF65" s="288"/>
    </row>
    <row r="66" spans="1:58" ht="12" customHeight="1" thickBot="1">
      <c r="A66" s="291">
        <f t="shared" si="2"/>
        <v>47</v>
      </c>
      <c r="B66" s="306">
        <f t="shared" si="3"/>
        <v>12</v>
      </c>
      <c r="C66" s="418"/>
      <c r="D66" s="355"/>
      <c r="E66" s="591"/>
      <c r="F66" s="588"/>
      <c r="G66" s="341"/>
      <c r="H66" s="319"/>
      <c r="I66" s="327"/>
      <c r="J66" s="420"/>
      <c r="K66" s="320"/>
      <c r="L66" s="322"/>
      <c r="M66" s="323"/>
      <c r="N66" s="324"/>
      <c r="O66" s="327"/>
      <c r="P66" s="350"/>
      <c r="Q66" s="351"/>
      <c r="R66" s="320"/>
      <c r="S66" s="323"/>
      <c r="T66" s="320"/>
      <c r="U66" s="322"/>
      <c r="V66" s="321"/>
      <c r="W66" s="320"/>
      <c r="X66" s="322"/>
      <c r="Y66" s="321"/>
      <c r="Z66" s="320"/>
      <c r="AA66" s="321"/>
      <c r="AB66" s="320"/>
      <c r="AC66" s="323"/>
      <c r="AD66" s="383"/>
      <c r="AE66" s="320"/>
      <c r="AF66" s="322"/>
      <c r="AG66" s="321"/>
      <c r="AH66" s="327"/>
      <c r="AI66" s="328"/>
      <c r="AJ66" s="321"/>
      <c r="AK66" s="327"/>
      <c r="AL66" s="328"/>
      <c r="AM66" s="328"/>
      <c r="AN66" s="321"/>
      <c r="AO66" s="327"/>
      <c r="AP66" s="328"/>
      <c r="AQ66" s="328"/>
      <c r="AR66" s="321"/>
      <c r="AS66" s="327"/>
      <c r="AT66" s="328"/>
      <c r="AU66" s="321"/>
      <c r="AV66" s="327"/>
      <c r="AW66" s="321"/>
      <c r="AX66" s="327"/>
      <c r="AY66" s="321"/>
      <c r="AZ66" s="327"/>
      <c r="BA66" s="321"/>
      <c r="BB66" s="356"/>
      <c r="BC66" s="357"/>
      <c r="BD66" s="1557"/>
      <c r="BE66" s="1561"/>
      <c r="BF66" s="288"/>
    </row>
    <row r="67" spans="1:58" ht="12" customHeight="1">
      <c r="A67" s="291">
        <f t="shared" si="2"/>
        <v>48</v>
      </c>
      <c r="B67" s="306">
        <f t="shared" si="3"/>
        <v>13</v>
      </c>
      <c r="C67" s="422"/>
      <c r="D67" s="355"/>
      <c r="E67" s="591"/>
      <c r="F67" s="588"/>
      <c r="G67" s="341"/>
      <c r="H67" s="319"/>
      <c r="I67" s="320"/>
      <c r="J67" s="331"/>
      <c r="K67" s="320"/>
      <c r="L67" s="322"/>
      <c r="M67" s="323"/>
      <c r="N67" s="324"/>
      <c r="O67" s="320"/>
      <c r="P67" s="335"/>
      <c r="Q67" s="321"/>
      <c r="R67" s="320"/>
      <c r="S67" s="323"/>
      <c r="T67" s="320"/>
      <c r="U67" s="322"/>
      <c r="V67" s="321"/>
      <c r="W67" s="320"/>
      <c r="X67" s="322"/>
      <c r="Y67" s="321"/>
      <c r="Z67" s="320"/>
      <c r="AA67" s="321"/>
      <c r="AB67" s="320"/>
      <c r="AC67" s="323"/>
      <c r="AD67" s="383"/>
      <c r="AE67" s="320"/>
      <c r="AF67" s="322"/>
      <c r="AG67" s="321"/>
      <c r="AH67" s="327"/>
      <c r="AI67" s="328"/>
      <c r="AJ67" s="321"/>
      <c r="AK67" s="327"/>
      <c r="AL67" s="328"/>
      <c r="AM67" s="328"/>
      <c r="AN67" s="321"/>
      <c r="AO67" s="327"/>
      <c r="AP67" s="328"/>
      <c r="AQ67" s="328"/>
      <c r="AR67" s="321"/>
      <c r="AS67" s="327"/>
      <c r="AT67" s="328"/>
      <c r="AU67" s="321"/>
      <c r="AV67" s="327"/>
      <c r="AW67" s="321"/>
      <c r="AX67" s="327"/>
      <c r="AY67" s="321"/>
      <c r="AZ67" s="327"/>
      <c r="BA67" s="321"/>
      <c r="BB67" s="356"/>
      <c r="BC67" s="357"/>
      <c r="BD67" s="947"/>
      <c r="BE67" s="369"/>
      <c r="BF67" s="288"/>
    </row>
    <row r="68" spans="1:58" ht="12" customHeight="1" thickBot="1">
      <c r="A68" s="291">
        <f t="shared" si="2"/>
        <v>49</v>
      </c>
      <c r="B68" s="306">
        <f t="shared" si="3"/>
        <v>14</v>
      </c>
      <c r="C68" s="1570">
        <v>7</v>
      </c>
      <c r="D68" s="355"/>
      <c r="E68" s="591"/>
      <c r="F68" s="588"/>
      <c r="G68" s="341"/>
      <c r="H68" s="319"/>
      <c r="I68" s="320"/>
      <c r="J68" s="321"/>
      <c r="K68" s="320"/>
      <c r="L68" s="322"/>
      <c r="M68" s="323"/>
      <c r="N68" s="324"/>
      <c r="O68" s="320"/>
      <c r="P68" s="322"/>
      <c r="Q68" s="321"/>
      <c r="R68" s="320"/>
      <c r="S68" s="323"/>
      <c r="T68" s="320"/>
      <c r="U68" s="322"/>
      <c r="V68" s="321"/>
      <c r="W68" s="320"/>
      <c r="X68" s="322"/>
      <c r="Y68" s="321"/>
      <c r="Z68" s="320"/>
      <c r="AA68" s="321"/>
      <c r="AB68" s="320"/>
      <c r="AC68" s="323"/>
      <c r="AD68" s="383"/>
      <c r="AE68" s="320"/>
      <c r="AF68" s="322"/>
      <c r="AG68" s="321"/>
      <c r="AH68" s="327"/>
      <c r="AI68" s="328"/>
      <c r="AJ68" s="321"/>
      <c r="AK68" s="327"/>
      <c r="AL68" s="328"/>
      <c r="AM68" s="328"/>
      <c r="AN68" s="321"/>
      <c r="AO68" s="327"/>
      <c r="AP68" s="328"/>
      <c r="AQ68" s="328"/>
      <c r="AR68" s="321"/>
      <c r="AS68" s="327"/>
      <c r="AT68" s="328"/>
      <c r="AU68" s="321"/>
      <c r="AV68" s="327"/>
      <c r="AW68" s="321"/>
      <c r="AX68" s="327"/>
      <c r="AY68" s="321"/>
      <c r="AZ68" s="327"/>
      <c r="BA68" s="321"/>
      <c r="BB68" s="356"/>
      <c r="BC68" s="357"/>
      <c r="BD68" s="493"/>
      <c r="BE68" s="406"/>
      <c r="BF68" s="288"/>
    </row>
    <row r="69" spans="1:58" ht="12" customHeight="1">
      <c r="A69" s="291">
        <f t="shared" si="2"/>
        <v>50</v>
      </c>
      <c r="B69" s="306">
        <f t="shared" si="3"/>
        <v>15</v>
      </c>
      <c r="C69" s="1571"/>
      <c r="D69" s="355"/>
      <c r="E69" s="591"/>
      <c r="F69" s="588"/>
      <c r="G69" s="341"/>
      <c r="H69" s="319"/>
      <c r="I69" s="320"/>
      <c r="J69" s="321"/>
      <c r="K69" s="320"/>
      <c r="L69" s="322"/>
      <c r="M69" s="323"/>
      <c r="N69" s="324"/>
      <c r="O69" s="320"/>
      <c r="P69" s="322"/>
      <c r="Q69" s="321"/>
      <c r="R69" s="320"/>
      <c r="S69" s="423"/>
      <c r="T69" s="320"/>
      <c r="U69" s="322"/>
      <c r="V69" s="321"/>
      <c r="W69" s="320"/>
      <c r="X69" s="322"/>
      <c r="Y69" s="321"/>
      <c r="Z69" s="320"/>
      <c r="AA69" s="321"/>
      <c r="AB69" s="320"/>
      <c r="AC69" s="323"/>
      <c r="AD69" s="383"/>
      <c r="AE69" s="320"/>
      <c r="AF69" s="322"/>
      <c r="AG69" s="321"/>
      <c r="AH69" s="327"/>
      <c r="AI69" s="328"/>
      <c r="AJ69" s="321"/>
      <c r="AK69" s="769" t="s">
        <v>425</v>
      </c>
      <c r="AL69" s="770" t="s">
        <v>425</v>
      </c>
      <c r="AM69" s="413"/>
      <c r="AN69" s="321"/>
      <c r="AO69" s="327"/>
      <c r="AP69" s="328"/>
      <c r="AQ69" s="328"/>
      <c r="AR69" s="321"/>
      <c r="AS69" s="327"/>
      <c r="AT69" s="328"/>
      <c r="AU69" s="321"/>
      <c r="AV69" s="389"/>
      <c r="AW69" s="321"/>
      <c r="AX69" s="327"/>
      <c r="AY69" s="321"/>
      <c r="AZ69" s="327"/>
      <c r="BA69" s="321"/>
      <c r="BB69" s="356"/>
      <c r="BC69" s="357"/>
      <c r="BD69" s="1600" t="s">
        <v>338</v>
      </c>
      <c r="BE69" s="628"/>
      <c r="BF69" s="288"/>
    </row>
    <row r="70" spans="1:58" ht="12" customHeight="1">
      <c r="A70" s="291">
        <f t="shared" si="2"/>
        <v>51</v>
      </c>
      <c r="B70" s="306">
        <f t="shared" si="3"/>
        <v>16</v>
      </c>
      <c r="C70" s="424"/>
      <c r="D70" s="355"/>
      <c r="E70" s="591"/>
      <c r="F70" s="588"/>
      <c r="G70" s="341"/>
      <c r="H70" s="425"/>
      <c r="I70" s="412"/>
      <c r="J70" s="321"/>
      <c r="K70" s="320"/>
      <c r="L70" s="322"/>
      <c r="M70" s="323"/>
      <c r="N70" s="324"/>
      <c r="O70" s="320"/>
      <c r="P70" s="322"/>
      <c r="Q70" s="321"/>
      <c r="R70" s="327"/>
      <c r="S70" s="350"/>
      <c r="T70" s="320"/>
      <c r="U70" s="322"/>
      <c r="V70" s="321"/>
      <c r="W70" s="320"/>
      <c r="X70" s="322"/>
      <c r="Y70" s="321"/>
      <c r="Z70" s="320"/>
      <c r="AA70" s="321"/>
      <c r="AB70" s="320"/>
      <c r="AC70" s="323"/>
      <c r="AD70" s="383"/>
      <c r="AE70" s="320"/>
      <c r="AF70" s="322"/>
      <c r="AG70" s="321"/>
      <c r="AH70" s="327"/>
      <c r="AI70" s="328"/>
      <c r="AJ70" s="321"/>
      <c r="AK70" s="769"/>
      <c r="AL70" s="770"/>
      <c r="AM70" s="764"/>
      <c r="AN70" s="768"/>
      <c r="AO70" s="327"/>
      <c r="AP70" s="328"/>
      <c r="AQ70" s="328"/>
      <c r="AR70" s="321"/>
      <c r="AS70" s="327"/>
      <c r="AT70" s="328"/>
      <c r="AU70" s="321"/>
      <c r="AV70" s="391"/>
      <c r="AW70" s="324"/>
      <c r="AX70" s="327"/>
      <c r="AY70" s="321"/>
      <c r="AZ70" s="345"/>
      <c r="BA70" s="343"/>
      <c r="BB70" s="356"/>
      <c r="BC70" s="357"/>
      <c r="BD70" s="1601"/>
      <c r="BE70" s="318"/>
      <c r="BF70" s="288"/>
    </row>
    <row r="71" spans="1:58" ht="12" customHeight="1">
      <c r="A71" s="291">
        <f>IF(A70=52,1,IF(A70=27,"",IF(A70="",$D$2,A70+1)))</f>
        <v>52</v>
      </c>
      <c r="B71" s="306">
        <f>IF(A71="",0,B70+1)</f>
        <v>17</v>
      </c>
      <c r="C71" s="426"/>
      <c r="D71" s="355"/>
      <c r="E71" s="591"/>
      <c r="F71" s="588"/>
      <c r="G71" s="341"/>
      <c r="H71" s="425"/>
      <c r="I71" s="412"/>
      <c r="J71" s="321"/>
      <c r="K71" s="320"/>
      <c r="L71" s="322"/>
      <c r="M71" s="323"/>
      <c r="N71" s="324"/>
      <c r="O71" s="320"/>
      <c r="P71" s="322"/>
      <c r="Q71" s="321"/>
      <c r="R71" s="356"/>
      <c r="S71" s="357"/>
      <c r="T71" s="357"/>
      <c r="U71" s="412"/>
      <c r="V71" s="321"/>
      <c r="W71" s="320"/>
      <c r="X71" s="322"/>
      <c r="Y71" s="321"/>
      <c r="Z71" s="320"/>
      <c r="AA71" s="321"/>
      <c r="AB71" s="320"/>
      <c r="AC71" s="323"/>
      <c r="AD71" s="383"/>
      <c r="AE71" s="320"/>
      <c r="AF71" s="322"/>
      <c r="AG71" s="321"/>
      <c r="AH71" s="327"/>
      <c r="AI71" s="328"/>
      <c r="AJ71" s="321"/>
      <c r="AK71" s="327"/>
      <c r="AL71" s="328"/>
      <c r="AM71" s="583"/>
      <c r="AN71" s="584"/>
      <c r="AO71" s="327"/>
      <c r="AP71" s="328"/>
      <c r="AQ71" s="328"/>
      <c r="AR71" s="321"/>
      <c r="AS71" s="327"/>
      <c r="AT71" s="328"/>
      <c r="AU71" s="321"/>
      <c r="AV71" s="391"/>
      <c r="AW71" s="324"/>
      <c r="AX71" s="327"/>
      <c r="AY71" s="321"/>
      <c r="AZ71" s="345"/>
      <c r="BA71" s="343"/>
      <c r="BB71" s="356"/>
      <c r="BC71" s="357"/>
      <c r="BD71" s="949"/>
      <c r="BE71" s="427"/>
      <c r="BF71" s="288"/>
    </row>
    <row r="72" spans="1:58" ht="12" customHeight="1">
      <c r="A72" s="291">
        <v>53</v>
      </c>
      <c r="B72" s="306">
        <v>18</v>
      </c>
      <c r="C72" s="426"/>
      <c r="D72" s="355"/>
      <c r="E72" s="591"/>
      <c r="F72" s="588"/>
      <c r="G72" s="341"/>
      <c r="H72" s="425"/>
      <c r="I72" s="412"/>
      <c r="J72" s="321"/>
      <c r="K72" s="320"/>
      <c r="L72" s="322"/>
      <c r="M72" s="323"/>
      <c r="N72" s="324"/>
      <c r="O72" s="320"/>
      <c r="P72" s="322"/>
      <c r="Q72" s="321"/>
      <c r="R72" s="356"/>
      <c r="S72" s="357"/>
      <c r="T72" s="357"/>
      <c r="U72" s="412"/>
      <c r="V72" s="321"/>
      <c r="W72" s="320"/>
      <c r="X72" s="322"/>
      <c r="Y72" s="321"/>
      <c r="Z72" s="320"/>
      <c r="AA72" s="321"/>
      <c r="AB72" s="320"/>
      <c r="AC72" s="323"/>
      <c r="AD72" s="324"/>
      <c r="AE72" s="320"/>
      <c r="AF72" s="322"/>
      <c r="AG72" s="321"/>
      <c r="AH72" s="327"/>
      <c r="AI72" s="328"/>
      <c r="AJ72" s="321"/>
      <c r="AK72" s="327"/>
      <c r="AL72" s="328"/>
      <c r="AM72" s="583"/>
      <c r="AN72" s="584"/>
      <c r="AO72" s="327"/>
      <c r="AP72" s="328"/>
      <c r="AQ72" s="328"/>
      <c r="AR72" s="321"/>
      <c r="AS72" s="327"/>
      <c r="AT72" s="328"/>
      <c r="AU72" s="321"/>
      <c r="AV72" s="391"/>
      <c r="AW72" s="324"/>
      <c r="AX72" s="327"/>
      <c r="AY72" s="321"/>
      <c r="AZ72" s="345"/>
      <c r="BA72" s="343"/>
      <c r="BB72" s="356"/>
      <c r="BC72" s="357"/>
      <c r="BD72" s="949"/>
      <c r="BE72" s="404"/>
      <c r="BF72" s="288"/>
    </row>
    <row r="73" spans="1:58" ht="12" customHeight="1" thickBot="1">
      <c r="A73" s="291">
        <f>IF(A71=52,1,IF(A71=27,"",IF(A71="",$D$2,A71+1)))</f>
        <v>1</v>
      </c>
      <c r="B73" s="306">
        <v>19</v>
      </c>
      <c r="C73" s="1553">
        <v>8</v>
      </c>
      <c r="D73" s="355"/>
      <c r="E73" s="591"/>
      <c r="F73" s="588"/>
      <c r="G73" s="341"/>
      <c r="H73" s="425"/>
      <c r="I73" s="412"/>
      <c r="J73" s="321"/>
      <c r="K73" s="320"/>
      <c r="L73" s="322"/>
      <c r="M73" s="323"/>
      <c r="N73" s="324"/>
      <c r="O73" s="320"/>
      <c r="P73" s="322"/>
      <c r="Q73" s="321"/>
      <c r="R73" s="327"/>
      <c r="S73" s="357"/>
      <c r="T73" s="320"/>
      <c r="U73" s="322"/>
      <c r="V73" s="321"/>
      <c r="W73" s="320"/>
      <c r="X73" s="322"/>
      <c r="Y73" s="321"/>
      <c r="Z73" s="320"/>
      <c r="AA73" s="321"/>
      <c r="AB73" s="320"/>
      <c r="AC73" s="323"/>
      <c r="AD73" s="324"/>
      <c r="AE73" s="320"/>
      <c r="AF73" s="322"/>
      <c r="AG73" s="321"/>
      <c r="AH73" s="327"/>
      <c r="AI73" s="328"/>
      <c r="AJ73" s="321"/>
      <c r="AK73" s="327"/>
      <c r="AL73" s="328"/>
      <c r="AM73" s="770" t="s">
        <v>425</v>
      </c>
      <c r="AN73" s="771" t="s">
        <v>425</v>
      </c>
      <c r="AO73" s="345"/>
      <c r="AP73" s="413"/>
      <c r="AQ73" s="413"/>
      <c r="AR73" s="343"/>
      <c r="AS73" s="327"/>
      <c r="AT73" s="328"/>
      <c r="AU73" s="321"/>
      <c r="AV73" s="391"/>
      <c r="AW73" s="324"/>
      <c r="AX73" s="327"/>
      <c r="AY73" s="321"/>
      <c r="AZ73" s="345"/>
      <c r="BA73" s="343"/>
      <c r="BB73" s="356"/>
      <c r="BC73" s="357"/>
      <c r="BD73" s="765" t="s">
        <v>339</v>
      </c>
      <c r="BE73" s="402"/>
      <c r="BF73" s="288"/>
    </row>
    <row r="74" spans="1:58" ht="12" customHeight="1">
      <c r="A74" s="291">
        <f t="shared" ref="A74:A137" si="4">IF(A73=52,1,IF(A73=27,"",IF(A73="",$D$2,A73+1)))</f>
        <v>2</v>
      </c>
      <c r="B74" s="306">
        <v>20</v>
      </c>
      <c r="C74" s="1553"/>
      <c r="D74" s="355"/>
      <c r="E74" s="591"/>
      <c r="F74" s="588"/>
      <c r="G74" s="503"/>
      <c r="H74" s="517"/>
      <c r="I74" s="412"/>
      <c r="J74" s="321"/>
      <c r="K74" s="320"/>
      <c r="L74" s="322"/>
      <c r="M74" s="323"/>
      <c r="N74" s="324"/>
      <c r="O74" s="320"/>
      <c r="P74" s="322"/>
      <c r="Q74" s="321"/>
      <c r="R74" s="320"/>
      <c r="S74" s="322"/>
      <c r="T74" s="320"/>
      <c r="U74" s="322"/>
      <c r="V74" s="321"/>
      <c r="W74" s="320"/>
      <c r="X74" s="322"/>
      <c r="Y74" s="321"/>
      <c r="Z74" s="320"/>
      <c r="AA74" s="321"/>
      <c r="AB74" s="320"/>
      <c r="AC74" s="328"/>
      <c r="AD74" s="383"/>
      <c r="AE74" s="320"/>
      <c r="AF74" s="322"/>
      <c r="AG74" s="321"/>
      <c r="AH74" s="327"/>
      <c r="AI74" s="328"/>
      <c r="AJ74" s="321"/>
      <c r="AK74" s="327"/>
      <c r="AL74" s="328"/>
      <c r="AM74" s="328"/>
      <c r="AN74" s="321"/>
      <c r="AO74" s="772"/>
      <c r="AP74" s="773"/>
      <c r="AQ74" s="328"/>
      <c r="AR74" s="321"/>
      <c r="AS74" s="327"/>
      <c r="AT74" s="328"/>
      <c r="AU74" s="321"/>
      <c r="AV74" s="339"/>
      <c r="AW74" s="321"/>
      <c r="AX74" s="327"/>
      <c r="AY74" s="321"/>
      <c r="AZ74" s="327"/>
      <c r="BA74" s="321"/>
      <c r="BB74" s="774"/>
      <c r="BC74" s="775"/>
      <c r="BD74" s="1533" t="s">
        <v>334</v>
      </c>
      <c r="BE74" s="1558"/>
      <c r="BF74" s="288"/>
    </row>
    <row r="75" spans="1:58" ht="12" customHeight="1">
      <c r="A75" s="291">
        <f t="shared" si="4"/>
        <v>3</v>
      </c>
      <c r="B75" s="306">
        <f t="shared" si="3"/>
        <v>21</v>
      </c>
      <c r="C75" s="426"/>
      <c r="D75" s="355"/>
      <c r="E75" s="591"/>
      <c r="F75" s="588"/>
      <c r="G75" s="503"/>
      <c r="H75" s="517"/>
      <c r="I75" s="412"/>
      <c r="J75" s="321"/>
      <c r="K75" s="320"/>
      <c r="L75" s="322"/>
      <c r="M75" s="328"/>
      <c r="N75" s="383"/>
      <c r="O75" s="320"/>
      <c r="P75" s="322"/>
      <c r="Q75" s="321"/>
      <c r="R75" s="320"/>
      <c r="S75" s="322"/>
      <c r="T75" s="320"/>
      <c r="U75" s="322"/>
      <c r="V75" s="321"/>
      <c r="W75" s="320"/>
      <c r="X75" s="322"/>
      <c r="Y75" s="321"/>
      <c r="Z75" s="320"/>
      <c r="AA75" s="321"/>
      <c r="AB75" s="320"/>
      <c r="AC75" s="328"/>
      <c r="AD75" s="383"/>
      <c r="AE75" s="320"/>
      <c r="AF75" s="322"/>
      <c r="AG75" s="321"/>
      <c r="AH75" s="327"/>
      <c r="AI75" s="328"/>
      <c r="AJ75" s="321"/>
      <c r="AK75" s="327"/>
      <c r="AL75" s="328"/>
      <c r="AM75" s="328"/>
      <c r="AN75" s="321"/>
      <c r="AO75" s="772" t="s">
        <v>425</v>
      </c>
      <c r="AP75" s="773" t="s">
        <v>425</v>
      </c>
      <c r="AQ75" s="328"/>
      <c r="AR75" s="321"/>
      <c r="AS75" s="327"/>
      <c r="AT75" s="328"/>
      <c r="AU75" s="321"/>
      <c r="AV75" s="327"/>
      <c r="AW75" s="321"/>
      <c r="AX75" s="327"/>
      <c r="AY75" s="321"/>
      <c r="AZ75" s="327"/>
      <c r="BA75" s="321"/>
      <c r="BB75" s="774" t="s">
        <v>425</v>
      </c>
      <c r="BC75" s="775" t="s">
        <v>425</v>
      </c>
      <c r="BD75" s="1534"/>
      <c r="BE75" s="1595"/>
      <c r="BF75" s="288"/>
    </row>
    <row r="76" spans="1:58" ht="12" customHeight="1" thickBot="1">
      <c r="A76" s="291">
        <f t="shared" si="4"/>
        <v>4</v>
      </c>
      <c r="B76" s="306">
        <f t="shared" si="3"/>
        <v>22</v>
      </c>
      <c r="C76" s="428"/>
      <c r="D76" s="355"/>
      <c r="E76" s="591"/>
      <c r="F76" s="588"/>
      <c r="G76" s="779"/>
      <c r="H76" s="780"/>
      <c r="I76" s="781"/>
      <c r="J76" s="778"/>
      <c r="K76" s="564"/>
      <c r="L76" s="565"/>
      <c r="M76" s="566"/>
      <c r="N76" s="567"/>
      <c r="O76" s="776"/>
      <c r="P76" s="777"/>
      <c r="Q76" s="778"/>
      <c r="R76" s="564"/>
      <c r="S76" s="565"/>
      <c r="T76" s="564"/>
      <c r="U76" s="565"/>
      <c r="V76" s="563"/>
      <c r="W76" s="564"/>
      <c r="X76" s="565"/>
      <c r="Y76" s="563"/>
      <c r="Z76" s="564"/>
      <c r="AA76" s="563"/>
      <c r="AB76" s="320"/>
      <c r="AC76" s="328"/>
      <c r="AD76" s="383"/>
      <c r="AE76" s="320"/>
      <c r="AF76" s="322"/>
      <c r="AG76" s="321"/>
      <c r="AH76" s="327"/>
      <c r="AI76" s="328"/>
      <c r="AJ76" s="321"/>
      <c r="AK76" s="345"/>
      <c r="AL76" s="328"/>
      <c r="AM76" s="328"/>
      <c r="AN76" s="321"/>
      <c r="AO76" s="772"/>
      <c r="AP76" s="773"/>
      <c r="AQ76" s="328"/>
      <c r="AR76" s="321"/>
      <c r="AS76" s="327"/>
      <c r="AT76" s="328"/>
      <c r="AU76" s="321"/>
      <c r="AV76" s="327"/>
      <c r="AW76" s="321"/>
      <c r="AX76" s="327"/>
      <c r="AY76" s="321"/>
      <c r="AZ76" s="327"/>
      <c r="BA76" s="321"/>
      <c r="BB76" s="774"/>
      <c r="BC76" s="775"/>
      <c r="BD76" s="1535"/>
      <c r="BE76" s="1559"/>
      <c r="BF76" s="288"/>
    </row>
    <row r="77" spans="1:58" ht="12" customHeight="1" thickBot="1">
      <c r="A77" s="291">
        <f t="shared" si="4"/>
        <v>5</v>
      </c>
      <c r="B77" s="306">
        <f t="shared" si="3"/>
        <v>23</v>
      </c>
      <c r="C77" s="429"/>
      <c r="D77" s="355"/>
      <c r="E77" s="592"/>
      <c r="F77" s="593"/>
      <c r="G77" s="504"/>
      <c r="H77" s="561"/>
      <c r="I77" s="562"/>
      <c r="J77" s="563"/>
      <c r="K77" s="776"/>
      <c r="L77" s="777"/>
      <c r="M77" s="782"/>
      <c r="N77" s="783"/>
      <c r="O77" s="564"/>
      <c r="P77" s="565"/>
      <c r="Q77" s="563"/>
      <c r="R77" s="342"/>
      <c r="S77" s="362"/>
      <c r="T77" s="342"/>
      <c r="U77" s="362"/>
      <c r="V77" s="343"/>
      <c r="W77" s="342"/>
      <c r="X77" s="362"/>
      <c r="Y77" s="321"/>
      <c r="Z77" s="320"/>
      <c r="AA77" s="321"/>
      <c r="AB77" s="342"/>
      <c r="AC77" s="328"/>
      <c r="AD77" s="383"/>
      <c r="AE77" s="342"/>
      <c r="AF77" s="362"/>
      <c r="AG77" s="343"/>
      <c r="AH77" s="345"/>
      <c r="AI77" s="413"/>
      <c r="AJ77" s="343"/>
      <c r="AK77" s="345"/>
      <c r="AL77" s="413"/>
      <c r="AM77" s="413"/>
      <c r="AN77" s="343"/>
      <c r="AO77" s="345"/>
      <c r="AP77" s="413"/>
      <c r="AQ77" s="413"/>
      <c r="AR77" s="343"/>
      <c r="AS77" s="345"/>
      <c r="AT77" s="413"/>
      <c r="AU77" s="343"/>
      <c r="AV77" s="345"/>
      <c r="AW77" s="343"/>
      <c r="AX77" s="345"/>
      <c r="AY77" s="343"/>
      <c r="AZ77" s="345"/>
      <c r="BA77" s="343"/>
      <c r="BB77" s="391"/>
      <c r="BC77" s="357"/>
      <c r="BD77" s="492" t="s">
        <v>332</v>
      </c>
      <c r="BE77" s="305"/>
      <c r="BF77" s="288"/>
    </row>
    <row r="78" spans="1:58" ht="12" customHeight="1">
      <c r="A78" s="291">
        <f t="shared" si="4"/>
        <v>6</v>
      </c>
      <c r="B78" s="306">
        <f t="shared" si="3"/>
        <v>24</v>
      </c>
      <c r="C78" s="429"/>
      <c r="D78" s="355"/>
      <c r="E78" s="591"/>
      <c r="F78" s="588"/>
      <c r="G78" s="341"/>
      <c r="H78" s="517"/>
      <c r="I78" s="412"/>
      <c r="J78" s="321"/>
      <c r="K78" s="320"/>
      <c r="L78" s="322"/>
      <c r="M78" s="430"/>
      <c r="N78" s="431"/>
      <c r="O78" s="320"/>
      <c r="P78" s="322"/>
      <c r="Q78" s="321"/>
      <c r="R78" s="320"/>
      <c r="S78" s="322"/>
      <c r="T78" s="320"/>
      <c r="U78" s="322"/>
      <c r="V78" s="321"/>
      <c r="W78" s="320"/>
      <c r="X78" s="322"/>
      <c r="Y78" s="321"/>
      <c r="Z78" s="320"/>
      <c r="AA78" s="321"/>
      <c r="AB78" s="320"/>
      <c r="AC78" s="430"/>
      <c r="AD78" s="431"/>
      <c r="AE78" s="320"/>
      <c r="AF78" s="322"/>
      <c r="AG78" s="321"/>
      <c r="AH78" s="327"/>
      <c r="AI78" s="328"/>
      <c r="AJ78" s="419"/>
      <c r="AK78" s="327"/>
      <c r="AL78" s="416"/>
      <c r="AM78" s="328"/>
      <c r="AN78" s="321"/>
      <c r="AO78" s="327"/>
      <c r="AP78" s="328"/>
      <c r="AQ78" s="328"/>
      <c r="AR78" s="321"/>
      <c r="AS78" s="327"/>
      <c r="AT78" s="328"/>
      <c r="AU78" s="321"/>
      <c r="AV78" s="327"/>
      <c r="AW78" s="321"/>
      <c r="AX78" s="327"/>
      <c r="AY78" s="321"/>
      <c r="AZ78" s="327"/>
      <c r="BA78" s="321"/>
      <c r="BB78" s="356"/>
      <c r="BC78" s="357"/>
      <c r="BD78" s="949"/>
      <c r="BE78" s="404"/>
      <c r="BF78" s="288"/>
    </row>
    <row r="79" spans="1:58" ht="12" customHeight="1">
      <c r="A79" s="291">
        <f t="shared" si="4"/>
        <v>7</v>
      </c>
      <c r="B79" s="306">
        <f t="shared" si="3"/>
        <v>25</v>
      </c>
      <c r="C79" s="432">
        <v>9</v>
      </c>
      <c r="D79" s="355"/>
      <c r="E79" s="591"/>
      <c r="F79" s="588"/>
      <c r="G79" s="341"/>
      <c r="H79" s="425"/>
      <c r="I79" s="412"/>
      <c r="J79" s="321"/>
      <c r="K79" s="320"/>
      <c r="L79" s="322"/>
      <c r="M79" s="430"/>
      <c r="N79" s="431"/>
      <c r="O79" s="320"/>
      <c r="P79" s="322"/>
      <c r="Q79" s="321"/>
      <c r="R79" s="320"/>
      <c r="S79" s="322"/>
      <c r="T79" s="320"/>
      <c r="U79" s="322"/>
      <c r="V79" s="321"/>
      <c r="W79" s="320"/>
      <c r="X79" s="322"/>
      <c r="Y79" s="321"/>
      <c r="Z79" s="320"/>
      <c r="AA79" s="321"/>
      <c r="AB79" s="320"/>
      <c r="AC79" s="430"/>
      <c r="AD79" s="431"/>
      <c r="AE79" s="320"/>
      <c r="AF79" s="322"/>
      <c r="AG79" s="321"/>
      <c r="AH79" s="327"/>
      <c r="AI79" s="328"/>
      <c r="AJ79" s="383"/>
      <c r="AK79" s="327"/>
      <c r="AL79" s="433"/>
      <c r="AM79" s="412"/>
      <c r="AN79" s="321"/>
      <c r="AO79" s="327"/>
      <c r="AP79" s="328"/>
      <c r="AQ79" s="328"/>
      <c r="AR79" s="321"/>
      <c r="AS79" s="327"/>
      <c r="AT79" s="328"/>
      <c r="AU79" s="321"/>
      <c r="AV79" s="327"/>
      <c r="AW79" s="321"/>
      <c r="AX79" s="327"/>
      <c r="AY79" s="321"/>
      <c r="AZ79" s="327"/>
      <c r="BA79" s="321"/>
      <c r="BB79" s="356"/>
      <c r="BC79" s="357"/>
      <c r="BD79" s="434"/>
      <c r="BE79" s="318"/>
      <c r="BF79" s="288"/>
    </row>
    <row r="80" spans="1:58" ht="12" customHeight="1">
      <c r="A80" s="291">
        <f t="shared" si="4"/>
        <v>8</v>
      </c>
      <c r="B80" s="306">
        <f t="shared" si="3"/>
        <v>26</v>
      </c>
      <c r="C80" s="411"/>
      <c r="D80" s="368"/>
      <c r="E80" s="591"/>
      <c r="F80" s="588"/>
      <c r="G80" s="341"/>
      <c r="H80" s="425"/>
      <c r="I80" s="412"/>
      <c r="J80" s="321"/>
      <c r="K80" s="320"/>
      <c r="L80" s="322"/>
      <c r="M80" s="328"/>
      <c r="N80" s="383"/>
      <c r="O80" s="320"/>
      <c r="P80" s="322"/>
      <c r="Q80" s="321"/>
      <c r="R80" s="320"/>
      <c r="S80" s="322"/>
      <c r="T80" s="320"/>
      <c r="U80" s="322"/>
      <c r="V80" s="784"/>
      <c r="W80" s="320"/>
      <c r="X80" s="322"/>
      <c r="Y80" s="321"/>
      <c r="Z80" s="320"/>
      <c r="AA80" s="321"/>
      <c r="AB80" s="342"/>
      <c r="AC80" s="413"/>
      <c r="AD80" s="420"/>
      <c r="AE80" s="320"/>
      <c r="AF80" s="322"/>
      <c r="AG80" s="321"/>
      <c r="AH80" s="327"/>
      <c r="AI80" s="328"/>
      <c r="AJ80" s="383"/>
      <c r="AK80" s="327"/>
      <c r="AL80" s="433"/>
      <c r="AM80" s="412"/>
      <c r="AN80" s="321"/>
      <c r="AO80" s="476"/>
      <c r="AP80" s="477"/>
      <c r="AQ80" s="477"/>
      <c r="AR80" s="478"/>
      <c r="AS80" s="327"/>
      <c r="AT80" s="328"/>
      <c r="AU80" s="321"/>
      <c r="AV80" s="327"/>
      <c r="AW80" s="321"/>
      <c r="AX80" s="327"/>
      <c r="AY80" s="321"/>
      <c r="AZ80" s="785"/>
      <c r="BA80" s="784"/>
      <c r="BB80" s="356"/>
      <c r="BC80" s="357"/>
      <c r="BD80" s="1572" t="s">
        <v>417</v>
      </c>
      <c r="BE80" s="318"/>
      <c r="BF80" s="288"/>
    </row>
    <row r="81" spans="1:58" ht="12" customHeight="1">
      <c r="A81" s="291">
        <f t="shared" si="4"/>
        <v>9</v>
      </c>
      <c r="B81" s="306">
        <f t="shared" ref="B81:B98" si="5">IF(A81="",0,B80+1)</f>
        <v>27</v>
      </c>
      <c r="C81" s="435"/>
      <c r="D81" s="368"/>
      <c r="E81" s="591"/>
      <c r="F81" s="588"/>
      <c r="G81" s="341"/>
      <c r="H81" s="425"/>
      <c r="I81" s="412"/>
      <c r="J81" s="321"/>
      <c r="K81" s="320"/>
      <c r="L81" s="322"/>
      <c r="M81" s="328"/>
      <c r="N81" s="383"/>
      <c r="O81" s="320"/>
      <c r="P81" s="322"/>
      <c r="Q81" s="321"/>
      <c r="R81" s="320"/>
      <c r="S81" s="322"/>
      <c r="T81" s="320"/>
      <c r="U81" s="322"/>
      <c r="V81" s="784" t="s">
        <v>425</v>
      </c>
      <c r="W81" s="320"/>
      <c r="X81" s="322"/>
      <c r="Y81" s="321"/>
      <c r="Z81" s="320"/>
      <c r="AA81" s="321"/>
      <c r="AB81" s="342"/>
      <c r="AC81" s="413"/>
      <c r="AD81" s="420"/>
      <c r="AE81" s="320"/>
      <c r="AF81" s="322"/>
      <c r="AG81" s="321"/>
      <c r="AH81" s="327"/>
      <c r="AI81" s="328"/>
      <c r="AJ81" s="383"/>
      <c r="AK81" s="327"/>
      <c r="AL81" s="433"/>
      <c r="AM81" s="412"/>
      <c r="AN81" s="321"/>
      <c r="AO81" s="479"/>
      <c r="AP81" s="480"/>
      <c r="AQ81" s="480"/>
      <c r="AR81" s="481"/>
      <c r="AS81" s="389"/>
      <c r="AT81" s="328"/>
      <c r="AU81" s="321"/>
      <c r="AV81" s="327"/>
      <c r="AW81" s="321"/>
      <c r="AX81" s="327"/>
      <c r="AY81" s="321"/>
      <c r="AZ81" s="785" t="s">
        <v>425</v>
      </c>
      <c r="BA81" s="784" t="s">
        <v>425</v>
      </c>
      <c r="BB81" s="356"/>
      <c r="BC81" s="357"/>
      <c r="BD81" s="1572"/>
      <c r="BE81" s="318"/>
      <c r="BF81" s="288"/>
    </row>
    <row r="82" spans="1:58" ht="12" customHeight="1" thickBot="1">
      <c r="A82" s="291">
        <f t="shared" si="4"/>
        <v>10</v>
      </c>
      <c r="B82" s="306">
        <f t="shared" si="5"/>
        <v>28</v>
      </c>
      <c r="C82" s="411"/>
      <c r="D82" s="368"/>
      <c r="E82" s="591"/>
      <c r="F82" s="588"/>
      <c r="G82" s="341"/>
      <c r="H82" s="425"/>
      <c r="I82" s="412"/>
      <c r="J82" s="321"/>
      <c r="K82" s="320"/>
      <c r="L82" s="322"/>
      <c r="M82" s="328"/>
      <c r="N82" s="383"/>
      <c r="O82" s="320"/>
      <c r="P82" s="322"/>
      <c r="Q82" s="321"/>
      <c r="R82" s="320"/>
      <c r="S82" s="322"/>
      <c r="T82" s="320"/>
      <c r="U82" s="322"/>
      <c r="V82" s="784"/>
      <c r="W82" s="320"/>
      <c r="X82" s="322"/>
      <c r="Y82" s="321"/>
      <c r="Z82" s="320"/>
      <c r="AA82" s="321"/>
      <c r="AB82" s="342"/>
      <c r="AC82" s="413"/>
      <c r="AD82" s="420"/>
      <c r="AE82" s="320"/>
      <c r="AF82" s="322"/>
      <c r="AG82" s="321"/>
      <c r="AH82" s="327"/>
      <c r="AI82" s="328"/>
      <c r="AJ82" s="331"/>
      <c r="AK82" s="327"/>
      <c r="AL82" s="340"/>
      <c r="AM82" s="328"/>
      <c r="AN82" s="321"/>
      <c r="AO82" s="327"/>
      <c r="AP82" s="328"/>
      <c r="AQ82" s="328"/>
      <c r="AR82" s="321"/>
      <c r="AS82" s="356"/>
      <c r="AT82" s="327"/>
      <c r="AU82" s="321"/>
      <c r="AV82" s="327"/>
      <c r="AW82" s="321"/>
      <c r="AX82" s="327"/>
      <c r="AY82" s="321"/>
      <c r="AZ82" s="785"/>
      <c r="BA82" s="784"/>
      <c r="BB82" s="356"/>
      <c r="BC82" s="357"/>
      <c r="BD82" s="1573"/>
      <c r="BE82" s="318"/>
      <c r="BF82" s="288"/>
    </row>
    <row r="83" spans="1:58" ht="12" customHeight="1">
      <c r="A83" s="291">
        <f t="shared" si="4"/>
        <v>11</v>
      </c>
      <c r="B83" s="306">
        <f t="shared" si="5"/>
        <v>29</v>
      </c>
      <c r="C83" s="411"/>
      <c r="D83" s="368"/>
      <c r="E83" s="591"/>
      <c r="F83" s="588"/>
      <c r="G83" s="341"/>
      <c r="H83" s="425"/>
      <c r="I83" s="412"/>
      <c r="J83" s="321"/>
      <c r="K83" s="320"/>
      <c r="L83" s="322"/>
      <c r="M83" s="328"/>
      <c r="N83" s="383"/>
      <c r="O83" s="320"/>
      <c r="P83" s="322"/>
      <c r="Q83" s="321"/>
      <c r="R83" s="320"/>
      <c r="S83" s="430"/>
      <c r="T83" s="436"/>
      <c r="U83" s="322"/>
      <c r="V83" s="321"/>
      <c r="W83" s="320"/>
      <c r="X83" s="322"/>
      <c r="Y83" s="321"/>
      <c r="Z83" s="320"/>
      <c r="AA83" s="321"/>
      <c r="AB83" s="342"/>
      <c r="AC83" s="437"/>
      <c r="AD83" s="420"/>
      <c r="AE83" s="342"/>
      <c r="AF83" s="362"/>
      <c r="AG83" s="343"/>
      <c r="AH83" s="327"/>
      <c r="AI83" s="328"/>
      <c r="AJ83" s="321"/>
      <c r="AK83" s="327"/>
      <c r="AL83" s="328"/>
      <c r="AM83" s="328"/>
      <c r="AN83" s="321"/>
      <c r="AO83" s="327"/>
      <c r="AP83" s="328"/>
      <c r="AQ83" s="328"/>
      <c r="AR83" s="321"/>
      <c r="AS83" s="356"/>
      <c r="AT83" s="327"/>
      <c r="AU83" s="321"/>
      <c r="AV83" s="327"/>
      <c r="AW83" s="321"/>
      <c r="AX83" s="327"/>
      <c r="AY83" s="321"/>
      <c r="AZ83" s="327"/>
      <c r="BA83" s="321"/>
      <c r="BB83" s="356"/>
      <c r="BC83" s="357"/>
      <c r="BD83" s="1574"/>
      <c r="BE83" s="318"/>
      <c r="BF83" s="288"/>
    </row>
    <row r="84" spans="1:58" ht="12" customHeight="1">
      <c r="A84" s="291">
        <f t="shared" si="4"/>
        <v>12</v>
      </c>
      <c r="B84" s="306">
        <f t="shared" si="5"/>
        <v>30</v>
      </c>
      <c r="C84" s="411"/>
      <c r="D84" s="368"/>
      <c r="E84" s="591"/>
      <c r="F84" s="588"/>
      <c r="G84" s="341"/>
      <c r="H84" s="425"/>
      <c r="I84" s="412"/>
      <c r="J84" s="321"/>
      <c r="K84" s="320"/>
      <c r="L84" s="322"/>
      <c r="M84" s="328"/>
      <c r="N84" s="383"/>
      <c r="O84" s="320"/>
      <c r="P84" s="322"/>
      <c r="Q84" s="321"/>
      <c r="R84" s="320"/>
      <c r="S84" s="430"/>
      <c r="T84" s="436"/>
      <c r="U84" s="322"/>
      <c r="V84" s="321"/>
      <c r="W84" s="320"/>
      <c r="X84" s="322"/>
      <c r="Y84" s="321"/>
      <c r="Z84" s="320"/>
      <c r="AA84" s="321"/>
      <c r="AB84" s="345"/>
      <c r="AC84" s="350"/>
      <c r="AD84" s="420"/>
      <c r="AE84" s="342"/>
      <c r="AF84" s="362"/>
      <c r="AG84" s="343"/>
      <c r="AH84" s="327"/>
      <c r="AI84" s="328"/>
      <c r="AJ84" s="321"/>
      <c r="AK84" s="327"/>
      <c r="AL84" s="328"/>
      <c r="AM84" s="328"/>
      <c r="AN84" s="321"/>
      <c r="AO84" s="327"/>
      <c r="AP84" s="328"/>
      <c r="AQ84" s="328"/>
      <c r="AR84" s="321"/>
      <c r="AS84" s="339"/>
      <c r="AT84" s="328"/>
      <c r="AU84" s="321"/>
      <c r="AV84" s="327"/>
      <c r="AW84" s="321"/>
      <c r="AX84" s="327"/>
      <c r="AY84" s="321"/>
      <c r="AZ84" s="327"/>
      <c r="BA84" s="321"/>
      <c r="BB84" s="356"/>
      <c r="BC84" s="357"/>
      <c r="BD84" s="1575"/>
      <c r="BE84" s="318"/>
      <c r="BF84" s="288"/>
    </row>
    <row r="85" spans="1:58" ht="12" customHeight="1" thickBot="1">
      <c r="A85" s="291">
        <f t="shared" si="4"/>
        <v>13</v>
      </c>
      <c r="B85" s="306">
        <f t="shared" si="5"/>
        <v>31</v>
      </c>
      <c r="C85" s="438"/>
      <c r="D85" s="368"/>
      <c r="E85" s="591"/>
      <c r="F85" s="588"/>
      <c r="G85" s="341"/>
      <c r="H85" s="425"/>
      <c r="I85" s="412"/>
      <c r="J85" s="321"/>
      <c r="K85" s="320"/>
      <c r="L85" s="322"/>
      <c r="M85" s="328"/>
      <c r="N85" s="383"/>
      <c r="O85" s="320"/>
      <c r="P85" s="322"/>
      <c r="Q85" s="321"/>
      <c r="R85" s="320"/>
      <c r="S85" s="430"/>
      <c r="T85" s="436"/>
      <c r="U85" s="322"/>
      <c r="V85" s="321"/>
      <c r="W85" s="320"/>
      <c r="X85" s="322"/>
      <c r="Y85" s="321"/>
      <c r="Z85" s="320"/>
      <c r="AA85" s="321"/>
      <c r="AB85" s="327"/>
      <c r="AC85" s="357"/>
      <c r="AD85" s="383"/>
      <c r="AE85" s="342"/>
      <c r="AF85" s="362"/>
      <c r="AG85" s="343"/>
      <c r="AH85" s="327"/>
      <c r="AI85" s="328"/>
      <c r="AJ85" s="321"/>
      <c r="AK85" s="327"/>
      <c r="AL85" s="328"/>
      <c r="AM85" s="328"/>
      <c r="AN85" s="321"/>
      <c r="AO85" s="327"/>
      <c r="AP85" s="328"/>
      <c r="AQ85" s="328"/>
      <c r="AR85" s="321"/>
      <c r="AS85" s="327"/>
      <c r="AT85" s="328"/>
      <c r="AU85" s="321"/>
      <c r="AV85" s="327"/>
      <c r="AW85" s="321"/>
      <c r="AX85" s="327"/>
      <c r="AY85" s="321"/>
      <c r="AZ85" s="327"/>
      <c r="BA85" s="321"/>
      <c r="BB85" s="356"/>
      <c r="BC85" s="357"/>
      <c r="BD85" s="1576"/>
      <c r="BE85" s="402"/>
      <c r="BF85" s="288"/>
    </row>
    <row r="86" spans="1:58" ht="12" customHeight="1">
      <c r="A86" s="291">
        <f t="shared" si="4"/>
        <v>14</v>
      </c>
      <c r="B86" s="306">
        <f t="shared" si="5"/>
        <v>32</v>
      </c>
      <c r="C86" s="439"/>
      <c r="D86" s="368"/>
      <c r="E86" s="591"/>
      <c r="F86" s="588"/>
      <c r="G86" s="341"/>
      <c r="H86" s="440"/>
      <c r="I86" s="436"/>
      <c r="J86" s="321"/>
      <c r="K86" s="320"/>
      <c r="L86" s="322"/>
      <c r="M86" s="430"/>
      <c r="N86" s="431"/>
      <c r="O86" s="320"/>
      <c r="P86" s="322"/>
      <c r="Q86" s="321"/>
      <c r="R86" s="320"/>
      <c r="S86" s="430"/>
      <c r="T86" s="436"/>
      <c r="U86" s="322"/>
      <c r="V86" s="321"/>
      <c r="W86" s="320"/>
      <c r="X86" s="322"/>
      <c r="Y86" s="321"/>
      <c r="Z86" s="320"/>
      <c r="AA86" s="321"/>
      <c r="AB86" s="320"/>
      <c r="AC86" s="441"/>
      <c r="AD86" s="442"/>
      <c r="AE86" s="320"/>
      <c r="AF86" s="322"/>
      <c r="AG86" s="321"/>
      <c r="AH86" s="327"/>
      <c r="AI86" s="328"/>
      <c r="AJ86" s="321"/>
      <c r="AK86" s="327"/>
      <c r="AL86" s="328"/>
      <c r="AM86" s="328"/>
      <c r="AN86" s="321"/>
      <c r="AO86" s="327"/>
      <c r="AP86" s="328"/>
      <c r="AQ86" s="328"/>
      <c r="AR86" s="321"/>
      <c r="AS86" s="327"/>
      <c r="AT86" s="328"/>
      <c r="AU86" s="321"/>
      <c r="AV86" s="327"/>
      <c r="AW86" s="321"/>
      <c r="AX86" s="327"/>
      <c r="AY86" s="321"/>
      <c r="AZ86" s="327"/>
      <c r="BA86" s="321"/>
      <c r="BB86" s="356"/>
      <c r="BC86" s="357"/>
      <c r="BD86" s="948"/>
      <c r="BE86" s="396"/>
      <c r="BF86" s="288"/>
    </row>
    <row r="87" spans="1:58" ht="12" customHeight="1">
      <c r="A87" s="291">
        <f t="shared" si="4"/>
        <v>15</v>
      </c>
      <c r="B87" s="306">
        <f t="shared" si="5"/>
        <v>33</v>
      </c>
      <c r="C87" s="443"/>
      <c r="D87" s="368"/>
      <c r="E87" s="591"/>
      <c r="F87" s="588"/>
      <c r="G87" s="341"/>
      <c r="H87" s="440"/>
      <c r="I87" s="436"/>
      <c r="J87" s="321"/>
      <c r="K87" s="320"/>
      <c r="L87" s="322"/>
      <c r="M87" s="430"/>
      <c r="N87" s="431"/>
      <c r="O87" s="320"/>
      <c r="P87" s="322"/>
      <c r="Q87" s="321"/>
      <c r="R87" s="320"/>
      <c r="S87" s="430"/>
      <c r="T87" s="436"/>
      <c r="U87" s="322"/>
      <c r="V87" s="321"/>
      <c r="W87" s="320"/>
      <c r="X87" s="322"/>
      <c r="Y87" s="321"/>
      <c r="Z87" s="320"/>
      <c r="AA87" s="321"/>
      <c r="AB87" s="320"/>
      <c r="AC87" s="430"/>
      <c r="AD87" s="431"/>
      <c r="AE87" s="320"/>
      <c r="AF87" s="322"/>
      <c r="AG87" s="321"/>
      <c r="AH87" s="327"/>
      <c r="AI87" s="328"/>
      <c r="AJ87" s="321"/>
      <c r="AK87" s="327"/>
      <c r="AL87" s="328"/>
      <c r="AM87" s="328"/>
      <c r="AN87" s="321"/>
      <c r="AO87" s="327"/>
      <c r="AP87" s="328"/>
      <c r="AQ87" s="328"/>
      <c r="AR87" s="321"/>
      <c r="AS87" s="327"/>
      <c r="AT87" s="328"/>
      <c r="AU87" s="321"/>
      <c r="AV87" s="327"/>
      <c r="AW87" s="321"/>
      <c r="AX87" s="327"/>
      <c r="AY87" s="321"/>
      <c r="AZ87" s="327"/>
      <c r="BA87" s="321"/>
      <c r="BB87" s="356"/>
      <c r="BC87" s="357"/>
      <c r="BD87" s="948"/>
      <c r="BE87" s="444"/>
      <c r="BF87" s="288"/>
    </row>
    <row r="88" spans="1:58" ht="12" customHeight="1">
      <c r="A88" s="291">
        <f t="shared" si="4"/>
        <v>16</v>
      </c>
      <c r="B88" s="445">
        <f t="shared" si="5"/>
        <v>34</v>
      </c>
      <c r="C88" s="446"/>
      <c r="D88" s="368"/>
      <c r="E88" s="591"/>
      <c r="F88" s="588"/>
      <c r="G88" s="341"/>
      <c r="H88" s="440"/>
      <c r="I88" s="436"/>
      <c r="J88" s="321"/>
      <c r="K88" s="320"/>
      <c r="L88" s="322"/>
      <c r="M88" s="328"/>
      <c r="N88" s="383"/>
      <c r="O88" s="320"/>
      <c r="P88" s="322"/>
      <c r="Q88" s="321"/>
      <c r="R88" s="447"/>
      <c r="S88" s="323"/>
      <c r="T88" s="320"/>
      <c r="U88" s="322"/>
      <c r="V88" s="321"/>
      <c r="W88" s="320"/>
      <c r="X88" s="322"/>
      <c r="Y88" s="321"/>
      <c r="Z88" s="320"/>
      <c r="AA88" s="321"/>
      <c r="AB88" s="320"/>
      <c r="AC88" s="430"/>
      <c r="AD88" s="431"/>
      <c r="AE88" s="513"/>
      <c r="AF88" s="863"/>
      <c r="AG88" s="864"/>
      <c r="AH88" s="327"/>
      <c r="AI88" s="328"/>
      <c r="AJ88" s="321"/>
      <c r="AK88" s="327"/>
      <c r="AL88" s="328"/>
      <c r="AM88" s="328"/>
      <c r="AN88" s="321"/>
      <c r="AO88" s="327"/>
      <c r="AP88" s="328"/>
      <c r="AQ88" s="328"/>
      <c r="AR88" s="321"/>
      <c r="AS88" s="345"/>
      <c r="AT88" s="413"/>
      <c r="AU88" s="343"/>
      <c r="AV88" s="327"/>
      <c r="AW88" s="321"/>
      <c r="AX88" s="327"/>
      <c r="AY88" s="321"/>
      <c r="AZ88" s="327"/>
      <c r="BA88" s="321"/>
      <c r="BB88" s="356"/>
      <c r="BC88" s="357"/>
      <c r="BD88" s="1604" t="s">
        <v>333</v>
      </c>
      <c r="BE88" s="390"/>
      <c r="BF88" s="288"/>
    </row>
    <row r="89" spans="1:58" ht="12" customHeight="1">
      <c r="A89" s="291">
        <f t="shared" si="4"/>
        <v>17</v>
      </c>
      <c r="B89" s="445">
        <f t="shared" si="5"/>
        <v>35</v>
      </c>
      <c r="C89" s="446"/>
      <c r="D89" s="368"/>
      <c r="E89" s="591"/>
      <c r="F89" s="588"/>
      <c r="G89" s="341"/>
      <c r="H89" s="440"/>
      <c r="I89" s="436"/>
      <c r="J89" s="321"/>
      <c r="K89" s="320"/>
      <c r="L89" s="322"/>
      <c r="M89" s="328"/>
      <c r="N89" s="383"/>
      <c r="O89" s="320"/>
      <c r="P89" s="322"/>
      <c r="Q89" s="321"/>
      <c r="R89" s="447"/>
      <c r="S89" s="323"/>
      <c r="T89" s="320"/>
      <c r="U89" s="322"/>
      <c r="V89" s="321"/>
      <c r="W89" s="320"/>
      <c r="X89" s="322"/>
      <c r="Y89" s="321"/>
      <c r="Z89" s="320"/>
      <c r="AA89" s="321"/>
      <c r="AB89" s="320"/>
      <c r="AC89" s="430"/>
      <c r="AD89" s="431"/>
      <c r="AE89" s="513" t="s">
        <v>425</v>
      </c>
      <c r="AF89" s="863" t="s">
        <v>425</v>
      </c>
      <c r="AG89" s="864" t="s">
        <v>425</v>
      </c>
      <c r="AH89" s="327"/>
      <c r="AI89" s="328"/>
      <c r="AJ89" s="321"/>
      <c r="AK89" s="327"/>
      <c r="AL89" s="328"/>
      <c r="AM89" s="328"/>
      <c r="AN89" s="321"/>
      <c r="AO89" s="327"/>
      <c r="AP89" s="328"/>
      <c r="AQ89" s="328"/>
      <c r="AR89" s="321"/>
      <c r="AS89" s="345"/>
      <c r="AT89" s="413"/>
      <c r="AU89" s="343"/>
      <c r="AV89" s="327"/>
      <c r="AW89" s="321"/>
      <c r="AX89" s="327"/>
      <c r="AY89" s="321"/>
      <c r="AZ89" s="327"/>
      <c r="BA89" s="321"/>
      <c r="BB89" s="356"/>
      <c r="BC89" s="357"/>
      <c r="BD89" s="1604"/>
      <c r="BE89" s="404"/>
      <c r="BF89" s="288"/>
    </row>
    <row r="90" spans="1:58" ht="12" customHeight="1" thickBot="1">
      <c r="A90" s="291">
        <f t="shared" si="4"/>
        <v>18</v>
      </c>
      <c r="B90" s="445">
        <f t="shared" si="5"/>
        <v>36</v>
      </c>
      <c r="C90" s="446"/>
      <c r="D90" s="368"/>
      <c r="E90" s="591"/>
      <c r="F90" s="588"/>
      <c r="G90" s="341"/>
      <c r="H90" s="440"/>
      <c r="I90" s="436"/>
      <c r="J90" s="321"/>
      <c r="K90" s="320"/>
      <c r="L90" s="322"/>
      <c r="M90" s="430"/>
      <c r="N90" s="431"/>
      <c r="O90" s="320"/>
      <c r="P90" s="322"/>
      <c r="Q90" s="321"/>
      <c r="R90" s="447"/>
      <c r="S90" s="323"/>
      <c r="T90" s="320"/>
      <c r="U90" s="322"/>
      <c r="V90" s="321"/>
      <c r="W90" s="320"/>
      <c r="X90" s="322"/>
      <c r="Y90" s="321"/>
      <c r="Z90" s="320"/>
      <c r="AA90" s="321"/>
      <c r="AB90" s="320"/>
      <c r="AC90" s="430"/>
      <c r="AD90" s="431"/>
      <c r="AE90" s="513"/>
      <c r="AF90" s="863"/>
      <c r="AG90" s="864"/>
      <c r="AH90" s="327"/>
      <c r="AI90" s="328"/>
      <c r="AJ90" s="321"/>
      <c r="AK90" s="327"/>
      <c r="AL90" s="328"/>
      <c r="AM90" s="328"/>
      <c r="AN90" s="321"/>
      <c r="AO90" s="327"/>
      <c r="AP90" s="328"/>
      <c r="AQ90" s="328"/>
      <c r="AR90" s="321"/>
      <c r="AS90" s="327"/>
      <c r="AT90" s="328"/>
      <c r="AU90" s="321"/>
      <c r="AV90" s="327"/>
      <c r="AW90" s="321"/>
      <c r="AX90" s="327"/>
      <c r="AY90" s="321"/>
      <c r="AZ90" s="327"/>
      <c r="BA90" s="321"/>
      <c r="BB90" s="356"/>
      <c r="BC90" s="357"/>
      <c r="BD90" s="1605"/>
      <c r="BE90" s="369"/>
      <c r="BF90" s="288"/>
    </row>
    <row r="91" spans="1:58" ht="12" customHeight="1" thickBot="1">
      <c r="A91" s="291">
        <f t="shared" si="4"/>
        <v>19</v>
      </c>
      <c r="B91" s="445">
        <f t="shared" si="5"/>
        <v>37</v>
      </c>
      <c r="C91" s="446"/>
      <c r="D91" s="368"/>
      <c r="E91" s="591"/>
      <c r="F91" s="588"/>
      <c r="G91" s="341"/>
      <c r="H91" s="440"/>
      <c r="I91" s="436"/>
      <c r="J91" s="321"/>
      <c r="K91" s="320"/>
      <c r="L91" s="322"/>
      <c r="M91" s="430"/>
      <c r="N91" s="431"/>
      <c r="O91" s="320"/>
      <c r="P91" s="322"/>
      <c r="Q91" s="321"/>
      <c r="R91" s="447"/>
      <c r="S91" s="323"/>
      <c r="T91" s="320"/>
      <c r="U91" s="322"/>
      <c r="V91" s="321"/>
      <c r="W91" s="320"/>
      <c r="X91" s="397"/>
      <c r="Y91" s="419"/>
      <c r="Z91" s="320"/>
      <c r="AA91" s="321"/>
      <c r="AB91" s="320"/>
      <c r="AC91" s="430"/>
      <c r="AD91" s="431"/>
      <c r="AE91" s="320"/>
      <c r="AF91" s="322"/>
      <c r="AG91" s="321"/>
      <c r="AH91" s="327"/>
      <c r="AI91" s="328"/>
      <c r="AJ91" s="321"/>
      <c r="AK91" s="327"/>
      <c r="AL91" s="328"/>
      <c r="AM91" s="328"/>
      <c r="AN91" s="321"/>
      <c r="AO91" s="327"/>
      <c r="AP91" s="328"/>
      <c r="AQ91" s="328"/>
      <c r="AR91" s="321"/>
      <c r="AS91" s="327"/>
      <c r="AT91" s="328"/>
      <c r="AU91" s="321"/>
      <c r="AV91" s="327"/>
      <c r="AW91" s="321"/>
      <c r="AX91" s="327"/>
      <c r="AY91" s="321"/>
      <c r="AZ91" s="327"/>
      <c r="BA91" s="321"/>
      <c r="BB91" s="356"/>
      <c r="BC91" s="357"/>
      <c r="BD91" s="948"/>
      <c r="BE91" s="398"/>
      <c r="BF91" s="288"/>
    </row>
    <row r="92" spans="1:58" ht="12" customHeight="1">
      <c r="A92" s="291">
        <f t="shared" si="4"/>
        <v>20</v>
      </c>
      <c r="B92" s="445">
        <f t="shared" si="5"/>
        <v>38</v>
      </c>
      <c r="C92" s="446"/>
      <c r="D92" s="368"/>
      <c r="E92" s="591"/>
      <c r="F92" s="588"/>
      <c r="G92" s="341"/>
      <c r="H92" s="425"/>
      <c r="I92" s="412"/>
      <c r="J92" s="321"/>
      <c r="K92" s="320"/>
      <c r="L92" s="322"/>
      <c r="M92" s="328"/>
      <c r="N92" s="383"/>
      <c r="O92" s="320"/>
      <c r="P92" s="322"/>
      <c r="Q92" s="321"/>
      <c r="R92" s="447"/>
      <c r="S92" s="323"/>
      <c r="T92" s="320"/>
      <c r="U92" s="322"/>
      <c r="V92" s="321"/>
      <c r="W92" s="327"/>
      <c r="X92" s="412"/>
      <c r="Y92" s="448"/>
      <c r="Z92" s="320"/>
      <c r="AA92" s="321"/>
      <c r="AB92" s="320"/>
      <c r="AC92" s="328"/>
      <c r="AD92" s="383"/>
      <c r="AE92" s="320"/>
      <c r="AF92" s="322"/>
      <c r="AG92" s="321"/>
      <c r="AH92" s="327"/>
      <c r="AI92" s="328"/>
      <c r="AJ92" s="321"/>
      <c r="AK92" s="327"/>
      <c r="AL92" s="328"/>
      <c r="AM92" s="328"/>
      <c r="AN92" s="321"/>
      <c r="AO92" s="327"/>
      <c r="AP92" s="328"/>
      <c r="AQ92" s="328"/>
      <c r="AR92" s="321"/>
      <c r="AS92" s="415"/>
      <c r="AT92" s="346"/>
      <c r="AU92" s="361"/>
      <c r="AV92" s="327"/>
      <c r="AW92" s="321"/>
      <c r="AX92" s="327"/>
      <c r="AY92" s="321"/>
      <c r="AZ92" s="327"/>
      <c r="BA92" s="321"/>
      <c r="BB92" s="356"/>
      <c r="BC92" s="357"/>
      <c r="BD92" s="414"/>
      <c r="BE92" s="1558"/>
      <c r="BF92" s="288"/>
    </row>
    <row r="93" spans="1:58" ht="12" customHeight="1" thickBot="1">
      <c r="A93" s="291">
        <f t="shared" si="4"/>
        <v>21</v>
      </c>
      <c r="B93" s="445">
        <f t="shared" si="5"/>
        <v>39</v>
      </c>
      <c r="C93" s="446"/>
      <c r="D93" s="368"/>
      <c r="E93" s="591"/>
      <c r="F93" s="588"/>
      <c r="G93" s="341"/>
      <c r="H93" s="425"/>
      <c r="I93" s="412"/>
      <c r="J93" s="321"/>
      <c r="K93" s="320"/>
      <c r="L93" s="322"/>
      <c r="M93" s="328"/>
      <c r="N93" s="383"/>
      <c r="O93" s="320"/>
      <c r="P93" s="322"/>
      <c r="Q93" s="321"/>
      <c r="R93" s="447"/>
      <c r="S93" s="323"/>
      <c r="T93" s="320"/>
      <c r="U93" s="322"/>
      <c r="V93" s="321"/>
      <c r="W93" s="327"/>
      <c r="X93" s="412"/>
      <c r="Y93" s="449"/>
      <c r="Z93" s="320"/>
      <c r="AA93" s="321"/>
      <c r="AB93" s="320"/>
      <c r="AC93" s="328"/>
      <c r="AD93" s="383"/>
      <c r="AE93" s="388"/>
      <c r="AF93" s="397"/>
      <c r="AG93" s="321"/>
      <c r="AH93" s="327"/>
      <c r="AI93" s="328"/>
      <c r="AJ93" s="321"/>
      <c r="AK93" s="327"/>
      <c r="AL93" s="328"/>
      <c r="AM93" s="328"/>
      <c r="AN93" s="321"/>
      <c r="AO93" s="327"/>
      <c r="AP93" s="328"/>
      <c r="AQ93" s="328"/>
      <c r="AR93" s="321"/>
      <c r="AS93" s="415"/>
      <c r="AT93" s="346"/>
      <c r="AU93" s="361"/>
      <c r="AV93" s="327"/>
      <c r="AW93" s="321"/>
      <c r="AX93" s="327"/>
      <c r="AY93" s="321"/>
      <c r="AZ93" s="327"/>
      <c r="BA93" s="321"/>
      <c r="BB93" s="356"/>
      <c r="BC93" s="357"/>
      <c r="BE93" s="1595"/>
      <c r="BF93" s="288"/>
    </row>
    <row r="94" spans="1:58" ht="12" customHeight="1">
      <c r="A94" s="291">
        <f t="shared" si="4"/>
        <v>22</v>
      </c>
      <c r="B94" s="445">
        <f t="shared" si="5"/>
        <v>40</v>
      </c>
      <c r="C94" s="446"/>
      <c r="D94" s="368"/>
      <c r="E94" s="591"/>
      <c r="F94" s="588"/>
      <c r="G94" s="341"/>
      <c r="H94" s="786"/>
      <c r="I94" s="787"/>
      <c r="J94" s="788"/>
      <c r="K94" s="320"/>
      <c r="L94" s="322"/>
      <c r="M94" s="328"/>
      <c r="N94" s="383"/>
      <c r="O94" s="320"/>
      <c r="P94" s="322"/>
      <c r="Q94" s="321"/>
      <c r="R94" s="447"/>
      <c r="S94" s="323"/>
      <c r="T94" s="320"/>
      <c r="U94" s="322"/>
      <c r="V94" s="321"/>
      <c r="W94" s="320"/>
      <c r="X94" s="335"/>
      <c r="Y94" s="331"/>
      <c r="Z94" s="320"/>
      <c r="AA94" s="321"/>
      <c r="AB94" s="320"/>
      <c r="AC94" s="328"/>
      <c r="AD94" s="383"/>
      <c r="AE94" s="447"/>
      <c r="AF94" s="323"/>
      <c r="AG94" s="324"/>
      <c r="AH94" s="327"/>
      <c r="AI94" s="328"/>
      <c r="AJ94" s="321"/>
      <c r="AK94" s="327"/>
      <c r="AL94" s="328"/>
      <c r="AM94" s="328"/>
      <c r="AN94" s="321"/>
      <c r="AO94" s="327"/>
      <c r="AP94" s="328"/>
      <c r="AQ94" s="328"/>
      <c r="AR94" s="321"/>
      <c r="AS94" s="345"/>
      <c r="AT94" s="413"/>
      <c r="AU94" s="343"/>
      <c r="AV94" s="327"/>
      <c r="AW94" s="321"/>
      <c r="AX94" s="327"/>
      <c r="AY94" s="321"/>
      <c r="AZ94" s="327"/>
      <c r="BA94" s="321"/>
      <c r="BB94" s="356"/>
      <c r="BC94" s="357"/>
      <c r="BD94" s="1602" t="s">
        <v>343</v>
      </c>
      <c r="BE94" s="1595"/>
      <c r="BF94" s="288"/>
    </row>
    <row r="95" spans="1:58" ht="12" customHeight="1">
      <c r="A95" s="291">
        <f t="shared" si="4"/>
        <v>23</v>
      </c>
      <c r="B95" s="445">
        <f t="shared" si="5"/>
        <v>41</v>
      </c>
      <c r="C95" s="446"/>
      <c r="D95" s="368"/>
      <c r="E95" s="591"/>
      <c r="F95" s="588"/>
      <c r="G95" s="341"/>
      <c r="H95" s="786" t="s">
        <v>425</v>
      </c>
      <c r="I95" s="787" t="s">
        <v>425</v>
      </c>
      <c r="J95" s="788" t="s">
        <v>425</v>
      </c>
      <c r="K95" s="342"/>
      <c r="L95" s="362"/>
      <c r="M95" s="413"/>
      <c r="N95" s="420"/>
      <c r="O95" s="342"/>
      <c r="P95" s="362"/>
      <c r="Q95" s="343"/>
      <c r="R95" s="332"/>
      <c r="S95" s="325"/>
      <c r="T95" s="342"/>
      <c r="U95" s="362"/>
      <c r="V95" s="343"/>
      <c r="W95" s="342"/>
      <c r="X95" s="362"/>
      <c r="Y95" s="343"/>
      <c r="Z95" s="342"/>
      <c r="AA95" s="343"/>
      <c r="AB95" s="342"/>
      <c r="AC95" s="413"/>
      <c r="AD95" s="420"/>
      <c r="AE95" s="332"/>
      <c r="AF95" s="325"/>
      <c r="AG95" s="351"/>
      <c r="AH95" s="345"/>
      <c r="AI95" s="413"/>
      <c r="AJ95" s="343"/>
      <c r="AK95" s="345"/>
      <c r="AL95" s="413"/>
      <c r="AM95" s="413"/>
      <c r="AN95" s="343"/>
      <c r="AO95" s="345"/>
      <c r="AP95" s="413"/>
      <c r="AQ95" s="413"/>
      <c r="AR95" s="343"/>
      <c r="AS95" s="345"/>
      <c r="AT95" s="413"/>
      <c r="AU95" s="343"/>
      <c r="AV95" s="327"/>
      <c r="AW95" s="321"/>
      <c r="AX95" s="389"/>
      <c r="AY95" s="321"/>
      <c r="AZ95" s="327"/>
      <c r="BA95" s="321"/>
      <c r="BB95" s="356"/>
      <c r="BC95" s="357"/>
      <c r="BD95" s="1603"/>
      <c r="BE95" s="1595"/>
      <c r="BF95" s="288"/>
    </row>
    <row r="96" spans="1:58" ht="12" customHeight="1" thickBot="1">
      <c r="A96" s="291">
        <f t="shared" si="4"/>
        <v>24</v>
      </c>
      <c r="B96" s="450">
        <f t="shared" si="5"/>
        <v>42</v>
      </c>
      <c r="C96" s="451"/>
      <c r="D96" s="368"/>
      <c r="E96" s="591"/>
      <c r="F96" s="588"/>
      <c r="G96" s="341"/>
      <c r="H96" s="786"/>
      <c r="I96" s="787"/>
      <c r="J96" s="788"/>
      <c r="K96" s="342"/>
      <c r="L96" s="362"/>
      <c r="M96" s="413"/>
      <c r="N96" s="420"/>
      <c r="O96" s="342"/>
      <c r="P96" s="362"/>
      <c r="Q96" s="343"/>
      <c r="R96" s="332"/>
      <c r="S96" s="325"/>
      <c r="T96" s="342"/>
      <c r="U96" s="362"/>
      <c r="V96" s="343"/>
      <c r="W96" s="342"/>
      <c r="X96" s="362"/>
      <c r="Y96" s="343"/>
      <c r="Z96" s="342"/>
      <c r="AA96" s="343"/>
      <c r="AB96" s="342"/>
      <c r="AC96" s="413"/>
      <c r="AD96" s="420"/>
      <c r="AE96" s="363"/>
      <c r="AF96" s="365"/>
      <c r="AG96" s="343"/>
      <c r="AH96" s="345"/>
      <c r="AI96" s="413"/>
      <c r="AJ96" s="343"/>
      <c r="AK96" s="345"/>
      <c r="AL96" s="413"/>
      <c r="AM96" s="413"/>
      <c r="AN96" s="343"/>
      <c r="AO96" s="345"/>
      <c r="AP96" s="413"/>
      <c r="AQ96" s="413"/>
      <c r="AR96" s="343"/>
      <c r="AS96" s="345"/>
      <c r="AT96" s="413"/>
      <c r="AU96" s="343"/>
      <c r="AV96" s="327"/>
      <c r="AW96" s="321"/>
      <c r="AX96" s="356"/>
      <c r="AY96" s="324"/>
      <c r="AZ96" s="327"/>
      <c r="BA96" s="321"/>
      <c r="BB96" s="356"/>
      <c r="BC96" s="357"/>
      <c r="BD96" s="1603"/>
      <c r="BE96" s="1595"/>
      <c r="BF96" s="288"/>
    </row>
    <row r="97" spans="1:58" ht="12" customHeight="1">
      <c r="A97" s="486">
        <f t="shared" si="4"/>
        <v>25</v>
      </c>
      <c r="B97" s="445">
        <f t="shared" si="5"/>
        <v>43</v>
      </c>
      <c r="C97" s="446"/>
      <c r="D97" s="541"/>
      <c r="E97" s="591"/>
      <c r="F97" s="588"/>
      <c r="G97" s="341"/>
      <c r="H97" s="425"/>
      <c r="I97" s="412"/>
      <c r="J97" s="321"/>
      <c r="K97" s="342"/>
      <c r="L97" s="362"/>
      <c r="M97" s="413"/>
      <c r="N97" s="420"/>
      <c r="O97" s="342"/>
      <c r="P97" s="362"/>
      <c r="Q97" s="343"/>
      <c r="R97" s="332"/>
      <c r="S97" s="325"/>
      <c r="T97" s="342"/>
      <c r="U97" s="362"/>
      <c r="V97" s="343"/>
      <c r="W97" s="342"/>
      <c r="X97" s="362"/>
      <c r="Y97" s="343"/>
      <c r="Z97" s="342"/>
      <c r="AA97" s="343"/>
      <c r="AB97" s="826"/>
      <c r="AC97" s="827"/>
      <c r="AD97" s="828"/>
      <c r="AE97" s="342"/>
      <c r="AF97" s="362"/>
      <c r="AG97" s="343"/>
      <c r="AH97" s="345"/>
      <c r="AI97" s="413"/>
      <c r="AJ97" s="343"/>
      <c r="AK97" s="345"/>
      <c r="AL97" s="413"/>
      <c r="AM97" s="413"/>
      <c r="AN97" s="343"/>
      <c r="AO97" s="345"/>
      <c r="AP97" s="413"/>
      <c r="AQ97" s="413"/>
      <c r="AR97" s="343"/>
      <c r="AS97" s="327"/>
      <c r="AT97" s="328"/>
      <c r="AU97" s="321"/>
      <c r="AV97" s="327"/>
      <c r="AW97" s="321"/>
      <c r="AX97" s="356"/>
      <c r="AY97" s="324"/>
      <c r="AZ97" s="327"/>
      <c r="BA97" s="321"/>
      <c r="BB97" s="356"/>
      <c r="BC97" s="357"/>
      <c r="BD97" s="1596" t="s">
        <v>340</v>
      </c>
      <c r="BE97" s="404"/>
      <c r="BF97" s="288"/>
    </row>
    <row r="98" spans="1:58" ht="12" customHeight="1">
      <c r="A98" s="486">
        <f t="shared" si="4"/>
        <v>26</v>
      </c>
      <c r="B98" s="445">
        <f t="shared" si="5"/>
        <v>44</v>
      </c>
      <c r="C98" s="452"/>
      <c r="D98" s="541"/>
      <c r="E98" s="591"/>
      <c r="F98" s="588"/>
      <c r="G98" s="789"/>
      <c r="H98" s="425"/>
      <c r="I98" s="412"/>
      <c r="J98" s="321"/>
      <c r="K98" s="320"/>
      <c r="L98" s="322"/>
      <c r="M98" s="413"/>
      <c r="N98" s="420"/>
      <c r="O98" s="342"/>
      <c r="P98" s="362"/>
      <c r="Q98" s="343"/>
      <c r="R98" s="332"/>
      <c r="S98" s="325"/>
      <c r="T98" s="342"/>
      <c r="U98" s="362"/>
      <c r="V98" s="343"/>
      <c r="W98" s="342"/>
      <c r="X98" s="362"/>
      <c r="Y98" s="343"/>
      <c r="Z98" s="342"/>
      <c r="AA98" s="343"/>
      <c r="AB98" s="826" t="s">
        <v>425</v>
      </c>
      <c r="AC98" s="827" t="s">
        <v>425</v>
      </c>
      <c r="AD98" s="828" t="s">
        <v>425</v>
      </c>
      <c r="AE98" s="320"/>
      <c r="AF98" s="322"/>
      <c r="AG98" s="321"/>
      <c r="AH98" s="327"/>
      <c r="AI98" s="328"/>
      <c r="AJ98" s="321"/>
      <c r="AK98" s="327"/>
      <c r="AL98" s="328"/>
      <c r="AM98" s="328"/>
      <c r="AN98" s="321"/>
      <c r="AO98" s="327"/>
      <c r="AP98" s="328"/>
      <c r="AQ98" s="328"/>
      <c r="AR98" s="321"/>
      <c r="AS98" s="327"/>
      <c r="AT98" s="328"/>
      <c r="AU98" s="321"/>
      <c r="AV98" s="327"/>
      <c r="AW98" s="321"/>
      <c r="AX98" s="339"/>
      <c r="AY98" s="321"/>
      <c r="AZ98" s="327"/>
      <c r="BA98" s="321"/>
      <c r="BB98" s="356"/>
      <c r="BC98" s="357"/>
      <c r="BD98" s="1597"/>
      <c r="BE98" s="404"/>
      <c r="BF98" s="288"/>
    </row>
    <row r="99" spans="1:58" ht="12" customHeight="1" thickBot="1">
      <c r="A99" s="487">
        <f t="shared" si="4"/>
        <v>27</v>
      </c>
      <c r="B99" s="543">
        <f>IF(A99="",0,B98+1)</f>
        <v>45</v>
      </c>
      <c r="C99" s="452"/>
      <c r="D99" s="541"/>
      <c r="E99" s="601"/>
      <c r="F99" s="602"/>
      <c r="G99" s="790"/>
      <c r="H99" s="544"/>
      <c r="I99" s="520"/>
      <c r="J99" s="419"/>
      <c r="K99" s="792"/>
      <c r="L99" s="793"/>
      <c r="M99" s="437"/>
      <c r="N99" s="791"/>
      <c r="O99" s="792"/>
      <c r="P99" s="793"/>
      <c r="Q99" s="794"/>
      <c r="R99" s="795"/>
      <c r="S99" s="796"/>
      <c r="T99" s="792"/>
      <c r="U99" s="793"/>
      <c r="V99" s="794"/>
      <c r="W99" s="792"/>
      <c r="X99" s="793"/>
      <c r="Y99" s="794"/>
      <c r="Z99" s="792"/>
      <c r="AA99" s="794"/>
      <c r="AB99" s="829"/>
      <c r="AC99" s="830"/>
      <c r="AD99" s="831"/>
      <c r="AE99" s="792"/>
      <c r="AF99" s="793"/>
      <c r="AG99" s="794"/>
      <c r="AH99" s="797"/>
      <c r="AI99" s="437"/>
      <c r="AJ99" s="794"/>
      <c r="AK99" s="798"/>
      <c r="AL99" s="799"/>
      <c r="AM99" s="799"/>
      <c r="AN99" s="800"/>
      <c r="AO99" s="798"/>
      <c r="AP99" s="799"/>
      <c r="AQ99" s="799"/>
      <c r="AR99" s="800"/>
      <c r="AS99" s="580"/>
      <c r="AT99" s="581"/>
      <c r="AU99" s="582"/>
      <c r="AV99" s="580"/>
      <c r="AW99" s="582"/>
      <c r="AX99" s="580"/>
      <c r="AY99" s="582"/>
      <c r="AZ99" s="580"/>
      <c r="BA99" s="582"/>
      <c r="BB99" s="617"/>
      <c r="BC99" s="524"/>
      <c r="BD99" s="1598"/>
      <c r="BE99" s="404"/>
      <c r="BF99" s="288"/>
    </row>
    <row r="100" spans="1:58" ht="12" customHeight="1" thickBot="1">
      <c r="A100" s="552"/>
      <c r="B100" s="553">
        <f t="shared" ref="B100:B143" si="6">IF(A100="",0,B99+1)</f>
        <v>0</v>
      </c>
      <c r="C100" s="554"/>
      <c r="D100" s="555"/>
      <c r="E100" s="611"/>
      <c r="F100" s="615"/>
      <c r="G100" s="556"/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6"/>
      <c r="S100" s="556"/>
      <c r="T100" s="556"/>
      <c r="U100" s="556"/>
      <c r="V100" s="556"/>
      <c r="W100" s="556"/>
      <c r="X100" s="556"/>
      <c r="Y100" s="556"/>
      <c r="Z100" s="556"/>
      <c r="AA100" s="556"/>
      <c r="AB100" s="556"/>
      <c r="AC100" s="556"/>
      <c r="AD100" s="556"/>
      <c r="AE100" s="556"/>
      <c r="AF100" s="556"/>
      <c r="AG100" s="556"/>
      <c r="AH100" s="556"/>
      <c r="AI100" s="556"/>
      <c r="AJ100" s="556"/>
      <c r="AK100" s="556"/>
      <c r="AL100" s="556"/>
      <c r="AM100" s="556"/>
      <c r="AN100" s="556"/>
      <c r="AO100" s="556"/>
      <c r="AP100" s="556"/>
      <c r="AQ100" s="556"/>
      <c r="AR100" s="556"/>
      <c r="AS100" s="556"/>
      <c r="AT100" s="556"/>
      <c r="AU100" s="556"/>
      <c r="AV100" s="556"/>
      <c r="AW100" s="556"/>
      <c r="AX100" s="556"/>
      <c r="AY100" s="556"/>
      <c r="AZ100" s="556"/>
      <c r="BA100" s="556"/>
      <c r="BB100" s="556"/>
      <c r="BC100" s="556"/>
      <c r="BD100" s="556"/>
      <c r="BE100" s="603"/>
      <c r="BF100" s="288"/>
    </row>
    <row r="101" spans="1:58" ht="12" customHeight="1">
      <c r="A101" s="485">
        <f t="shared" si="4"/>
        <v>36</v>
      </c>
      <c r="B101" s="545">
        <f t="shared" si="6"/>
        <v>1</v>
      </c>
      <c r="C101" s="452"/>
      <c r="D101" s="541"/>
      <c r="E101" s="610"/>
      <c r="F101" s="590"/>
      <c r="G101" s="353"/>
      <c r="H101" s="801"/>
      <c r="I101" s="546"/>
      <c r="J101" s="366"/>
      <c r="K101" s="363"/>
      <c r="L101" s="365"/>
      <c r="M101" s="537"/>
      <c r="N101" s="547"/>
      <c r="O101" s="363"/>
      <c r="P101" s="365"/>
      <c r="Q101" s="551"/>
      <c r="R101" s="550"/>
      <c r="S101" s="336"/>
      <c r="T101" s="363"/>
      <c r="U101" s="365"/>
      <c r="V101" s="366"/>
      <c r="W101" s="363"/>
      <c r="X101" s="365"/>
      <c r="Y101" s="551"/>
      <c r="Z101" s="363"/>
      <c r="AA101" s="366"/>
      <c r="AB101" s="330"/>
      <c r="AC101" s="340"/>
      <c r="AD101" s="384"/>
      <c r="AE101" s="330"/>
      <c r="AF101" s="335"/>
      <c r="AG101" s="331"/>
      <c r="AH101" s="339"/>
      <c r="AI101" s="340"/>
      <c r="AJ101" s="331"/>
      <c r="AK101" s="339"/>
      <c r="AL101" s="340"/>
      <c r="AM101" s="340"/>
      <c r="AN101" s="331"/>
      <c r="AO101" s="339"/>
      <c r="AP101" s="506"/>
      <c r="AQ101" s="506"/>
      <c r="AR101" s="334"/>
      <c r="AS101" s="803"/>
      <c r="AT101" s="804"/>
      <c r="AU101" s="805"/>
      <c r="AV101" s="339"/>
      <c r="AW101" s="331"/>
      <c r="AX101" s="339"/>
      <c r="AY101" s="331"/>
      <c r="AZ101" s="339"/>
      <c r="BA101" s="331"/>
      <c r="BB101" s="505"/>
      <c r="BC101" s="506"/>
      <c r="BD101" s="1606" t="s">
        <v>419</v>
      </c>
      <c r="BE101" s="318"/>
      <c r="BF101" s="288"/>
    </row>
    <row r="102" spans="1:58" ht="12" customHeight="1">
      <c r="A102" s="485">
        <f t="shared" si="4"/>
        <v>37</v>
      </c>
      <c r="B102" s="445">
        <f t="shared" si="6"/>
        <v>2</v>
      </c>
      <c r="C102" s="452"/>
      <c r="D102" s="541"/>
      <c r="E102" s="591"/>
      <c r="F102" s="588"/>
      <c r="G102" s="341"/>
      <c r="H102" s="802"/>
      <c r="I102" s="453"/>
      <c r="J102" s="343"/>
      <c r="K102" s="342"/>
      <c r="L102" s="362"/>
      <c r="M102" s="413"/>
      <c r="N102" s="420"/>
      <c r="O102" s="342"/>
      <c r="P102" s="413"/>
      <c r="Q102" s="420"/>
      <c r="R102" s="332"/>
      <c r="S102" s="325"/>
      <c r="T102" s="342"/>
      <c r="U102" s="362"/>
      <c r="V102" s="343"/>
      <c r="W102" s="342"/>
      <c r="X102" s="325"/>
      <c r="Y102" s="454"/>
      <c r="Z102" s="342"/>
      <c r="AA102" s="343"/>
      <c r="AB102" s="320"/>
      <c r="AC102" s="328"/>
      <c r="AD102" s="383"/>
      <c r="AE102" s="320"/>
      <c r="AF102" s="322"/>
      <c r="AG102" s="321"/>
      <c r="AH102" s="327"/>
      <c r="AI102" s="328"/>
      <c r="AJ102" s="321"/>
      <c r="AK102" s="327"/>
      <c r="AL102" s="328"/>
      <c r="AM102" s="328"/>
      <c r="AN102" s="321"/>
      <c r="AO102" s="327"/>
      <c r="AP102" s="348"/>
      <c r="AQ102" s="347"/>
      <c r="AR102" s="420"/>
      <c r="AS102" s="806" t="s">
        <v>425</v>
      </c>
      <c r="AT102" s="807" t="s">
        <v>425</v>
      </c>
      <c r="AU102" s="808" t="s">
        <v>425</v>
      </c>
      <c r="AV102" s="327"/>
      <c r="AW102" s="321"/>
      <c r="AX102" s="327"/>
      <c r="AY102" s="321"/>
      <c r="AZ102" s="327"/>
      <c r="BA102" s="321"/>
      <c r="BB102" s="356"/>
      <c r="BC102" s="357"/>
      <c r="BD102" s="1607"/>
      <c r="BE102" s="404"/>
      <c r="BF102" s="288"/>
    </row>
    <row r="103" spans="1:58" ht="12" customHeight="1" thickBot="1">
      <c r="A103" s="291">
        <f t="shared" si="4"/>
        <v>38</v>
      </c>
      <c r="B103" s="445">
        <f t="shared" si="6"/>
        <v>3</v>
      </c>
      <c r="C103" s="452"/>
      <c r="D103" s="541"/>
      <c r="E103" s="591"/>
      <c r="F103" s="588"/>
      <c r="G103" s="341"/>
      <c r="H103" s="425"/>
      <c r="I103" s="453"/>
      <c r="J103" s="343"/>
      <c r="K103" s="342"/>
      <c r="L103" s="362"/>
      <c r="M103" s="413"/>
      <c r="N103" s="420"/>
      <c r="O103" s="342"/>
      <c r="P103" s="413"/>
      <c r="Q103" s="420"/>
      <c r="R103" s="332"/>
      <c r="S103" s="325"/>
      <c r="T103" s="342"/>
      <c r="U103" s="362"/>
      <c r="V103" s="343"/>
      <c r="W103" s="342"/>
      <c r="X103" s="325"/>
      <c r="Y103" s="455"/>
      <c r="Z103" s="342"/>
      <c r="AA103" s="343"/>
      <c r="AB103" s="320"/>
      <c r="AC103" s="328"/>
      <c r="AD103" s="383"/>
      <c r="AE103" s="320"/>
      <c r="AF103" s="322"/>
      <c r="AG103" s="321"/>
      <c r="AH103" s="327"/>
      <c r="AI103" s="328"/>
      <c r="AJ103" s="321"/>
      <c r="AK103" s="327"/>
      <c r="AL103" s="328"/>
      <c r="AM103" s="328"/>
      <c r="AN103" s="321"/>
      <c r="AO103" s="327"/>
      <c r="AP103" s="338"/>
      <c r="AQ103" s="339"/>
      <c r="AR103" s="321"/>
      <c r="AS103" s="806"/>
      <c r="AT103" s="807"/>
      <c r="AU103" s="808"/>
      <c r="AV103" s="327"/>
      <c r="AW103" s="321"/>
      <c r="AX103" s="327"/>
      <c r="AY103" s="321"/>
      <c r="AZ103" s="327"/>
      <c r="BA103" s="321"/>
      <c r="BB103" s="356"/>
      <c r="BC103" s="357"/>
      <c r="BD103" s="1607"/>
      <c r="BE103" s="404"/>
      <c r="BF103" s="288"/>
    </row>
    <row r="104" spans="1:58" ht="12" customHeight="1">
      <c r="A104" s="291">
        <f t="shared" si="4"/>
        <v>39</v>
      </c>
      <c r="B104" s="445">
        <f t="shared" si="6"/>
        <v>4</v>
      </c>
      <c r="C104" s="456"/>
      <c r="D104" s="541"/>
      <c r="E104" s="591"/>
      <c r="F104" s="588"/>
      <c r="G104" s="605"/>
      <c r="H104" s="425"/>
      <c r="I104" s="453"/>
      <c r="J104" s="343"/>
      <c r="K104" s="342"/>
      <c r="L104" s="362"/>
      <c r="M104" s="773"/>
      <c r="N104" s="809"/>
      <c r="O104" s="342"/>
      <c r="P104" s="413"/>
      <c r="Q104" s="420"/>
      <c r="R104" s="332"/>
      <c r="S104" s="325"/>
      <c r="T104" s="342"/>
      <c r="U104" s="362"/>
      <c r="V104" s="343"/>
      <c r="W104" s="342"/>
      <c r="X104" s="413"/>
      <c r="Y104" s="457"/>
      <c r="Z104" s="342"/>
      <c r="AA104" s="343"/>
      <c r="AB104" s="320"/>
      <c r="AC104" s="328"/>
      <c r="AD104" s="383"/>
      <c r="AE104" s="320"/>
      <c r="AF104" s="322"/>
      <c r="AG104" s="321"/>
      <c r="AH104" s="327"/>
      <c r="AI104" s="328"/>
      <c r="AJ104" s="419"/>
      <c r="AK104" s="327"/>
      <c r="AL104" s="328"/>
      <c r="AM104" s="328"/>
      <c r="AN104" s="321"/>
      <c r="AO104" s="327"/>
      <c r="AP104" s="328"/>
      <c r="AQ104" s="868"/>
      <c r="AR104" s="869"/>
      <c r="AS104" s="345"/>
      <c r="AT104" s="413"/>
      <c r="AU104" s="343"/>
      <c r="AV104" s="327"/>
      <c r="AW104" s="321"/>
      <c r="AX104" s="327"/>
      <c r="AY104" s="321"/>
      <c r="AZ104" s="327"/>
      <c r="BA104" s="321"/>
      <c r="BB104" s="356"/>
      <c r="BC104" s="357"/>
      <c r="BD104" s="1533" t="s">
        <v>334</v>
      </c>
      <c r="BE104" s="404"/>
      <c r="BF104" s="288"/>
    </row>
    <row r="105" spans="1:58" ht="12" customHeight="1">
      <c r="A105" s="291">
        <f t="shared" si="4"/>
        <v>40</v>
      </c>
      <c r="B105" s="445">
        <f t="shared" si="6"/>
        <v>5</v>
      </c>
      <c r="C105" s="458"/>
      <c r="D105" s="541"/>
      <c r="E105" s="591"/>
      <c r="F105" s="588"/>
      <c r="G105" s="605" t="s">
        <v>425</v>
      </c>
      <c r="H105" s="425"/>
      <c r="I105" s="453"/>
      <c r="J105" s="343"/>
      <c r="K105" s="342"/>
      <c r="L105" s="362"/>
      <c r="M105" s="773" t="s">
        <v>425</v>
      </c>
      <c r="N105" s="809" t="s">
        <v>425</v>
      </c>
      <c r="O105" s="342"/>
      <c r="P105" s="362"/>
      <c r="Q105" s="366"/>
      <c r="R105" s="332"/>
      <c r="S105" s="325"/>
      <c r="T105" s="342"/>
      <c r="U105" s="362"/>
      <c r="V105" s="343"/>
      <c r="W105" s="342"/>
      <c r="X105" s="362"/>
      <c r="Y105" s="343"/>
      <c r="Z105" s="342"/>
      <c r="AA105" s="343"/>
      <c r="AB105" s="320"/>
      <c r="AC105" s="328"/>
      <c r="AD105" s="383"/>
      <c r="AE105" s="320"/>
      <c r="AF105" s="322"/>
      <c r="AG105" s="321"/>
      <c r="AH105" s="327"/>
      <c r="AI105" s="328"/>
      <c r="AJ105" s="383"/>
      <c r="AK105" s="327"/>
      <c r="AL105" s="328"/>
      <c r="AM105" s="328"/>
      <c r="AN105" s="321"/>
      <c r="AO105" s="327"/>
      <c r="AP105" s="328"/>
      <c r="AQ105" s="868" t="s">
        <v>425</v>
      </c>
      <c r="AR105" s="869" t="s">
        <v>425</v>
      </c>
      <c r="AS105" s="345"/>
      <c r="AT105" s="413"/>
      <c r="AU105" s="343"/>
      <c r="AV105" s="327"/>
      <c r="AW105" s="321"/>
      <c r="AX105" s="327"/>
      <c r="AY105" s="321"/>
      <c r="AZ105" s="327"/>
      <c r="BA105" s="321"/>
      <c r="BB105" s="356"/>
      <c r="BC105" s="357"/>
      <c r="BD105" s="1534"/>
      <c r="BE105" s="318"/>
      <c r="BF105" s="288"/>
    </row>
    <row r="106" spans="1:58" ht="12" customHeight="1" thickBot="1">
      <c r="A106" s="291">
        <f t="shared" si="4"/>
        <v>41</v>
      </c>
      <c r="B106" s="445">
        <f t="shared" si="6"/>
        <v>6</v>
      </c>
      <c r="C106" s="452"/>
      <c r="D106" s="541"/>
      <c r="E106" s="591"/>
      <c r="F106" s="588"/>
      <c r="G106" s="605"/>
      <c r="H106" s="425"/>
      <c r="I106" s="453"/>
      <c r="J106" s="343"/>
      <c r="K106" s="342"/>
      <c r="L106" s="362"/>
      <c r="M106" s="773"/>
      <c r="N106" s="809"/>
      <c r="O106" s="342"/>
      <c r="P106" s="362"/>
      <c r="Q106" s="343"/>
      <c r="R106" s="332"/>
      <c r="S106" s="325"/>
      <c r="T106" s="342"/>
      <c r="U106" s="362"/>
      <c r="V106" s="343"/>
      <c r="W106" s="342"/>
      <c r="X106" s="362"/>
      <c r="Y106" s="343"/>
      <c r="Z106" s="342"/>
      <c r="AA106" s="343"/>
      <c r="AB106" s="320"/>
      <c r="AC106" s="328"/>
      <c r="AD106" s="383"/>
      <c r="AE106" s="320"/>
      <c r="AF106" s="322"/>
      <c r="AG106" s="321"/>
      <c r="AH106" s="327"/>
      <c r="AI106" s="328"/>
      <c r="AJ106" s="383"/>
      <c r="AK106" s="327"/>
      <c r="AL106" s="328"/>
      <c r="AM106" s="328"/>
      <c r="AN106" s="321"/>
      <c r="AO106" s="327"/>
      <c r="AP106" s="328"/>
      <c r="AQ106" s="868"/>
      <c r="AR106" s="869"/>
      <c r="AS106" s="345"/>
      <c r="AT106" s="413"/>
      <c r="AU106" s="343"/>
      <c r="AV106" s="356"/>
      <c r="AW106" s="483"/>
      <c r="AX106" s="327"/>
      <c r="AY106" s="321"/>
      <c r="AZ106" s="327"/>
      <c r="BA106" s="321"/>
      <c r="BB106" s="356"/>
      <c r="BC106" s="357"/>
      <c r="BD106" s="1534"/>
      <c r="BE106" s="318"/>
      <c r="BF106" s="288"/>
    </row>
    <row r="107" spans="1:58" ht="12" customHeight="1" thickBot="1">
      <c r="A107" s="291">
        <f t="shared" si="4"/>
        <v>42</v>
      </c>
      <c r="B107" s="445">
        <f t="shared" si="6"/>
        <v>7</v>
      </c>
      <c r="C107" s="459"/>
      <c r="D107" s="542"/>
      <c r="E107" s="591"/>
      <c r="F107" s="588"/>
      <c r="G107" s="341"/>
      <c r="H107" s="425"/>
      <c r="I107" s="453"/>
      <c r="J107" s="343"/>
      <c r="K107" s="342"/>
      <c r="L107" s="362"/>
      <c r="M107" s="413"/>
      <c r="N107" s="420"/>
      <c r="O107" s="342"/>
      <c r="P107" s="362"/>
      <c r="Q107" s="343"/>
      <c r="R107" s="332"/>
      <c r="S107" s="325"/>
      <c r="T107" s="342"/>
      <c r="U107" s="362"/>
      <c r="V107" s="343"/>
      <c r="W107" s="342"/>
      <c r="X107" s="362"/>
      <c r="Y107" s="343"/>
      <c r="Z107" s="342"/>
      <c r="AA107" s="343"/>
      <c r="AB107" s="320"/>
      <c r="AC107" s="328"/>
      <c r="AD107" s="383"/>
      <c r="AE107" s="320"/>
      <c r="AF107" s="322"/>
      <c r="AG107" s="321"/>
      <c r="AH107" s="327"/>
      <c r="AI107" s="328"/>
      <c r="AJ107" s="383"/>
      <c r="AK107" s="327"/>
      <c r="AL107" s="328"/>
      <c r="AM107" s="328"/>
      <c r="AN107" s="321"/>
      <c r="AO107" s="327"/>
      <c r="AP107" s="328"/>
      <c r="AQ107" s="328"/>
      <c r="AR107" s="321"/>
      <c r="AS107" s="327"/>
      <c r="AT107" s="328"/>
      <c r="AU107" s="321"/>
      <c r="AV107" s="327"/>
      <c r="AW107" s="321"/>
      <c r="AX107" s="327"/>
      <c r="AY107" s="321"/>
      <c r="AZ107" s="327"/>
      <c r="BA107" s="321"/>
      <c r="BB107" s="356"/>
      <c r="BC107" s="357"/>
      <c r="BD107" s="354" t="s">
        <v>332</v>
      </c>
      <c r="BE107" s="460"/>
      <c r="BF107" s="288"/>
    </row>
    <row r="108" spans="1:58" ht="12" customHeight="1">
      <c r="A108" s="291">
        <f t="shared" si="4"/>
        <v>43</v>
      </c>
      <c r="B108" s="306">
        <f t="shared" si="6"/>
        <v>8</v>
      </c>
      <c r="E108" s="591"/>
      <c r="F108" s="588"/>
      <c r="G108" s="341"/>
      <c r="H108" s="425"/>
      <c r="I108" s="412"/>
      <c r="J108" s="321"/>
      <c r="K108" s="320"/>
      <c r="L108" s="322"/>
      <c r="M108" s="328"/>
      <c r="N108" s="383"/>
      <c r="O108" s="320"/>
      <c r="P108" s="322"/>
      <c r="Q108" s="321"/>
      <c r="R108" s="320"/>
      <c r="S108" s="430"/>
      <c r="T108" s="436"/>
      <c r="U108" s="322"/>
      <c r="V108" s="321"/>
      <c r="W108" s="320"/>
      <c r="X108" s="322"/>
      <c r="Y108" s="321"/>
      <c r="Z108" s="320"/>
      <c r="AA108" s="321"/>
      <c r="AB108" s="320"/>
      <c r="AC108" s="328"/>
      <c r="AD108" s="383"/>
      <c r="AE108" s="320"/>
      <c r="AF108" s="322"/>
      <c r="AG108" s="321"/>
      <c r="AH108" s="327"/>
      <c r="AI108" s="328"/>
      <c r="AJ108" s="331"/>
      <c r="AK108" s="327"/>
      <c r="AL108" s="328"/>
      <c r="AM108" s="328"/>
      <c r="AN108" s="321"/>
      <c r="AO108" s="327"/>
      <c r="AP108" s="328"/>
      <c r="AQ108" s="328"/>
      <c r="AR108" s="321"/>
      <c r="AS108" s="327"/>
      <c r="AT108" s="328"/>
      <c r="AU108" s="321"/>
      <c r="AV108" s="327"/>
      <c r="AW108" s="321"/>
      <c r="AX108" s="327"/>
      <c r="AY108" s="321"/>
      <c r="AZ108" s="327"/>
      <c r="BA108" s="321"/>
      <c r="BB108" s="494"/>
      <c r="BC108" s="495"/>
      <c r="BD108" s="949"/>
      <c r="BE108" s="369" t="s">
        <v>336</v>
      </c>
      <c r="BF108" s="288"/>
    </row>
    <row r="109" spans="1:58" ht="12" customHeight="1" thickBot="1">
      <c r="A109" s="291">
        <f t="shared" si="4"/>
        <v>44</v>
      </c>
      <c r="B109" s="306">
        <f t="shared" si="6"/>
        <v>9</v>
      </c>
      <c r="E109" s="591"/>
      <c r="F109" s="588"/>
      <c r="G109" s="341"/>
      <c r="H109" s="425"/>
      <c r="I109" s="412"/>
      <c r="J109" s="321"/>
      <c r="K109" s="320"/>
      <c r="L109" s="322"/>
      <c r="M109" s="328"/>
      <c r="N109" s="383"/>
      <c r="O109" s="320"/>
      <c r="P109" s="322"/>
      <c r="Q109" s="321"/>
      <c r="R109" s="320"/>
      <c r="S109" s="430"/>
      <c r="T109" s="436"/>
      <c r="U109" s="322"/>
      <c r="V109" s="321"/>
      <c r="W109" s="320"/>
      <c r="X109" s="322"/>
      <c r="Y109" s="321"/>
      <c r="Z109" s="320"/>
      <c r="AA109" s="321"/>
      <c r="AB109" s="320"/>
      <c r="AC109" s="328"/>
      <c r="AD109" s="383"/>
      <c r="AE109" s="320"/>
      <c r="AF109" s="322"/>
      <c r="AG109" s="321"/>
      <c r="AH109" s="327"/>
      <c r="AI109" s="328"/>
      <c r="AJ109" s="321"/>
      <c r="AK109" s="327"/>
      <c r="AL109" s="328"/>
      <c r="AM109" s="328"/>
      <c r="AN109" s="321"/>
      <c r="AO109" s="327"/>
      <c r="AP109" s="328"/>
      <c r="AQ109" s="328"/>
      <c r="AR109" s="321"/>
      <c r="AS109" s="327"/>
      <c r="AT109" s="328"/>
      <c r="AU109" s="321"/>
      <c r="AV109" s="327"/>
      <c r="AW109" s="321"/>
      <c r="AX109" s="327"/>
      <c r="AY109" s="321"/>
      <c r="AZ109" s="327"/>
      <c r="BA109" s="321"/>
      <c r="BB109" s="496"/>
      <c r="BC109" s="497"/>
      <c r="BD109" s="949"/>
      <c r="BE109" s="390"/>
      <c r="BF109" s="288"/>
    </row>
    <row r="110" spans="1:58" ht="12" customHeight="1">
      <c r="A110" s="291">
        <f t="shared" si="4"/>
        <v>45</v>
      </c>
      <c r="B110" s="306">
        <f t="shared" si="6"/>
        <v>10</v>
      </c>
      <c r="C110" s="1578"/>
      <c r="D110" s="1581"/>
      <c r="E110" s="591"/>
      <c r="F110" s="588"/>
      <c r="G110" s="341"/>
      <c r="H110" s="425"/>
      <c r="I110" s="412"/>
      <c r="J110" s="321"/>
      <c r="K110" s="320"/>
      <c r="L110" s="322"/>
      <c r="M110" s="328"/>
      <c r="N110" s="383"/>
      <c r="O110" s="810"/>
      <c r="P110" s="811"/>
      <c r="Q110" s="812"/>
      <c r="R110" s="447"/>
      <c r="S110" s="323"/>
      <c r="T110" s="320"/>
      <c r="U110" s="322"/>
      <c r="V110" s="321"/>
      <c r="W110" s="320"/>
      <c r="X110" s="322"/>
      <c r="Y110" s="321"/>
      <c r="Z110" s="320"/>
      <c r="AA110" s="321"/>
      <c r="AB110" s="320"/>
      <c r="AC110" s="328"/>
      <c r="AD110" s="383"/>
      <c r="AE110" s="320"/>
      <c r="AF110" s="322"/>
      <c r="AG110" s="321"/>
      <c r="AH110" s="327"/>
      <c r="AI110" s="328"/>
      <c r="AJ110" s="321"/>
      <c r="AK110" s="327"/>
      <c r="AL110" s="328"/>
      <c r="AM110" s="328"/>
      <c r="AN110" s="321"/>
      <c r="AO110" s="327"/>
      <c r="AP110" s="328"/>
      <c r="AQ110" s="328"/>
      <c r="AR110" s="321"/>
      <c r="AS110" s="345"/>
      <c r="AT110" s="413"/>
      <c r="AU110" s="343"/>
      <c r="AV110" s="345"/>
      <c r="AW110" s="343"/>
      <c r="AX110" s="327"/>
      <c r="AY110" s="321"/>
      <c r="AZ110" s="327"/>
      <c r="BA110" s="321"/>
      <c r="BB110" s="356"/>
      <c r="BC110" s="357"/>
      <c r="BD110" s="1608" t="s">
        <v>337</v>
      </c>
      <c r="BE110" s="318"/>
      <c r="BF110" s="288"/>
    </row>
    <row r="111" spans="1:58" ht="12" customHeight="1">
      <c r="A111" s="291">
        <f t="shared" si="4"/>
        <v>46</v>
      </c>
      <c r="B111" s="306">
        <f t="shared" si="6"/>
        <v>11</v>
      </c>
      <c r="C111" s="1579"/>
      <c r="D111" s="1542"/>
      <c r="E111" s="612"/>
      <c r="F111" s="613"/>
      <c r="G111" s="341"/>
      <c r="H111" s="425"/>
      <c r="I111" s="412"/>
      <c r="J111" s="321"/>
      <c r="K111" s="320"/>
      <c r="L111" s="322"/>
      <c r="M111" s="328"/>
      <c r="N111" s="383"/>
      <c r="O111" s="810" t="s">
        <v>425</v>
      </c>
      <c r="P111" s="811" t="s">
        <v>425</v>
      </c>
      <c r="Q111" s="812" t="s">
        <v>425</v>
      </c>
      <c r="R111" s="447"/>
      <c r="S111" s="323"/>
      <c r="T111" s="320"/>
      <c r="U111" s="322"/>
      <c r="V111" s="321"/>
      <c r="W111" s="320"/>
      <c r="X111" s="322"/>
      <c r="Y111" s="321"/>
      <c r="Z111" s="320"/>
      <c r="AA111" s="321"/>
      <c r="AB111" s="320"/>
      <c r="AC111" s="328"/>
      <c r="AD111" s="383"/>
      <c r="AE111" s="320"/>
      <c r="AF111" s="322"/>
      <c r="AG111" s="419"/>
      <c r="AH111" s="327"/>
      <c r="AI111" s="328"/>
      <c r="AJ111" s="321"/>
      <c r="AK111" s="327"/>
      <c r="AL111" s="328"/>
      <c r="AM111" s="328"/>
      <c r="AN111" s="321"/>
      <c r="AO111" s="327"/>
      <c r="AP111" s="328"/>
      <c r="AQ111" s="328"/>
      <c r="AR111" s="321"/>
      <c r="AS111" s="482"/>
      <c r="AT111" s="453"/>
      <c r="AU111" s="343"/>
      <c r="AV111" s="345"/>
      <c r="AW111" s="343"/>
      <c r="AX111" s="327"/>
      <c r="AY111" s="321"/>
      <c r="AZ111" s="327"/>
      <c r="BA111" s="321"/>
      <c r="BB111" s="356"/>
      <c r="BC111" s="357"/>
      <c r="BD111" s="1609"/>
      <c r="BE111" s="318"/>
      <c r="BF111" s="288"/>
    </row>
    <row r="112" spans="1:58" ht="12" customHeight="1" thickBot="1">
      <c r="A112" s="291">
        <f t="shared" si="4"/>
        <v>47</v>
      </c>
      <c r="B112" s="306">
        <f t="shared" si="6"/>
        <v>12</v>
      </c>
      <c r="C112" s="1579"/>
      <c r="D112" s="1542"/>
      <c r="E112" s="591"/>
      <c r="F112" s="588"/>
      <c r="G112" s="341"/>
      <c r="H112" s="425"/>
      <c r="I112" s="412"/>
      <c r="J112" s="321"/>
      <c r="K112" s="320"/>
      <c r="L112" s="322"/>
      <c r="M112" s="328"/>
      <c r="N112" s="383"/>
      <c r="O112" s="810"/>
      <c r="P112" s="811"/>
      <c r="Q112" s="812"/>
      <c r="R112" s="447"/>
      <c r="S112" s="323"/>
      <c r="T112" s="320"/>
      <c r="U112" s="322"/>
      <c r="V112" s="321"/>
      <c r="W112" s="320"/>
      <c r="X112" s="322"/>
      <c r="Y112" s="321"/>
      <c r="Z112" s="320"/>
      <c r="AA112" s="321"/>
      <c r="AB112" s="320"/>
      <c r="AC112" s="328"/>
      <c r="AD112" s="383"/>
      <c r="AE112" s="320"/>
      <c r="AF112" s="328"/>
      <c r="AG112" s="383"/>
      <c r="AH112" s="327"/>
      <c r="AI112" s="328"/>
      <c r="AJ112" s="321"/>
      <c r="AK112" s="327"/>
      <c r="AL112" s="328"/>
      <c r="AM112" s="328"/>
      <c r="AN112" s="321"/>
      <c r="AO112" s="327"/>
      <c r="AP112" s="328"/>
      <c r="AQ112" s="328"/>
      <c r="AR112" s="321"/>
      <c r="AS112" s="345"/>
      <c r="AT112" s="413"/>
      <c r="AU112" s="343"/>
      <c r="AV112" s="345"/>
      <c r="AW112" s="343"/>
      <c r="AX112" s="327"/>
      <c r="AY112" s="321"/>
      <c r="AZ112" s="327"/>
      <c r="BA112" s="321"/>
      <c r="BB112" s="505"/>
      <c r="BC112" s="506"/>
      <c r="BD112" s="1609"/>
      <c r="BE112" s="460"/>
      <c r="BF112" s="288"/>
    </row>
    <row r="113" spans="1:58" ht="12" customHeight="1" thickBot="1">
      <c r="A113" s="291">
        <f t="shared" si="4"/>
        <v>48</v>
      </c>
      <c r="B113" s="306">
        <f t="shared" si="6"/>
        <v>13</v>
      </c>
      <c r="C113" s="1579"/>
      <c r="D113" s="1542"/>
      <c r="E113" s="591"/>
      <c r="F113" s="588"/>
      <c r="G113" s="341"/>
      <c r="H113" s="425"/>
      <c r="I113" s="453"/>
      <c r="J113" s="343"/>
      <c r="K113" s="342"/>
      <c r="L113" s="362"/>
      <c r="M113" s="413"/>
      <c r="N113" s="420"/>
      <c r="O113" s="342"/>
      <c r="P113" s="362"/>
      <c r="Q113" s="343"/>
      <c r="R113" s="332"/>
      <c r="S113" s="325"/>
      <c r="T113" s="342"/>
      <c r="U113" s="362"/>
      <c r="V113" s="343"/>
      <c r="W113" s="342"/>
      <c r="X113" s="362"/>
      <c r="Y113" s="343"/>
      <c r="Z113" s="342"/>
      <c r="AA113" s="343"/>
      <c r="AB113" s="342"/>
      <c r="AC113" s="413"/>
      <c r="AD113" s="383"/>
      <c r="AE113" s="320"/>
      <c r="AF113" s="328"/>
      <c r="AG113" s="383"/>
      <c r="AH113" s="327"/>
      <c r="AI113" s="328"/>
      <c r="AJ113" s="321"/>
      <c r="AK113" s="327"/>
      <c r="AL113" s="328"/>
      <c r="AM113" s="328"/>
      <c r="AN113" s="321"/>
      <c r="AO113" s="327"/>
      <c r="AP113" s="328"/>
      <c r="AQ113" s="328"/>
      <c r="AR113" s="321"/>
      <c r="AS113" s="806"/>
      <c r="AT113" s="807"/>
      <c r="AU113" s="808"/>
      <c r="AV113" s="327"/>
      <c r="AW113" s="321"/>
      <c r="AX113" s="327"/>
      <c r="AY113" s="321"/>
      <c r="AZ113" s="327"/>
      <c r="BA113" s="321"/>
      <c r="BB113" s="356"/>
      <c r="BC113" s="357"/>
      <c r="BD113" s="1582" t="s">
        <v>420</v>
      </c>
      <c r="BE113" s="421"/>
      <c r="BF113" s="288"/>
    </row>
    <row r="114" spans="1:58" ht="12" customHeight="1">
      <c r="A114" s="291">
        <f t="shared" si="4"/>
        <v>49</v>
      </c>
      <c r="B114" s="306">
        <f t="shared" si="6"/>
        <v>14</v>
      </c>
      <c r="C114" s="1579"/>
      <c r="D114" s="1542"/>
      <c r="E114" s="591"/>
      <c r="F114" s="588"/>
      <c r="G114" s="341"/>
      <c r="H114" s="425"/>
      <c r="I114" s="412"/>
      <c r="J114" s="321"/>
      <c r="K114" s="320"/>
      <c r="L114" s="322"/>
      <c r="M114" s="328"/>
      <c r="N114" s="383"/>
      <c r="O114" s="320"/>
      <c r="P114" s="322"/>
      <c r="Q114" s="321"/>
      <c r="R114" s="447"/>
      <c r="S114" s="323"/>
      <c r="T114" s="320"/>
      <c r="U114" s="322"/>
      <c r="V114" s="321"/>
      <c r="W114" s="320"/>
      <c r="X114" s="322"/>
      <c r="Y114" s="321"/>
      <c r="Z114" s="320"/>
      <c r="AA114" s="321"/>
      <c r="AB114" s="320"/>
      <c r="AC114" s="328"/>
      <c r="AD114" s="383"/>
      <c r="AE114" s="320"/>
      <c r="AF114" s="322"/>
      <c r="AG114" s="331"/>
      <c r="AH114" s="327"/>
      <c r="AI114" s="328"/>
      <c r="AJ114" s="321"/>
      <c r="AK114" s="327"/>
      <c r="AL114" s="328"/>
      <c r="AM114" s="328"/>
      <c r="AN114" s="321"/>
      <c r="AO114" s="327"/>
      <c r="AP114" s="328"/>
      <c r="AQ114" s="328"/>
      <c r="AR114" s="321"/>
      <c r="AS114" s="806" t="s">
        <v>425</v>
      </c>
      <c r="AT114" s="807" t="s">
        <v>425</v>
      </c>
      <c r="AU114" s="808" t="s">
        <v>425</v>
      </c>
      <c r="AV114" s="327"/>
      <c r="AW114" s="321"/>
      <c r="AX114" s="327"/>
      <c r="AY114" s="321"/>
      <c r="AZ114" s="327"/>
      <c r="BA114" s="321"/>
      <c r="BB114" s="356"/>
      <c r="BC114" s="357"/>
      <c r="BD114" s="1583"/>
      <c r="BE114" s="461"/>
      <c r="BF114" s="288"/>
    </row>
    <row r="115" spans="1:58" ht="12" customHeight="1" thickBot="1">
      <c r="A115" s="291">
        <f t="shared" si="4"/>
        <v>50</v>
      </c>
      <c r="B115" s="306">
        <f t="shared" si="6"/>
        <v>15</v>
      </c>
      <c r="C115" s="1580"/>
      <c r="D115" s="1543"/>
      <c r="E115" s="591"/>
      <c r="F115" s="588"/>
      <c r="G115" s="341"/>
      <c r="H115" s="425"/>
      <c r="I115" s="412"/>
      <c r="J115" s="321"/>
      <c r="K115" s="320"/>
      <c r="L115" s="322"/>
      <c r="M115" s="328"/>
      <c r="N115" s="383"/>
      <c r="O115" s="320"/>
      <c r="P115" s="322"/>
      <c r="Q115" s="321"/>
      <c r="R115" s="447"/>
      <c r="S115" s="323"/>
      <c r="T115" s="320"/>
      <c r="U115" s="322"/>
      <c r="V115" s="321"/>
      <c r="W115" s="320"/>
      <c r="X115" s="322"/>
      <c r="Y115" s="321"/>
      <c r="Z115" s="320"/>
      <c r="AA115" s="321"/>
      <c r="AB115" s="320"/>
      <c r="AC115" s="328"/>
      <c r="AD115" s="383"/>
      <c r="AE115" s="320"/>
      <c r="AF115" s="322"/>
      <c r="AG115" s="321"/>
      <c r="AH115" s="327"/>
      <c r="AI115" s="328"/>
      <c r="AJ115" s="321"/>
      <c r="AK115" s="327"/>
      <c r="AL115" s="328"/>
      <c r="AM115" s="328"/>
      <c r="AN115" s="321"/>
      <c r="AO115" s="327"/>
      <c r="AP115" s="328"/>
      <c r="AQ115" s="328"/>
      <c r="AR115" s="321"/>
      <c r="AS115" s="806"/>
      <c r="AT115" s="807"/>
      <c r="AU115" s="808"/>
      <c r="AV115" s="327"/>
      <c r="AW115" s="321"/>
      <c r="AX115" s="327"/>
      <c r="AY115" s="321"/>
      <c r="AZ115" s="327"/>
      <c r="BA115" s="321"/>
      <c r="BB115" s="356"/>
      <c r="BC115" s="357"/>
      <c r="BD115" s="1583"/>
      <c r="BE115" s="462"/>
      <c r="BF115" s="288"/>
    </row>
    <row r="116" spans="1:58" ht="12" customHeight="1">
      <c r="A116" s="291">
        <f t="shared" si="4"/>
        <v>51</v>
      </c>
      <c r="B116" s="306">
        <f t="shared" si="6"/>
        <v>16</v>
      </c>
      <c r="E116" s="591"/>
      <c r="F116" s="588"/>
      <c r="G116" s="341"/>
      <c r="H116" s="425"/>
      <c r="I116" s="412"/>
      <c r="J116" s="321"/>
      <c r="K116" s="320"/>
      <c r="L116" s="322"/>
      <c r="M116" s="328"/>
      <c r="N116" s="383"/>
      <c r="O116" s="320"/>
      <c r="P116" s="322"/>
      <c r="Q116" s="321"/>
      <c r="R116" s="447"/>
      <c r="S116" s="323"/>
      <c r="T116" s="320"/>
      <c r="U116" s="322"/>
      <c r="V116" s="321"/>
      <c r="W116" s="320"/>
      <c r="X116" s="322"/>
      <c r="Y116" s="321"/>
      <c r="Z116" s="320"/>
      <c r="AA116" s="321"/>
      <c r="AB116" s="320"/>
      <c r="AC116" s="328"/>
      <c r="AD116" s="383"/>
      <c r="AE116" s="320"/>
      <c r="AF116" s="322"/>
      <c r="AG116" s="321"/>
      <c r="AH116" s="327"/>
      <c r="AI116" s="328"/>
      <c r="AJ116" s="321"/>
      <c r="AK116" s="327"/>
      <c r="AL116" s="328"/>
      <c r="AM116" s="328"/>
      <c r="AN116" s="321"/>
      <c r="AO116" s="327"/>
      <c r="AP116" s="328"/>
      <c r="AQ116" s="328"/>
      <c r="AR116" s="321"/>
      <c r="AS116" s="327"/>
      <c r="AT116" s="328"/>
      <c r="AU116" s="321"/>
      <c r="AV116" s="327"/>
      <c r="AW116" s="321"/>
      <c r="AX116" s="327"/>
      <c r="AY116" s="321"/>
      <c r="AZ116" s="327"/>
      <c r="BA116" s="321"/>
      <c r="BB116" s="356"/>
      <c r="BC116" s="357"/>
      <c r="BD116" s="949"/>
      <c r="BE116" s="387"/>
      <c r="BF116" s="288"/>
    </row>
    <row r="117" spans="1:58" ht="12" customHeight="1" thickBot="1">
      <c r="A117" s="291">
        <f t="shared" si="4"/>
        <v>52</v>
      </c>
      <c r="B117" s="306">
        <f t="shared" si="6"/>
        <v>17</v>
      </c>
      <c r="E117" s="591"/>
      <c r="F117" s="588"/>
      <c r="G117" s="341"/>
      <c r="H117" s="425"/>
      <c r="I117" s="412"/>
      <c r="J117" s="321"/>
      <c r="K117" s="320"/>
      <c r="L117" s="322"/>
      <c r="M117" s="328"/>
      <c r="N117" s="383"/>
      <c r="O117" s="320"/>
      <c r="P117" s="322"/>
      <c r="Q117" s="321"/>
      <c r="R117" s="447"/>
      <c r="S117" s="323"/>
      <c r="T117" s="320"/>
      <c r="U117" s="322"/>
      <c r="V117" s="321"/>
      <c r="W117" s="320"/>
      <c r="X117" s="322"/>
      <c r="Y117" s="321"/>
      <c r="Z117" s="320"/>
      <c r="AA117" s="321"/>
      <c r="AB117" s="320"/>
      <c r="AC117" s="328"/>
      <c r="AD117" s="383"/>
      <c r="AE117" s="320"/>
      <c r="AF117" s="322"/>
      <c r="AG117" s="321"/>
      <c r="AH117" s="327"/>
      <c r="AI117" s="328"/>
      <c r="AJ117" s="321"/>
      <c r="AK117" s="327"/>
      <c r="AL117" s="328"/>
      <c r="AM117" s="328"/>
      <c r="AN117" s="321"/>
      <c r="AO117" s="327"/>
      <c r="AP117" s="328"/>
      <c r="AQ117" s="328"/>
      <c r="AR117" s="321"/>
      <c r="AS117" s="327"/>
      <c r="AT117" s="328"/>
      <c r="AU117" s="321"/>
      <c r="AV117" s="327"/>
      <c r="AW117" s="321"/>
      <c r="AX117" s="327"/>
      <c r="AY117" s="321"/>
      <c r="AZ117" s="327"/>
      <c r="BA117" s="321"/>
      <c r="BB117" s="356"/>
      <c r="BC117" s="357"/>
      <c r="BD117" s="949"/>
      <c r="BE117" s="390"/>
      <c r="BF117" s="288"/>
    </row>
    <row r="118" spans="1:58" ht="12" customHeight="1">
      <c r="A118" s="291">
        <f t="shared" si="4"/>
        <v>1</v>
      </c>
      <c r="B118" s="306">
        <f t="shared" si="6"/>
        <v>18</v>
      </c>
      <c r="C118" s="1578"/>
      <c r="D118" s="1581"/>
      <c r="E118" s="591"/>
      <c r="F118" s="588"/>
      <c r="G118" s="341"/>
      <c r="H118" s="425"/>
      <c r="I118" s="412"/>
      <c r="J118" s="321"/>
      <c r="K118" s="320"/>
      <c r="L118" s="322"/>
      <c r="M118" s="328"/>
      <c r="N118" s="383"/>
      <c r="O118" s="320"/>
      <c r="P118" s="322"/>
      <c r="Q118" s="321"/>
      <c r="R118" s="447"/>
      <c r="S118" s="323"/>
      <c r="T118" s="320"/>
      <c r="U118" s="322"/>
      <c r="V118" s="321"/>
      <c r="W118" s="320"/>
      <c r="X118" s="322"/>
      <c r="Y118" s="321"/>
      <c r="Z118" s="320"/>
      <c r="AA118" s="321"/>
      <c r="AB118" s="320"/>
      <c r="AC118" s="328"/>
      <c r="AD118" s="383"/>
      <c r="AE118" s="320"/>
      <c r="AF118" s="322"/>
      <c r="AG118" s="321"/>
      <c r="AH118" s="327"/>
      <c r="AI118" s="328"/>
      <c r="AJ118" s="321"/>
      <c r="AK118" s="327"/>
      <c r="AL118" s="328"/>
      <c r="AM118" s="328"/>
      <c r="AN118" s="321"/>
      <c r="AO118" s="327"/>
      <c r="AP118" s="328"/>
      <c r="AQ118" s="328"/>
      <c r="AR118" s="321"/>
      <c r="AS118" s="327"/>
      <c r="AT118" s="328"/>
      <c r="AU118" s="321"/>
      <c r="AV118" s="515"/>
      <c r="AW118" s="516"/>
      <c r="AX118" s="345"/>
      <c r="AY118" s="321"/>
      <c r="AZ118" s="327"/>
      <c r="BA118" s="321"/>
      <c r="BB118" s="356"/>
      <c r="BC118" s="433"/>
      <c r="BD118" s="1590" t="s">
        <v>422</v>
      </c>
      <c r="BE118" s="464"/>
      <c r="BF118" s="288"/>
    </row>
    <row r="119" spans="1:58" ht="12" customHeight="1">
      <c r="A119" s="291">
        <f t="shared" si="4"/>
        <v>2</v>
      </c>
      <c r="B119" s="306">
        <f t="shared" si="6"/>
        <v>19</v>
      </c>
      <c r="C119" s="1579"/>
      <c r="D119" s="1542"/>
      <c r="E119" s="591"/>
      <c r="F119" s="588"/>
      <c r="G119" s="341"/>
      <c r="H119" s="425"/>
      <c r="I119" s="412"/>
      <c r="J119" s="321"/>
      <c r="K119" s="320"/>
      <c r="L119" s="322"/>
      <c r="M119" s="328"/>
      <c r="N119" s="383"/>
      <c r="O119" s="320"/>
      <c r="P119" s="322"/>
      <c r="Q119" s="321"/>
      <c r="R119" s="447"/>
      <c r="S119" s="323"/>
      <c r="T119" s="320"/>
      <c r="U119" s="397"/>
      <c r="V119" s="321"/>
      <c r="W119" s="320"/>
      <c r="X119" s="397"/>
      <c r="Y119" s="419"/>
      <c r="Z119" s="320"/>
      <c r="AA119" s="321"/>
      <c r="AB119" s="320"/>
      <c r="AC119" s="328"/>
      <c r="AD119" s="383"/>
      <c r="AE119" s="320"/>
      <c r="AF119" s="322"/>
      <c r="AG119" s="321"/>
      <c r="AH119" s="327"/>
      <c r="AI119" s="328"/>
      <c r="AJ119" s="321"/>
      <c r="AK119" s="327"/>
      <c r="AL119" s="328"/>
      <c r="AM119" s="328"/>
      <c r="AN119" s="321"/>
      <c r="AO119" s="327"/>
      <c r="AP119" s="328"/>
      <c r="AQ119" s="328"/>
      <c r="AR119" s="321"/>
      <c r="AS119" s="327"/>
      <c r="AT119" s="328"/>
      <c r="AU119" s="321"/>
      <c r="AV119" s="515" t="s">
        <v>425</v>
      </c>
      <c r="AW119" s="516" t="s">
        <v>425</v>
      </c>
      <c r="AX119" s="345"/>
      <c r="AY119" s="321"/>
      <c r="AZ119" s="327"/>
      <c r="BA119" s="321"/>
      <c r="BB119" s="356"/>
      <c r="BC119" s="433"/>
      <c r="BD119" s="1590"/>
      <c r="BE119" s="464"/>
      <c r="BF119" s="288"/>
    </row>
    <row r="120" spans="1:58" ht="12" customHeight="1">
      <c r="A120" s="291">
        <f t="shared" si="4"/>
        <v>3</v>
      </c>
      <c r="B120" s="306">
        <f t="shared" si="6"/>
        <v>20</v>
      </c>
      <c r="C120" s="1579"/>
      <c r="D120" s="1542"/>
      <c r="E120" s="591"/>
      <c r="F120" s="588"/>
      <c r="G120" s="341"/>
      <c r="H120" s="425"/>
      <c r="I120" s="412"/>
      <c r="J120" s="321"/>
      <c r="K120" s="320"/>
      <c r="L120" s="322"/>
      <c r="M120" s="328"/>
      <c r="N120" s="383"/>
      <c r="O120" s="320"/>
      <c r="P120" s="322"/>
      <c r="Q120" s="321"/>
      <c r="R120" s="447"/>
      <c r="S120" s="323"/>
      <c r="T120" s="327"/>
      <c r="U120" s="357"/>
      <c r="V120" s="324"/>
      <c r="W120" s="327"/>
      <c r="X120" s="412"/>
      <c r="Y120" s="321"/>
      <c r="Z120" s="320"/>
      <c r="AA120" s="321"/>
      <c r="AB120" s="320"/>
      <c r="AC120" s="328"/>
      <c r="AD120" s="383"/>
      <c r="AE120" s="320"/>
      <c r="AF120" s="322"/>
      <c r="AG120" s="321"/>
      <c r="AH120" s="327"/>
      <c r="AI120" s="328"/>
      <c r="AJ120" s="321"/>
      <c r="AK120" s="327"/>
      <c r="AL120" s="328"/>
      <c r="AM120" s="328"/>
      <c r="AN120" s="321"/>
      <c r="AO120" s="327"/>
      <c r="AP120" s="328"/>
      <c r="AQ120" s="328"/>
      <c r="AR120" s="321"/>
      <c r="AS120" s="814"/>
      <c r="AT120" s="345"/>
      <c r="AU120" s="343"/>
      <c r="AV120" s="345"/>
      <c r="AW120" s="343"/>
      <c r="AX120" s="345"/>
      <c r="AY120" s="343"/>
      <c r="AZ120" s="327"/>
      <c r="BA120" s="321"/>
      <c r="BB120" s="356"/>
      <c r="BC120" s="433"/>
      <c r="BD120" s="816"/>
      <c r="BE120" s="460"/>
      <c r="BF120" s="288"/>
    </row>
    <row r="121" spans="1:58" ht="12" customHeight="1">
      <c r="A121" s="291">
        <f t="shared" si="4"/>
        <v>4</v>
      </c>
      <c r="B121" s="306">
        <f t="shared" si="6"/>
        <v>21</v>
      </c>
      <c r="C121" s="1579"/>
      <c r="D121" s="1542"/>
      <c r="E121" s="591"/>
      <c r="F121" s="588"/>
      <c r="G121" s="341"/>
      <c r="H121" s="425"/>
      <c r="I121" s="412"/>
      <c r="J121" s="321"/>
      <c r="K121" s="320"/>
      <c r="L121" s="322"/>
      <c r="M121" s="328"/>
      <c r="N121" s="383"/>
      <c r="O121" s="320"/>
      <c r="P121" s="322"/>
      <c r="Q121" s="321"/>
      <c r="R121" s="447"/>
      <c r="S121" s="323"/>
      <c r="T121" s="327"/>
      <c r="U121" s="357"/>
      <c r="V121" s="324"/>
      <c r="W121" s="327"/>
      <c r="X121" s="412"/>
      <c r="Y121" s="321"/>
      <c r="Z121" s="320"/>
      <c r="AA121" s="321"/>
      <c r="AB121" s="320"/>
      <c r="AC121" s="328"/>
      <c r="AD121" s="383"/>
      <c r="AE121" s="320"/>
      <c r="AF121" s="322"/>
      <c r="AG121" s="321"/>
      <c r="AH121" s="327"/>
      <c r="AI121" s="328"/>
      <c r="AJ121" s="321"/>
      <c r="AK121" s="327"/>
      <c r="AL121" s="328"/>
      <c r="AM121" s="328"/>
      <c r="AN121" s="321"/>
      <c r="AO121" s="327"/>
      <c r="AP121" s="328"/>
      <c r="AQ121" s="328"/>
      <c r="AR121" s="321"/>
      <c r="AS121" s="814"/>
      <c r="AT121" s="345"/>
      <c r="AU121" s="343"/>
      <c r="AV121" s="345"/>
      <c r="AW121" s="343"/>
      <c r="AX121" s="345"/>
      <c r="AY121" s="343"/>
      <c r="AZ121" s="389"/>
      <c r="BA121" s="419"/>
      <c r="BB121" s="356"/>
      <c r="BC121" s="433"/>
      <c r="BD121" s="816"/>
      <c r="BE121" s="460"/>
      <c r="BF121" s="288"/>
    </row>
    <row r="122" spans="1:58" ht="12" customHeight="1">
      <c r="A122" s="291">
        <f t="shared" si="4"/>
        <v>5</v>
      </c>
      <c r="B122" s="306">
        <f t="shared" si="6"/>
        <v>22</v>
      </c>
      <c r="C122" s="1579"/>
      <c r="D122" s="1542"/>
      <c r="E122" s="591"/>
      <c r="F122" s="588"/>
      <c r="G122" s="341"/>
      <c r="H122" s="425"/>
      <c r="I122" s="412"/>
      <c r="J122" s="321"/>
      <c r="K122" s="320"/>
      <c r="L122" s="322"/>
      <c r="M122" s="328"/>
      <c r="N122" s="383"/>
      <c r="O122" s="320"/>
      <c r="P122" s="322"/>
      <c r="Q122" s="321"/>
      <c r="R122" s="447"/>
      <c r="S122" s="323"/>
      <c r="T122" s="320"/>
      <c r="U122" s="335"/>
      <c r="V122" s="321"/>
      <c r="W122" s="320"/>
      <c r="X122" s="335"/>
      <c r="Y122" s="331"/>
      <c r="Z122" s="320"/>
      <c r="AA122" s="321"/>
      <c r="AB122" s="320"/>
      <c r="AC122" s="328"/>
      <c r="AD122" s="383"/>
      <c r="AE122" s="320"/>
      <c r="AF122" s="322"/>
      <c r="AG122" s="321"/>
      <c r="AH122" s="327"/>
      <c r="AI122" s="328"/>
      <c r="AJ122" s="321"/>
      <c r="AK122" s="327"/>
      <c r="AL122" s="328"/>
      <c r="AM122" s="328"/>
      <c r="AN122" s="321"/>
      <c r="AO122" s="327"/>
      <c r="AP122" s="328"/>
      <c r="AQ122" s="328"/>
      <c r="AR122" s="321"/>
      <c r="AS122" s="345"/>
      <c r="AT122" s="413"/>
      <c r="AU122" s="343"/>
      <c r="AV122" s="345"/>
      <c r="AW122" s="343"/>
      <c r="AX122" s="345"/>
      <c r="AY122" s="343"/>
      <c r="AZ122" s="417"/>
      <c r="BA122" s="321"/>
      <c r="BB122" s="356"/>
      <c r="BC122" s="433"/>
      <c r="BD122" s="816"/>
      <c r="BE122" s="460"/>
      <c r="BF122" s="288"/>
    </row>
    <row r="123" spans="1:58" ht="12" customHeight="1" thickBot="1">
      <c r="A123" s="291">
        <f t="shared" si="4"/>
        <v>6</v>
      </c>
      <c r="B123" s="306">
        <f t="shared" si="6"/>
        <v>23</v>
      </c>
      <c r="C123" s="1580"/>
      <c r="D123" s="1543"/>
      <c r="E123" s="591"/>
      <c r="F123" s="588"/>
      <c r="G123" s="341"/>
      <c r="H123" s="425"/>
      <c r="I123" s="412"/>
      <c r="J123" s="321"/>
      <c r="K123" s="320"/>
      <c r="L123" s="322"/>
      <c r="M123" s="328"/>
      <c r="N123" s="383"/>
      <c r="O123" s="342"/>
      <c r="P123" s="362"/>
      <c r="Q123" s="343"/>
      <c r="R123" s="447"/>
      <c r="S123" s="323"/>
      <c r="T123" s="320"/>
      <c r="U123" s="322"/>
      <c r="V123" s="321"/>
      <c r="W123" s="320"/>
      <c r="X123" s="322"/>
      <c r="Y123" s="321"/>
      <c r="Z123" s="320"/>
      <c r="AA123" s="321"/>
      <c r="AB123" s="320"/>
      <c r="AC123" s="328"/>
      <c r="AD123" s="383"/>
      <c r="AE123" s="320"/>
      <c r="AF123" s="322"/>
      <c r="AG123" s="321"/>
      <c r="AH123" s="327"/>
      <c r="AI123" s="328"/>
      <c r="AJ123" s="321"/>
      <c r="AK123" s="327"/>
      <c r="AL123" s="328"/>
      <c r="AM123" s="328"/>
      <c r="AN123" s="321"/>
      <c r="AO123" s="327"/>
      <c r="AP123" s="328"/>
      <c r="AQ123" s="328"/>
      <c r="AR123" s="321"/>
      <c r="AS123" s="327"/>
      <c r="AT123" s="328"/>
      <c r="AU123" s="321"/>
      <c r="AV123" s="327"/>
      <c r="AW123" s="321"/>
      <c r="AX123" s="327"/>
      <c r="AY123" s="321"/>
      <c r="AZ123" s="626"/>
      <c r="BA123" s="419"/>
      <c r="BB123" s="356"/>
      <c r="BC123" s="357"/>
      <c r="BD123" s="817"/>
      <c r="BE123" s="421"/>
      <c r="BF123" s="288"/>
    </row>
    <row r="124" spans="1:58" ht="12" customHeight="1">
      <c r="A124" s="291">
        <f t="shared" si="4"/>
        <v>7</v>
      </c>
      <c r="B124" s="306">
        <f t="shared" si="6"/>
        <v>24</v>
      </c>
      <c r="C124" s="465"/>
      <c r="D124" s="466"/>
      <c r="E124" s="605"/>
      <c r="F124" s="588"/>
      <c r="G124" s="341"/>
      <c r="H124" s="425"/>
      <c r="I124" s="412"/>
      <c r="J124" s="321"/>
      <c r="K124" s="320"/>
      <c r="L124" s="322"/>
      <c r="M124" s="430"/>
      <c r="N124" s="431"/>
      <c r="O124" s="320"/>
      <c r="P124" s="322"/>
      <c r="Q124" s="321"/>
      <c r="R124" s="447"/>
      <c r="S124" s="323"/>
      <c r="T124" s="320"/>
      <c r="U124" s="322"/>
      <c r="V124" s="321"/>
      <c r="W124" s="320"/>
      <c r="X124" s="322"/>
      <c r="Y124" s="321"/>
      <c r="Z124" s="320"/>
      <c r="AA124" s="321"/>
      <c r="AB124" s="320"/>
      <c r="AC124" s="328"/>
      <c r="AD124" s="383"/>
      <c r="AE124" s="320"/>
      <c r="AF124" s="322"/>
      <c r="AG124" s="321"/>
      <c r="AH124" s="327"/>
      <c r="AI124" s="328"/>
      <c r="AJ124" s="321"/>
      <c r="AK124" s="327"/>
      <c r="AL124" s="328"/>
      <c r="AM124" s="328"/>
      <c r="AN124" s="321"/>
      <c r="AO124" s="327"/>
      <c r="AP124" s="328"/>
      <c r="AQ124" s="328"/>
      <c r="AR124" s="321"/>
      <c r="AS124" s="327"/>
      <c r="AT124" s="328"/>
      <c r="AU124" s="321"/>
      <c r="AV124" s="327"/>
      <c r="AW124" s="321"/>
      <c r="AX124" s="327"/>
      <c r="AY124" s="321"/>
      <c r="AZ124" s="339"/>
      <c r="BA124" s="331"/>
      <c r="BB124" s="356"/>
      <c r="BC124" s="357"/>
      <c r="BD124" s="815"/>
      <c r="BE124" s="396"/>
      <c r="BF124" s="288"/>
    </row>
    <row r="125" spans="1:58" ht="12" customHeight="1" thickBot="1">
      <c r="A125" s="291">
        <f t="shared" si="4"/>
        <v>8</v>
      </c>
      <c r="B125" s="306">
        <f t="shared" si="6"/>
        <v>25</v>
      </c>
      <c r="D125" s="467"/>
      <c r="E125" s="605"/>
      <c r="F125" s="588"/>
      <c r="G125" s="341"/>
      <c r="H125" s="425"/>
      <c r="I125" s="412"/>
      <c r="J125" s="321"/>
      <c r="K125" s="320"/>
      <c r="L125" s="322"/>
      <c r="M125" s="430"/>
      <c r="N125" s="431"/>
      <c r="O125" s="320"/>
      <c r="P125" s="322"/>
      <c r="Q125" s="321"/>
      <c r="R125" s="447"/>
      <c r="S125" s="323"/>
      <c r="T125" s="320"/>
      <c r="U125" s="322"/>
      <c r="V125" s="321"/>
      <c r="W125" s="320"/>
      <c r="X125" s="322"/>
      <c r="Y125" s="321"/>
      <c r="Z125" s="320"/>
      <c r="AA125" s="321"/>
      <c r="AB125" s="320"/>
      <c r="AC125" s="328"/>
      <c r="AD125" s="383"/>
      <c r="AE125" s="320"/>
      <c r="AF125" s="322"/>
      <c r="AG125" s="321"/>
      <c r="AH125" s="327"/>
      <c r="AI125" s="328"/>
      <c r="AJ125" s="321"/>
      <c r="AK125" s="327"/>
      <c r="AL125" s="328"/>
      <c r="AM125" s="328"/>
      <c r="AN125" s="321"/>
      <c r="AO125" s="327"/>
      <c r="AP125" s="328"/>
      <c r="AQ125" s="328"/>
      <c r="AR125" s="321"/>
      <c r="AS125" s="327"/>
      <c r="AT125" s="328"/>
      <c r="AU125" s="321"/>
      <c r="AV125" s="327"/>
      <c r="AW125" s="321"/>
      <c r="AX125" s="327"/>
      <c r="AY125" s="321"/>
      <c r="AZ125" s="327"/>
      <c r="BA125" s="321"/>
      <c r="BB125" s="356"/>
      <c r="BC125" s="357"/>
      <c r="BD125" s="463"/>
      <c r="BE125" s="398"/>
      <c r="BF125" s="288"/>
    </row>
    <row r="126" spans="1:58" ht="12" customHeight="1" thickBot="1">
      <c r="A126" s="291">
        <f t="shared" si="4"/>
        <v>9</v>
      </c>
      <c r="B126" s="306">
        <f t="shared" si="6"/>
        <v>26</v>
      </c>
      <c r="C126" s="1584"/>
      <c r="D126" s="467"/>
      <c r="E126" s="605"/>
      <c r="F126" s="588"/>
      <c r="G126" s="341"/>
      <c r="H126" s="425"/>
      <c r="I126" s="412"/>
      <c r="J126" s="321"/>
      <c r="K126" s="320"/>
      <c r="L126" s="322"/>
      <c r="M126" s="328"/>
      <c r="N126" s="383"/>
      <c r="O126" s="320"/>
      <c r="P126" s="322"/>
      <c r="Q126" s="321"/>
      <c r="R126" s="447"/>
      <c r="S126" s="323"/>
      <c r="T126" s="320"/>
      <c r="U126" s="322"/>
      <c r="V126" s="321"/>
      <c r="W126" s="320"/>
      <c r="X126" s="322"/>
      <c r="Y126" s="321"/>
      <c r="Z126" s="320"/>
      <c r="AA126" s="321"/>
      <c r="AB126" s="320"/>
      <c r="AC126" s="328"/>
      <c r="AD126" s="383"/>
      <c r="AE126" s="320"/>
      <c r="AF126" s="322"/>
      <c r="AG126" s="321"/>
      <c r="AH126" s="327"/>
      <c r="AI126" s="328"/>
      <c r="AJ126" s="321"/>
      <c r="AK126" s="327"/>
      <c r="AL126" s="328"/>
      <c r="AM126" s="328"/>
      <c r="AN126" s="321"/>
      <c r="AO126" s="327"/>
      <c r="AP126" s="328"/>
      <c r="AQ126" s="328"/>
      <c r="AR126" s="321"/>
      <c r="AS126" s="327"/>
      <c r="AT126" s="328"/>
      <c r="AU126" s="321"/>
      <c r="AV126" s="515"/>
      <c r="AW126" s="516"/>
      <c r="AX126" s="345"/>
      <c r="AY126" s="343"/>
      <c r="AZ126" s="327"/>
      <c r="BA126" s="321"/>
      <c r="BB126" s="356"/>
      <c r="BC126" s="357"/>
      <c r="BD126" s="822"/>
      <c r="BE126" s="305"/>
      <c r="BF126" s="288"/>
    </row>
    <row r="127" spans="1:58" ht="12" customHeight="1">
      <c r="A127" s="291">
        <f t="shared" si="4"/>
        <v>10</v>
      </c>
      <c r="B127" s="306">
        <f t="shared" si="6"/>
        <v>27</v>
      </c>
      <c r="C127" s="1585"/>
      <c r="D127" s="1542"/>
      <c r="E127" s="605"/>
      <c r="F127" s="588"/>
      <c r="G127" s="341"/>
      <c r="H127" s="425"/>
      <c r="I127" s="412"/>
      <c r="J127" s="321"/>
      <c r="K127" s="320"/>
      <c r="L127" s="322"/>
      <c r="M127" s="328"/>
      <c r="N127" s="383"/>
      <c r="O127" s="320"/>
      <c r="P127" s="322"/>
      <c r="Q127" s="321"/>
      <c r="R127" s="447"/>
      <c r="S127" s="323"/>
      <c r="T127" s="320"/>
      <c r="U127" s="322"/>
      <c r="V127" s="321"/>
      <c r="W127" s="320"/>
      <c r="X127" s="322"/>
      <c r="Y127" s="321"/>
      <c r="Z127" s="320"/>
      <c r="AA127" s="321"/>
      <c r="AB127" s="320"/>
      <c r="AC127" s="328"/>
      <c r="AD127" s="383"/>
      <c r="AE127" s="320"/>
      <c r="AF127" s="322"/>
      <c r="AG127" s="321"/>
      <c r="AH127" s="327"/>
      <c r="AI127" s="328"/>
      <c r="AJ127" s="321"/>
      <c r="AK127" s="327"/>
      <c r="AL127" s="328"/>
      <c r="AM127" s="328"/>
      <c r="AN127" s="321"/>
      <c r="AO127" s="327"/>
      <c r="AP127" s="328"/>
      <c r="AQ127" s="328"/>
      <c r="AR127" s="321"/>
      <c r="AS127" s="327"/>
      <c r="AT127" s="328"/>
      <c r="AU127" s="321"/>
      <c r="AV127" s="327"/>
      <c r="AW127" s="321"/>
      <c r="AX127" s="818"/>
      <c r="AY127" s="819"/>
      <c r="AZ127" s="327"/>
      <c r="BA127" s="321"/>
      <c r="BB127" s="356"/>
      <c r="BC127" s="433"/>
      <c r="BD127" s="1591" t="s">
        <v>335</v>
      </c>
      <c r="BE127" s="318"/>
      <c r="BF127" s="288"/>
    </row>
    <row r="128" spans="1:58" ht="12" customHeight="1">
      <c r="A128" s="291">
        <f t="shared" si="4"/>
        <v>11</v>
      </c>
      <c r="B128" s="306">
        <f t="shared" si="6"/>
        <v>28</v>
      </c>
      <c r="C128" s="1585"/>
      <c r="D128" s="1542"/>
      <c r="E128" s="605"/>
      <c r="F128" s="588"/>
      <c r="G128" s="341"/>
      <c r="H128" s="425"/>
      <c r="I128" s="412"/>
      <c r="J128" s="321"/>
      <c r="K128" s="320"/>
      <c r="L128" s="322"/>
      <c r="M128" s="328"/>
      <c r="N128" s="383"/>
      <c r="O128" s="320"/>
      <c r="P128" s="322"/>
      <c r="Q128" s="321"/>
      <c r="R128" s="447"/>
      <c r="S128" s="323"/>
      <c r="T128" s="320"/>
      <c r="U128" s="322"/>
      <c r="V128" s="321"/>
      <c r="W128" s="320"/>
      <c r="X128" s="322"/>
      <c r="Y128" s="321"/>
      <c r="Z128" s="320"/>
      <c r="AA128" s="321"/>
      <c r="AB128" s="320"/>
      <c r="AC128" s="328"/>
      <c r="AD128" s="383"/>
      <c r="AE128" s="320"/>
      <c r="AF128" s="322"/>
      <c r="AG128" s="321"/>
      <c r="AH128" s="327"/>
      <c r="AI128" s="328"/>
      <c r="AJ128" s="321"/>
      <c r="AK128" s="327"/>
      <c r="AL128" s="328"/>
      <c r="AM128" s="328"/>
      <c r="AN128" s="321"/>
      <c r="AO128" s="327"/>
      <c r="AP128" s="328"/>
      <c r="AQ128" s="328"/>
      <c r="AR128" s="321"/>
      <c r="AS128" s="327"/>
      <c r="AT128" s="328"/>
      <c r="AU128" s="321"/>
      <c r="AV128" s="327"/>
      <c r="AW128" s="321"/>
      <c r="AX128" s="818" t="s">
        <v>425</v>
      </c>
      <c r="AY128" s="819" t="s">
        <v>425</v>
      </c>
      <c r="AZ128" s="327"/>
      <c r="BA128" s="321"/>
      <c r="BB128" s="356"/>
      <c r="BC128" s="433"/>
      <c r="BD128" s="1592"/>
      <c r="BE128" s="318"/>
      <c r="BF128" s="288"/>
    </row>
    <row r="129" spans="1:58" ht="12" customHeight="1" thickBot="1">
      <c r="A129" s="291">
        <f t="shared" si="4"/>
        <v>12</v>
      </c>
      <c r="B129" s="306">
        <f t="shared" si="6"/>
        <v>29</v>
      </c>
      <c r="C129" s="1585"/>
      <c r="D129" s="1542"/>
      <c r="E129" s="620"/>
      <c r="F129" s="593"/>
      <c r="G129" s="504"/>
      <c r="H129" s="561"/>
      <c r="I129" s="562"/>
      <c r="J129" s="563"/>
      <c r="K129" s="564"/>
      <c r="L129" s="565"/>
      <c r="M129" s="566"/>
      <c r="N129" s="567"/>
      <c r="O129" s="564"/>
      <c r="P129" s="565"/>
      <c r="Q129" s="563"/>
      <c r="R129" s="621"/>
      <c r="S129" s="622"/>
      <c r="T129" s="564"/>
      <c r="U129" s="565"/>
      <c r="V129" s="563"/>
      <c r="W129" s="564"/>
      <c r="X129" s="565"/>
      <c r="Y129" s="563"/>
      <c r="Z129" s="564"/>
      <c r="AA129" s="563"/>
      <c r="AB129" s="564"/>
      <c r="AC129" s="566"/>
      <c r="AD129" s="567"/>
      <c r="AE129" s="564"/>
      <c r="AF129" s="565"/>
      <c r="AG129" s="563"/>
      <c r="AH129" s="568"/>
      <c r="AI129" s="566"/>
      <c r="AJ129" s="563"/>
      <c r="AK129" s="568"/>
      <c r="AL129" s="566"/>
      <c r="AM129" s="566"/>
      <c r="AN129" s="563"/>
      <c r="AO129" s="568"/>
      <c r="AP129" s="566"/>
      <c r="AQ129" s="566"/>
      <c r="AR129" s="563"/>
      <c r="AS129" s="568"/>
      <c r="AT129" s="566"/>
      <c r="AU129" s="563"/>
      <c r="AV129" s="568"/>
      <c r="AW129" s="563"/>
      <c r="AX129" s="820"/>
      <c r="AY129" s="821"/>
      <c r="AZ129" s="568"/>
      <c r="BA129" s="563"/>
      <c r="BB129" s="569"/>
      <c r="BC129" s="623"/>
      <c r="BD129" s="1593"/>
      <c r="BE129" s="468"/>
      <c r="BF129" s="288"/>
    </row>
    <row r="130" spans="1:58" ht="12" customHeight="1">
      <c r="A130" s="291">
        <f t="shared" si="4"/>
        <v>13</v>
      </c>
      <c r="B130" s="306">
        <f t="shared" si="6"/>
        <v>30</v>
      </c>
      <c r="C130" s="1585"/>
      <c r="D130" s="1542"/>
      <c r="E130" s="605"/>
      <c r="F130" s="588"/>
      <c r="G130" s="341"/>
      <c r="H130" s="425"/>
      <c r="I130" s="412"/>
      <c r="J130" s="321"/>
      <c r="K130" s="320"/>
      <c r="L130" s="322"/>
      <c r="M130" s="328"/>
      <c r="N130" s="383"/>
      <c r="O130" s="320"/>
      <c r="P130" s="322"/>
      <c r="Q130" s="321"/>
      <c r="R130" s="447"/>
      <c r="S130" s="323"/>
      <c r="T130" s="320"/>
      <c r="U130" s="322"/>
      <c r="V130" s="321"/>
      <c r="W130" s="320"/>
      <c r="X130" s="322"/>
      <c r="Y130" s="321"/>
      <c r="Z130" s="320"/>
      <c r="AA130" s="321"/>
      <c r="AB130" s="320"/>
      <c r="AC130" s="328"/>
      <c r="AD130" s="383"/>
      <c r="AE130" s="320"/>
      <c r="AF130" s="322"/>
      <c r="AG130" s="321"/>
      <c r="AH130" s="327"/>
      <c r="AI130" s="328"/>
      <c r="AJ130" s="321"/>
      <c r="AK130" s="327"/>
      <c r="AL130" s="328"/>
      <c r="AM130" s="328"/>
      <c r="AN130" s="321"/>
      <c r="AO130" s="327"/>
      <c r="AP130" s="328"/>
      <c r="AQ130" s="328"/>
      <c r="AR130" s="321"/>
      <c r="AS130" s="327"/>
      <c r="AT130" s="328"/>
      <c r="AU130" s="321"/>
      <c r="AV130" s="327"/>
      <c r="AW130" s="321"/>
      <c r="AX130" s="327"/>
      <c r="AY130" s="321"/>
      <c r="AZ130" s="515"/>
      <c r="BA130" s="516"/>
      <c r="BB130" s="356"/>
      <c r="BC130" s="357"/>
      <c r="BD130" s="1594" t="s">
        <v>421</v>
      </c>
      <c r="BE130" s="396"/>
      <c r="BF130" s="288"/>
    </row>
    <row r="131" spans="1:58" ht="12" customHeight="1" thickBot="1">
      <c r="A131" s="291">
        <f t="shared" si="4"/>
        <v>14</v>
      </c>
      <c r="B131" s="306">
        <f t="shared" si="6"/>
        <v>31</v>
      </c>
      <c r="C131" s="1586"/>
      <c r="D131" s="1543"/>
      <c r="E131" s="605"/>
      <c r="F131" s="588"/>
      <c r="G131" s="341"/>
      <c r="H131" s="425"/>
      <c r="I131" s="412"/>
      <c r="J131" s="321"/>
      <c r="K131" s="320"/>
      <c r="L131" s="322"/>
      <c r="M131" s="328"/>
      <c r="N131" s="383"/>
      <c r="O131" s="320"/>
      <c r="P131" s="322"/>
      <c r="Q131" s="321"/>
      <c r="R131" s="447"/>
      <c r="S131" s="323"/>
      <c r="T131" s="320"/>
      <c r="U131" s="322"/>
      <c r="V131" s="321"/>
      <c r="W131" s="320"/>
      <c r="X131" s="322"/>
      <c r="Y131" s="321"/>
      <c r="Z131" s="320"/>
      <c r="AA131" s="321"/>
      <c r="AB131" s="320"/>
      <c r="AC131" s="328"/>
      <c r="AD131" s="383"/>
      <c r="AE131" s="320"/>
      <c r="AF131" s="322"/>
      <c r="AG131" s="321"/>
      <c r="AH131" s="327"/>
      <c r="AI131" s="328"/>
      <c r="AJ131" s="321"/>
      <c r="AK131" s="327"/>
      <c r="AL131" s="328"/>
      <c r="AM131" s="328"/>
      <c r="AN131" s="321"/>
      <c r="AO131" s="327"/>
      <c r="AP131" s="328"/>
      <c r="AQ131" s="328"/>
      <c r="AR131" s="321"/>
      <c r="AS131" s="327"/>
      <c r="AT131" s="328"/>
      <c r="AU131" s="321"/>
      <c r="AV131" s="327"/>
      <c r="AW131" s="321"/>
      <c r="AX131" s="327"/>
      <c r="AY131" s="321"/>
      <c r="AZ131" s="515" t="s">
        <v>425</v>
      </c>
      <c r="BA131" s="516" t="s">
        <v>425</v>
      </c>
      <c r="BB131" s="356"/>
      <c r="BC131" s="357"/>
      <c r="BD131" s="1590"/>
      <c r="BE131" s="444"/>
      <c r="BF131" s="288"/>
    </row>
    <row r="132" spans="1:58" ht="12" customHeight="1">
      <c r="A132" s="291">
        <f t="shared" si="4"/>
        <v>15</v>
      </c>
      <c r="B132" s="306">
        <f t="shared" si="6"/>
        <v>32</v>
      </c>
      <c r="E132" s="591"/>
      <c r="F132" s="588"/>
      <c r="G132" s="341"/>
      <c r="H132" s="425"/>
      <c r="I132" s="412"/>
      <c r="J132" s="321"/>
      <c r="K132" s="320"/>
      <c r="L132" s="322"/>
      <c r="M132" s="328"/>
      <c r="N132" s="383"/>
      <c r="O132" s="320"/>
      <c r="P132" s="322"/>
      <c r="Q132" s="321"/>
      <c r="R132" s="447"/>
      <c r="S132" s="323"/>
      <c r="T132" s="320"/>
      <c r="U132" s="322"/>
      <c r="V132" s="321"/>
      <c r="W132" s="320"/>
      <c r="X132" s="322"/>
      <c r="Y132" s="321"/>
      <c r="Z132" s="320"/>
      <c r="AA132" s="321"/>
      <c r="AB132" s="320"/>
      <c r="AC132" s="328"/>
      <c r="AD132" s="383"/>
      <c r="AE132" s="320"/>
      <c r="AF132" s="322"/>
      <c r="AG132" s="321"/>
      <c r="AH132" s="327"/>
      <c r="AI132" s="328"/>
      <c r="AJ132" s="321"/>
      <c r="AK132" s="327"/>
      <c r="AL132" s="328"/>
      <c r="AM132" s="328"/>
      <c r="AN132" s="321"/>
      <c r="AO132" s="327"/>
      <c r="AP132" s="328"/>
      <c r="AQ132" s="328"/>
      <c r="AR132" s="321"/>
      <c r="AS132" s="327"/>
      <c r="AT132" s="328"/>
      <c r="AU132" s="321"/>
      <c r="AV132" s="327"/>
      <c r="AW132" s="321"/>
      <c r="AX132" s="327"/>
      <c r="AY132" s="321"/>
      <c r="AZ132" s="327"/>
      <c r="BA132" s="321"/>
      <c r="BB132" s="494"/>
      <c r="BC132" s="495"/>
      <c r="BD132" s="369"/>
      <c r="BE132" s="444"/>
      <c r="BF132" s="288"/>
    </row>
    <row r="133" spans="1:58" ht="12" customHeight="1" thickBot="1">
      <c r="A133" s="291">
        <f t="shared" si="4"/>
        <v>16</v>
      </c>
      <c r="B133" s="306">
        <f t="shared" si="6"/>
        <v>33</v>
      </c>
      <c r="E133" s="591"/>
      <c r="F133" s="588"/>
      <c r="G133" s="341"/>
      <c r="H133" s="425"/>
      <c r="I133" s="412"/>
      <c r="J133" s="321"/>
      <c r="K133" s="320"/>
      <c r="L133" s="322"/>
      <c r="M133" s="328"/>
      <c r="N133" s="383"/>
      <c r="O133" s="320"/>
      <c r="P133" s="322"/>
      <c r="Q133" s="321"/>
      <c r="R133" s="447"/>
      <c r="S133" s="323"/>
      <c r="T133" s="320"/>
      <c r="U133" s="322"/>
      <c r="V133" s="321"/>
      <c r="W133" s="320"/>
      <c r="X133" s="322"/>
      <c r="Y133" s="321"/>
      <c r="Z133" s="320"/>
      <c r="AA133" s="321"/>
      <c r="AB133" s="320"/>
      <c r="AC133" s="328"/>
      <c r="AD133" s="383"/>
      <c r="AE133" s="320"/>
      <c r="AF133" s="322"/>
      <c r="AG133" s="321"/>
      <c r="AH133" s="327"/>
      <c r="AI133" s="328"/>
      <c r="AJ133" s="321"/>
      <c r="AK133" s="327"/>
      <c r="AL133" s="328"/>
      <c r="AM133" s="328"/>
      <c r="AN133" s="321"/>
      <c r="AO133" s="327"/>
      <c r="AP133" s="328"/>
      <c r="AQ133" s="328"/>
      <c r="AR133" s="321"/>
      <c r="AS133" s="327"/>
      <c r="AT133" s="328"/>
      <c r="AU133" s="321"/>
      <c r="AV133" s="327"/>
      <c r="AW133" s="321"/>
      <c r="AX133" s="327"/>
      <c r="AY133" s="321"/>
      <c r="AZ133" s="327"/>
      <c r="BA133" s="321"/>
      <c r="BB133" s="494"/>
      <c r="BC133" s="495"/>
      <c r="BD133" s="390"/>
      <c r="BE133" s="444"/>
      <c r="BF133" s="288"/>
    </row>
    <row r="134" spans="1:58" ht="12" customHeight="1">
      <c r="A134" s="291">
        <f t="shared" si="4"/>
        <v>17</v>
      </c>
      <c r="B134" s="306">
        <f t="shared" si="6"/>
        <v>34</v>
      </c>
      <c r="C134" s="1578"/>
      <c r="D134" s="1581"/>
      <c r="E134" s="591"/>
      <c r="F134" s="588"/>
      <c r="G134" s="341"/>
      <c r="H134" s="425"/>
      <c r="I134" s="412"/>
      <c r="J134" s="321"/>
      <c r="K134" s="320"/>
      <c r="L134" s="322"/>
      <c r="M134" s="328"/>
      <c r="N134" s="383"/>
      <c r="O134" s="320"/>
      <c r="P134" s="322"/>
      <c r="Q134" s="321"/>
      <c r="R134" s="447"/>
      <c r="S134" s="323"/>
      <c r="T134" s="320"/>
      <c r="U134" s="322"/>
      <c r="V134" s="321"/>
      <c r="W134" s="320"/>
      <c r="X134" s="322"/>
      <c r="Y134" s="321"/>
      <c r="Z134" s="320"/>
      <c r="AA134" s="321"/>
      <c r="AB134" s="320"/>
      <c r="AC134" s="328"/>
      <c r="AD134" s="383"/>
      <c r="AE134" s="320"/>
      <c r="AF134" s="322"/>
      <c r="AG134" s="321"/>
      <c r="AH134" s="327"/>
      <c r="AI134" s="328"/>
      <c r="AJ134" s="321"/>
      <c r="AK134" s="327"/>
      <c r="AL134" s="328"/>
      <c r="AM134" s="328"/>
      <c r="AN134" s="321"/>
      <c r="AO134" s="327"/>
      <c r="AP134" s="328"/>
      <c r="AQ134" s="328"/>
      <c r="AR134" s="321"/>
      <c r="AS134" s="327"/>
      <c r="AT134" s="328"/>
      <c r="AU134" s="321"/>
      <c r="AV134" s="327"/>
      <c r="AW134" s="321"/>
      <c r="AX134" s="327"/>
      <c r="AY134" s="321"/>
      <c r="AZ134" s="345"/>
      <c r="BA134" s="343"/>
      <c r="BB134" s="356"/>
      <c r="BC134" s="433"/>
      <c r="BD134" s="1587" t="s">
        <v>332</v>
      </c>
      <c r="BE134" s="390"/>
      <c r="BF134" s="288"/>
    </row>
    <row r="135" spans="1:58" ht="12" customHeight="1">
      <c r="A135" s="291">
        <f t="shared" si="4"/>
        <v>18</v>
      </c>
      <c r="B135" s="306">
        <f t="shared" si="6"/>
        <v>35</v>
      </c>
      <c r="C135" s="1579"/>
      <c r="D135" s="1542"/>
      <c r="E135" s="591"/>
      <c r="F135" s="588"/>
      <c r="G135" s="341"/>
      <c r="H135" s="425"/>
      <c r="I135" s="412"/>
      <c r="J135" s="321"/>
      <c r="K135" s="320"/>
      <c r="L135" s="322"/>
      <c r="M135" s="328"/>
      <c r="N135" s="383"/>
      <c r="O135" s="320"/>
      <c r="P135" s="322"/>
      <c r="Q135" s="321"/>
      <c r="R135" s="447"/>
      <c r="S135" s="323"/>
      <c r="T135" s="320"/>
      <c r="U135" s="322"/>
      <c r="V135" s="321"/>
      <c r="W135" s="320"/>
      <c r="X135" s="322"/>
      <c r="Y135" s="321"/>
      <c r="Z135" s="320"/>
      <c r="AA135" s="321"/>
      <c r="AB135" s="320"/>
      <c r="AC135" s="328"/>
      <c r="AD135" s="383"/>
      <c r="AE135" s="320"/>
      <c r="AF135" s="322"/>
      <c r="AG135" s="321"/>
      <c r="AH135" s="327"/>
      <c r="AI135" s="328"/>
      <c r="AJ135" s="321"/>
      <c r="AK135" s="327"/>
      <c r="AL135" s="328"/>
      <c r="AM135" s="328"/>
      <c r="AN135" s="321"/>
      <c r="AO135" s="327"/>
      <c r="AP135" s="328"/>
      <c r="AQ135" s="328"/>
      <c r="AR135" s="321"/>
      <c r="AS135" s="327"/>
      <c r="AT135" s="328"/>
      <c r="AU135" s="321"/>
      <c r="AV135" s="327"/>
      <c r="AW135" s="321"/>
      <c r="AX135" s="327"/>
      <c r="AY135" s="321"/>
      <c r="AZ135" s="345"/>
      <c r="BA135" s="343"/>
      <c r="BB135" s="356"/>
      <c r="BC135" s="433"/>
      <c r="BD135" s="1588"/>
      <c r="BE135" s="404"/>
      <c r="BF135" s="288"/>
    </row>
    <row r="136" spans="1:58" ht="12" customHeight="1" thickBot="1">
      <c r="A136" s="291">
        <f t="shared" si="4"/>
        <v>19</v>
      </c>
      <c r="B136" s="306">
        <f t="shared" si="6"/>
        <v>36</v>
      </c>
      <c r="C136" s="1579"/>
      <c r="D136" s="1542"/>
      <c r="E136" s="612"/>
      <c r="F136" s="613"/>
      <c r="G136" s="570"/>
      <c r="H136" s="571"/>
      <c r="I136" s="572"/>
      <c r="J136" s="573"/>
      <c r="K136" s="574"/>
      <c r="L136" s="575"/>
      <c r="M136" s="576"/>
      <c r="N136" s="577"/>
      <c r="O136" s="574"/>
      <c r="P136" s="575"/>
      <c r="Q136" s="573"/>
      <c r="R136" s="578"/>
      <c r="S136" s="579"/>
      <c r="T136" s="574"/>
      <c r="U136" s="575"/>
      <c r="V136" s="573"/>
      <c r="W136" s="574"/>
      <c r="X136" s="575"/>
      <c r="Y136" s="573"/>
      <c r="Z136" s="574"/>
      <c r="AA136" s="573"/>
      <c r="AB136" s="574"/>
      <c r="AC136" s="576"/>
      <c r="AD136" s="577"/>
      <c r="AE136" s="574"/>
      <c r="AF136" s="575"/>
      <c r="AG136" s="563"/>
      <c r="AH136" s="568"/>
      <c r="AI136" s="566"/>
      <c r="AJ136" s="563"/>
      <c r="AK136" s="568"/>
      <c r="AL136" s="566"/>
      <c r="AM136" s="566"/>
      <c r="AN136" s="563"/>
      <c r="AO136" s="568"/>
      <c r="AP136" s="566"/>
      <c r="AQ136" s="566"/>
      <c r="AR136" s="563"/>
      <c r="AS136" s="568"/>
      <c r="AT136" s="566"/>
      <c r="AU136" s="563"/>
      <c r="AV136" s="568"/>
      <c r="AW136" s="563"/>
      <c r="AX136" s="568"/>
      <c r="AY136" s="563"/>
      <c r="AZ136" s="832"/>
      <c r="BA136" s="778"/>
      <c r="BB136" s="833"/>
      <c r="BC136" s="623"/>
      <c r="BD136" s="1589"/>
      <c r="BE136" s="318"/>
      <c r="BF136" s="288"/>
    </row>
    <row r="137" spans="1:58" ht="12" customHeight="1" thickBot="1">
      <c r="A137" s="291">
        <f t="shared" si="4"/>
        <v>20</v>
      </c>
      <c r="B137" s="306">
        <f t="shared" si="6"/>
        <v>37</v>
      </c>
      <c r="C137" s="1579"/>
      <c r="D137" s="1542"/>
      <c r="E137" s="591"/>
      <c r="F137" s="588"/>
      <c r="G137" s="341"/>
      <c r="H137" s="425"/>
      <c r="I137" s="453"/>
      <c r="J137" s="343"/>
      <c r="K137" s="342"/>
      <c r="L137" s="362"/>
      <c r="M137" s="413"/>
      <c r="N137" s="420"/>
      <c r="O137" s="342"/>
      <c r="P137" s="362"/>
      <c r="Q137" s="343"/>
      <c r="R137" s="332"/>
      <c r="S137" s="325"/>
      <c r="T137" s="342"/>
      <c r="U137" s="362"/>
      <c r="V137" s="343"/>
      <c r="W137" s="342"/>
      <c r="X137" s="362"/>
      <c r="Y137" s="343"/>
      <c r="Z137" s="342"/>
      <c r="AA137" s="343"/>
      <c r="AB137" s="342"/>
      <c r="AC137" s="413"/>
      <c r="AD137" s="420"/>
      <c r="AE137" s="342"/>
      <c r="AF137" s="362"/>
      <c r="AG137" s="343"/>
      <c r="AH137" s="345"/>
      <c r="AI137" s="413"/>
      <c r="AJ137" s="343"/>
      <c r="AK137" s="345"/>
      <c r="AL137" s="413"/>
      <c r="AM137" s="413"/>
      <c r="AN137" s="343"/>
      <c r="AO137" s="345"/>
      <c r="AP137" s="413"/>
      <c r="AQ137" s="413"/>
      <c r="AR137" s="343"/>
      <c r="AS137" s="345"/>
      <c r="AT137" s="413"/>
      <c r="AU137" s="343"/>
      <c r="AV137" s="345"/>
      <c r="AW137" s="343"/>
      <c r="AX137" s="345"/>
      <c r="AY137" s="343"/>
      <c r="AZ137" s="345"/>
      <c r="BA137" s="343"/>
      <c r="BB137" s="391"/>
      <c r="BC137" s="813"/>
      <c r="BD137" s="492" t="s">
        <v>332</v>
      </c>
      <c r="BE137" s="318"/>
      <c r="BF137" s="288"/>
    </row>
    <row r="138" spans="1:58" ht="12" customHeight="1">
      <c r="A138" s="291">
        <f t="shared" ref="A138:A143" si="7">IF(A137=52,1,IF(A137=27,"",IF(A137="",$D$2,A137+1)))</f>
        <v>21</v>
      </c>
      <c r="B138" s="306">
        <f t="shared" si="6"/>
        <v>38</v>
      </c>
      <c r="C138" s="1579"/>
      <c r="D138" s="1542"/>
      <c r="E138" s="591"/>
      <c r="F138" s="588"/>
      <c r="G138" s="341"/>
      <c r="H138" s="425"/>
      <c r="I138" s="412"/>
      <c r="J138" s="321"/>
      <c r="K138" s="320"/>
      <c r="L138" s="322"/>
      <c r="M138" s="328"/>
      <c r="N138" s="383"/>
      <c r="O138" s="320"/>
      <c r="P138" s="322"/>
      <c r="Q138" s="321"/>
      <c r="R138" s="447"/>
      <c r="S138" s="323"/>
      <c r="T138" s="320"/>
      <c r="U138" s="322"/>
      <c r="V138" s="321"/>
      <c r="W138" s="320"/>
      <c r="X138" s="322"/>
      <c r="Y138" s="321"/>
      <c r="Z138" s="320"/>
      <c r="AA138" s="321"/>
      <c r="AB138" s="320"/>
      <c r="AC138" s="328"/>
      <c r="AD138" s="383"/>
      <c r="AE138" s="320"/>
      <c r="AF138" s="322"/>
      <c r="AG138" s="321"/>
      <c r="AH138" s="327"/>
      <c r="AI138" s="328"/>
      <c r="AJ138" s="321"/>
      <c r="AK138" s="327"/>
      <c r="AL138" s="328"/>
      <c r="AM138" s="328"/>
      <c r="AN138" s="321"/>
      <c r="AO138" s="327"/>
      <c r="AP138" s="328"/>
      <c r="AQ138" s="328"/>
      <c r="AR138" s="321"/>
      <c r="AS138" s="327"/>
      <c r="AT138" s="328"/>
      <c r="AU138" s="321"/>
      <c r="AV138" s="327"/>
      <c r="AW138" s="321"/>
      <c r="AX138" s="327"/>
      <c r="AY138" s="321"/>
      <c r="AZ138" s="327"/>
      <c r="BA138" s="321"/>
      <c r="BB138" s="356"/>
      <c r="BC138" s="433"/>
      <c r="BD138" s="468"/>
      <c r="BE138" s="318"/>
      <c r="BF138" s="288"/>
    </row>
    <row r="139" spans="1:58" ht="12" customHeight="1">
      <c r="A139" s="291">
        <f t="shared" si="7"/>
        <v>22</v>
      </c>
      <c r="B139" s="306">
        <f t="shared" si="6"/>
        <v>39</v>
      </c>
      <c r="C139" s="1579"/>
      <c r="D139" s="1542"/>
      <c r="E139" s="591"/>
      <c r="F139" s="588"/>
      <c r="G139" s="341"/>
      <c r="H139" s="425"/>
      <c r="I139" s="412"/>
      <c r="J139" s="321"/>
      <c r="K139" s="320"/>
      <c r="L139" s="322"/>
      <c r="M139" s="328"/>
      <c r="N139" s="383"/>
      <c r="O139" s="320"/>
      <c r="P139" s="322"/>
      <c r="Q139" s="321"/>
      <c r="R139" s="447"/>
      <c r="S139" s="323"/>
      <c r="T139" s="320"/>
      <c r="U139" s="322"/>
      <c r="V139" s="321"/>
      <c r="W139" s="320"/>
      <c r="X139" s="322"/>
      <c r="Y139" s="321"/>
      <c r="Z139" s="320"/>
      <c r="AA139" s="321"/>
      <c r="AB139" s="320"/>
      <c r="AC139" s="328"/>
      <c r="AD139" s="383"/>
      <c r="AE139" s="320"/>
      <c r="AF139" s="322"/>
      <c r="AG139" s="321"/>
      <c r="AH139" s="327"/>
      <c r="AI139" s="328"/>
      <c r="AJ139" s="321"/>
      <c r="AK139" s="327"/>
      <c r="AL139" s="328"/>
      <c r="AM139" s="328"/>
      <c r="AN139" s="321"/>
      <c r="AO139" s="327"/>
      <c r="AP139" s="328"/>
      <c r="AQ139" s="328"/>
      <c r="AR139" s="321"/>
      <c r="AS139" s="327"/>
      <c r="AT139" s="328"/>
      <c r="AU139" s="321"/>
      <c r="AV139" s="327"/>
      <c r="AW139" s="321"/>
      <c r="AX139" s="327"/>
      <c r="AY139" s="321"/>
      <c r="AZ139" s="327"/>
      <c r="BA139" s="321"/>
      <c r="BB139" s="356"/>
      <c r="BC139" s="433"/>
      <c r="BD139" s="468"/>
      <c r="BE139" s="318"/>
      <c r="BF139" s="288"/>
    </row>
    <row r="140" spans="1:58" ht="12" customHeight="1">
      <c r="A140" s="485">
        <f t="shared" si="7"/>
        <v>23</v>
      </c>
      <c r="B140" s="306">
        <f t="shared" si="6"/>
        <v>40</v>
      </c>
      <c r="C140" s="1579"/>
      <c r="D140" s="1542"/>
      <c r="E140" s="591"/>
      <c r="F140" s="588"/>
      <c r="G140" s="503"/>
      <c r="H140" s="517"/>
      <c r="I140" s="412"/>
      <c r="J140" s="321"/>
      <c r="K140" s="320"/>
      <c r="L140" s="322"/>
      <c r="M140" s="328"/>
      <c r="N140" s="383"/>
      <c r="O140" s="320"/>
      <c r="P140" s="322"/>
      <c r="Q140" s="321"/>
      <c r="R140" s="447"/>
      <c r="S140" s="323"/>
      <c r="T140" s="320"/>
      <c r="U140" s="322"/>
      <c r="V140" s="321"/>
      <c r="W140" s="320"/>
      <c r="X140" s="322"/>
      <c r="Y140" s="321"/>
      <c r="Z140" s="320"/>
      <c r="AA140" s="321"/>
      <c r="AB140" s="320"/>
      <c r="AC140" s="328"/>
      <c r="AD140" s="383"/>
      <c r="AE140" s="320"/>
      <c r="AF140" s="322"/>
      <c r="AG140" s="321"/>
      <c r="AH140" s="327"/>
      <c r="AI140" s="328"/>
      <c r="AJ140" s="321"/>
      <c r="AK140" s="327"/>
      <c r="AL140" s="328"/>
      <c r="AM140" s="328"/>
      <c r="AN140" s="321"/>
      <c r="AO140" s="327"/>
      <c r="AP140" s="328"/>
      <c r="AQ140" s="328"/>
      <c r="AR140" s="321"/>
      <c r="AS140" s="327"/>
      <c r="AT140" s="328"/>
      <c r="AU140" s="321"/>
      <c r="AV140" s="327"/>
      <c r="AW140" s="321"/>
      <c r="AX140" s="327"/>
      <c r="AY140" s="321"/>
      <c r="AZ140" s="327"/>
      <c r="BA140" s="321"/>
      <c r="BB140" s="356"/>
      <c r="BC140" s="433"/>
      <c r="BD140" s="949"/>
      <c r="BE140" s="318"/>
      <c r="BF140" s="288"/>
    </row>
    <row r="141" spans="1:58" ht="12" customHeight="1">
      <c r="A141" s="485">
        <f t="shared" si="7"/>
        <v>24</v>
      </c>
      <c r="B141" s="469">
        <f t="shared" si="6"/>
        <v>41</v>
      </c>
      <c r="C141" s="1579"/>
      <c r="D141" s="1542"/>
      <c r="E141" s="591"/>
      <c r="F141" s="588"/>
      <c r="G141" s="503"/>
      <c r="H141" s="517"/>
      <c r="I141" s="412"/>
      <c r="J141" s="321"/>
      <c r="K141" s="320"/>
      <c r="L141" s="322"/>
      <c r="M141" s="328"/>
      <c r="N141" s="383"/>
      <c r="O141" s="320"/>
      <c r="P141" s="322"/>
      <c r="Q141" s="321"/>
      <c r="R141" s="447"/>
      <c r="S141" s="323"/>
      <c r="T141" s="320"/>
      <c r="U141" s="322"/>
      <c r="V141" s="321"/>
      <c r="W141" s="320"/>
      <c r="X141" s="322"/>
      <c r="Y141" s="321"/>
      <c r="Z141" s="320"/>
      <c r="AA141" s="321"/>
      <c r="AB141" s="320"/>
      <c r="AC141" s="328"/>
      <c r="AD141" s="383"/>
      <c r="AE141" s="320"/>
      <c r="AF141" s="322"/>
      <c r="AG141" s="321"/>
      <c r="AH141" s="327"/>
      <c r="AI141" s="328"/>
      <c r="AJ141" s="321"/>
      <c r="AK141" s="345"/>
      <c r="AL141" s="413"/>
      <c r="AM141" s="413"/>
      <c r="AN141" s="343"/>
      <c r="AO141" s="345"/>
      <c r="AP141" s="413"/>
      <c r="AQ141" s="413"/>
      <c r="AR141" s="343"/>
      <c r="AS141" s="345"/>
      <c r="AT141" s="413"/>
      <c r="AU141" s="343"/>
      <c r="AV141" s="345"/>
      <c r="AW141" s="343"/>
      <c r="AX141" s="345"/>
      <c r="AY141" s="343"/>
      <c r="AZ141" s="345"/>
      <c r="BA141" s="343"/>
      <c r="BB141" s="391"/>
      <c r="BC141" s="433"/>
      <c r="BD141" s="948"/>
      <c r="BE141" s="318"/>
      <c r="BF141" s="288"/>
    </row>
    <row r="142" spans="1:58" ht="12" customHeight="1">
      <c r="A142" s="486">
        <f t="shared" si="7"/>
        <v>25</v>
      </c>
      <c r="B142" s="306">
        <f t="shared" si="6"/>
        <v>42</v>
      </c>
      <c r="C142" s="1579"/>
      <c r="D142" s="1542"/>
      <c r="E142" s="591"/>
      <c r="F142" s="588"/>
      <c r="G142" s="503"/>
      <c r="H142" s="517"/>
      <c r="I142" s="412"/>
      <c r="J142" s="321"/>
      <c r="K142" s="320"/>
      <c r="L142" s="322"/>
      <c r="M142" s="328"/>
      <c r="N142" s="383"/>
      <c r="O142" s="320"/>
      <c r="P142" s="322"/>
      <c r="Q142" s="321"/>
      <c r="R142" s="447"/>
      <c r="S142" s="323"/>
      <c r="T142" s="320"/>
      <c r="U142" s="322"/>
      <c r="V142" s="321"/>
      <c r="W142" s="320"/>
      <c r="X142" s="322"/>
      <c r="Y142" s="321"/>
      <c r="Z142" s="320"/>
      <c r="AA142" s="321"/>
      <c r="AB142" s="320"/>
      <c r="AC142" s="328"/>
      <c r="AD142" s="383"/>
      <c r="AE142" s="320"/>
      <c r="AF142" s="322"/>
      <c r="AG142" s="321"/>
      <c r="AH142" s="327"/>
      <c r="AI142" s="328"/>
      <c r="AJ142" s="321"/>
      <c r="AK142" s="327"/>
      <c r="AL142" s="328"/>
      <c r="AM142" s="328"/>
      <c r="AN142" s="321"/>
      <c r="AO142" s="327"/>
      <c r="AP142" s="328"/>
      <c r="AQ142" s="328"/>
      <c r="AR142" s="321"/>
      <c r="AS142" s="327"/>
      <c r="AT142" s="328"/>
      <c r="AU142" s="321"/>
      <c r="AV142" s="327"/>
      <c r="AW142" s="321"/>
      <c r="AX142" s="327"/>
      <c r="AY142" s="321"/>
      <c r="AZ142" s="327"/>
      <c r="BA142" s="321"/>
      <c r="BB142" s="356"/>
      <c r="BC142" s="433"/>
      <c r="BD142" s="949"/>
      <c r="BE142" s="318"/>
      <c r="BF142" s="288"/>
    </row>
    <row r="143" spans="1:58" ht="12" customHeight="1" thickBot="1">
      <c r="A143" s="487">
        <f t="shared" si="7"/>
        <v>26</v>
      </c>
      <c r="B143" s="469">
        <f t="shared" si="6"/>
        <v>43</v>
      </c>
      <c r="C143" s="1579"/>
      <c r="D143" s="1542"/>
      <c r="E143" s="601"/>
      <c r="F143" s="602"/>
      <c r="G143" s="518"/>
      <c r="H143" s="519"/>
      <c r="I143" s="520"/>
      <c r="J143" s="419"/>
      <c r="K143" s="388"/>
      <c r="L143" s="397"/>
      <c r="M143" s="416"/>
      <c r="N143" s="521"/>
      <c r="O143" s="388"/>
      <c r="P143" s="397"/>
      <c r="Q143" s="419"/>
      <c r="R143" s="522"/>
      <c r="S143" s="423"/>
      <c r="T143" s="388"/>
      <c r="U143" s="397"/>
      <c r="V143" s="419"/>
      <c r="W143" s="388"/>
      <c r="X143" s="397"/>
      <c r="Y143" s="419"/>
      <c r="Z143" s="388"/>
      <c r="AA143" s="419"/>
      <c r="AB143" s="388"/>
      <c r="AC143" s="416"/>
      <c r="AD143" s="521"/>
      <c r="AE143" s="388"/>
      <c r="AF143" s="397"/>
      <c r="AG143" s="419"/>
      <c r="AH143" s="389"/>
      <c r="AI143" s="416"/>
      <c r="AJ143" s="419"/>
      <c r="AK143" s="389"/>
      <c r="AL143" s="416"/>
      <c r="AM143" s="416"/>
      <c r="AN143" s="419"/>
      <c r="AO143" s="389"/>
      <c r="AP143" s="416"/>
      <c r="AQ143" s="416"/>
      <c r="AR143" s="419"/>
      <c r="AS143" s="389"/>
      <c r="AT143" s="416"/>
      <c r="AU143" s="419"/>
      <c r="AV143" s="389"/>
      <c r="AW143" s="419"/>
      <c r="AX143" s="389"/>
      <c r="AY143" s="419"/>
      <c r="AZ143" s="389"/>
      <c r="BA143" s="419"/>
      <c r="BB143" s="523"/>
      <c r="BC143" s="624"/>
      <c r="BD143" s="625"/>
      <c r="BE143" s="318"/>
      <c r="BF143" s="288"/>
    </row>
    <row r="144" spans="1:58" ht="16.5" customHeight="1" thickBot="1">
      <c r="A144" s="488"/>
      <c r="B144" s="489"/>
      <c r="C144" s="489"/>
      <c r="D144" s="1577"/>
      <c r="E144" s="1577"/>
      <c r="F144" s="1577"/>
      <c r="G144" s="1577"/>
      <c r="H144" s="1577"/>
      <c r="I144" s="1577"/>
      <c r="J144" s="1577"/>
      <c r="K144" s="1577"/>
      <c r="L144" s="1577"/>
      <c r="M144" s="1577"/>
      <c r="N144" s="1577"/>
      <c r="O144" s="1577"/>
      <c r="P144" s="1577"/>
      <c r="Q144" s="1577"/>
      <c r="R144" s="1577"/>
      <c r="S144" s="1577"/>
      <c r="T144" s="1577"/>
      <c r="U144" s="1577"/>
      <c r="V144" s="1577"/>
      <c r="W144" s="1577"/>
      <c r="X144" s="1577"/>
      <c r="Y144" s="1577"/>
      <c r="Z144" s="1577"/>
      <c r="AA144" s="1577"/>
      <c r="AB144" s="1577"/>
      <c r="AC144" s="1577"/>
      <c r="AD144" s="1577"/>
      <c r="AE144" s="1577"/>
      <c r="AF144" s="1577"/>
      <c r="AG144" s="490"/>
      <c r="AH144" s="490"/>
      <c r="AI144" s="490"/>
      <c r="AJ144" s="490"/>
      <c r="AK144" s="490"/>
      <c r="AL144" s="490"/>
      <c r="AM144" s="490"/>
      <c r="AN144" s="490"/>
      <c r="AO144" s="490"/>
      <c r="AP144" s="490"/>
      <c r="AQ144" s="490"/>
      <c r="AR144" s="490"/>
      <c r="AS144" s="490"/>
      <c r="AT144" s="490"/>
      <c r="AU144" s="490"/>
      <c r="AV144" s="490"/>
      <c r="AW144" s="490"/>
      <c r="AX144" s="490"/>
      <c r="AY144" s="490"/>
      <c r="AZ144" s="490"/>
      <c r="BA144" s="490"/>
      <c r="BB144" s="490"/>
      <c r="BC144" s="490"/>
      <c r="BD144" s="489"/>
      <c r="BE144" s="491"/>
      <c r="BF144" s="288"/>
    </row>
    <row r="145" spans="56:61">
      <c r="BD145" s="282"/>
      <c r="BE145" s="282"/>
      <c r="BF145" s="282"/>
      <c r="BG145" s="282"/>
      <c r="BH145" s="282"/>
      <c r="BI145" s="282"/>
    </row>
  </sheetData>
  <sheetProtection password="CC61" sheet="1" objects="1" scenarios="1" selectLockedCells="1"/>
  <mergeCells count="90">
    <mergeCell ref="BE10:BE15"/>
    <mergeCell ref="BE19:BE24"/>
    <mergeCell ref="BE28:BE29"/>
    <mergeCell ref="BE92:BE93"/>
    <mergeCell ref="BD28:BD30"/>
    <mergeCell ref="BD31:BD33"/>
    <mergeCell ref="BE94:BE96"/>
    <mergeCell ref="D110:D115"/>
    <mergeCell ref="BD97:BD99"/>
    <mergeCell ref="BD36:BD38"/>
    <mergeCell ref="BD69:BD70"/>
    <mergeCell ref="BD94:BD96"/>
    <mergeCell ref="BE74:BE76"/>
    <mergeCell ref="BD88:BD90"/>
    <mergeCell ref="BD101:BD103"/>
    <mergeCell ref="BD104:BD106"/>
    <mergeCell ref="BD110:BD112"/>
    <mergeCell ref="BD46:BD47"/>
    <mergeCell ref="BD42:BD45"/>
    <mergeCell ref="D144:AF144"/>
    <mergeCell ref="C118:C123"/>
    <mergeCell ref="D118:D123"/>
    <mergeCell ref="BD113:BD115"/>
    <mergeCell ref="C126:C131"/>
    <mergeCell ref="D127:D131"/>
    <mergeCell ref="C134:C143"/>
    <mergeCell ref="D134:D143"/>
    <mergeCell ref="BD134:BD136"/>
    <mergeCell ref="BD118:BD119"/>
    <mergeCell ref="BD127:BD129"/>
    <mergeCell ref="BD130:BD131"/>
    <mergeCell ref="C110:C115"/>
    <mergeCell ref="C68:C69"/>
    <mergeCell ref="C73:C74"/>
    <mergeCell ref="BD80:BD82"/>
    <mergeCell ref="BD83:BD85"/>
    <mergeCell ref="BD74:BD76"/>
    <mergeCell ref="C55:C62"/>
    <mergeCell ref="BD61:BD62"/>
    <mergeCell ref="BD63:BD64"/>
    <mergeCell ref="BE63:BE64"/>
    <mergeCell ref="BD65:BD66"/>
    <mergeCell ref="BE65:BE66"/>
    <mergeCell ref="BE60:BE62"/>
    <mergeCell ref="BD58:BD60"/>
    <mergeCell ref="BD55:BD57"/>
    <mergeCell ref="C34:C41"/>
    <mergeCell ref="C4:C7"/>
    <mergeCell ref="A4:A7"/>
    <mergeCell ref="C42:C47"/>
    <mergeCell ref="BD10:BD12"/>
    <mergeCell ref="BD13:BD15"/>
    <mergeCell ref="C17:C24"/>
    <mergeCell ref="BD19:BD21"/>
    <mergeCell ref="BD22:BD24"/>
    <mergeCell ref="C26:C32"/>
    <mergeCell ref="BD34:BD35"/>
    <mergeCell ref="A8:D8"/>
    <mergeCell ref="C9:C16"/>
    <mergeCell ref="E4:F4"/>
    <mergeCell ref="G4:AA4"/>
    <mergeCell ref="E5:F5"/>
    <mergeCell ref="Z5:AA5"/>
    <mergeCell ref="C1:C2"/>
    <mergeCell ref="E1:BC1"/>
    <mergeCell ref="E2:BC2"/>
    <mergeCell ref="A3:D3"/>
    <mergeCell ref="E3:BC3"/>
    <mergeCell ref="AB4:AR4"/>
    <mergeCell ref="BB4:BC4"/>
    <mergeCell ref="AS4:BA4"/>
    <mergeCell ref="B4:B7"/>
    <mergeCell ref="D4:D7"/>
    <mergeCell ref="G5:J5"/>
    <mergeCell ref="K5:N5"/>
    <mergeCell ref="O5:Q5"/>
    <mergeCell ref="R5:V5"/>
    <mergeCell ref="W5:Y5"/>
    <mergeCell ref="BD6:BD7"/>
    <mergeCell ref="BE6:BE7"/>
    <mergeCell ref="AO5:AR5"/>
    <mergeCell ref="AS5:AU5"/>
    <mergeCell ref="AB5:AD5"/>
    <mergeCell ref="AE5:AG5"/>
    <mergeCell ref="AH5:AJ5"/>
    <mergeCell ref="AK5:AN5"/>
    <mergeCell ref="AV5:AW5"/>
    <mergeCell ref="AX5:AY5"/>
    <mergeCell ref="AZ5:BA5"/>
    <mergeCell ref="BB5:BC5"/>
  </mergeCells>
  <phoneticPr fontId="55" type="noConversion"/>
  <conditionalFormatting sqref="BD132:BD133 F55:BC60 F63:BC68 AS112:AS114 F88:BC93 BE17:BE18 C33 BE32:BE34 BE96 C26 BE78:BE79 BD125 BD48 BE48:BE52 BE86:BE92 BD34 BD118:BE119 I125:BC128 AT111 M10:BC33 BE39:BE41 AS80:BC85 AO82:AR85 BD78 BE67:BE68 I141:BE141 P45 L10:L20 L22:L33 F45:O52 P47:P52 Q45:BC52 AX104:BC107 AW104:AW105 AW107 BD108:BD109 BE108:BE110 I103:P103 Z103:BC103 R103:X107 Z104:AU107 Y105:Y107 Q103:Q104 F10:K33 F96:BC96 C63:C97 I111:AR114 F71:AN77 AS71:BC77 AO71:AR74 AO77:AR77 F80:AN85 F53:BC53 I124:BE124 I132:BC135">
    <cfRule type="expression" dxfId="439" priority="68" stopIfTrue="1">
      <formula>$A10=""</formula>
    </cfRule>
  </conditionalFormatting>
  <conditionalFormatting sqref="D16:D53 D55:D96">
    <cfRule type="expression" dxfId="438" priority="66" stopIfTrue="1">
      <formula>$A16=""</formula>
    </cfRule>
    <cfRule type="expression" dxfId="437" priority="67" stopIfTrue="1">
      <formula>$A16&gt;0</formula>
    </cfRule>
  </conditionalFormatting>
  <conditionalFormatting sqref="E55:E60 E63:E68 E71:E77 E80:E85 E88:E93 E96 E45:E53 E10:E33">
    <cfRule type="expression" dxfId="436" priority="65" stopIfTrue="1">
      <formula>$A10=""</formula>
    </cfRule>
  </conditionalFormatting>
  <conditionalFormatting sqref="A10:A99">
    <cfRule type="expression" dxfId="435" priority="64" stopIfTrue="1">
      <formula>$A10=""</formula>
    </cfRule>
  </conditionalFormatting>
  <conditionalFormatting sqref="B10:B53 B55:B99">
    <cfRule type="expression" dxfId="434" priority="63" stopIfTrue="1">
      <formula>$A10=""</formula>
    </cfRule>
  </conditionalFormatting>
  <conditionalFormatting sqref="AH5:BB6 L5:AC6">
    <cfRule type="expression" dxfId="433" priority="62" stopIfTrue="1">
      <formula>#REF!="U33"</formula>
    </cfRule>
  </conditionalFormatting>
  <conditionalFormatting sqref="E5:J6 AS5:AW6 BA5:BA6 X5:AG6 P5:S6 U5:V6">
    <cfRule type="expression" dxfId="432" priority="61" stopIfTrue="1">
      <formula>#REF!="U32"</formula>
    </cfRule>
  </conditionalFormatting>
  <conditionalFormatting sqref="BB5:BC6 V5:Y6">
    <cfRule type="expression" dxfId="431" priority="60" stopIfTrue="1">
      <formula>#REF!="U31"</formula>
    </cfRule>
  </conditionalFormatting>
  <conditionalFormatting sqref="A100:A143">
    <cfRule type="expression" dxfId="430" priority="59" stopIfTrue="1">
      <formula>$A100=""</formula>
    </cfRule>
  </conditionalFormatting>
  <conditionalFormatting sqref="B100:B143">
    <cfRule type="expression" dxfId="429" priority="58" stopIfTrue="1">
      <formula>$A100=""</formula>
    </cfRule>
  </conditionalFormatting>
  <conditionalFormatting sqref="F103:H103 F97:H99">
    <cfRule type="expression" dxfId="428" priority="57" stopIfTrue="1">
      <formula>$A97=""</formula>
    </cfRule>
  </conditionalFormatting>
  <conditionalFormatting sqref="E97:E100 E103">
    <cfRule type="expression" dxfId="427" priority="56" stopIfTrue="1">
      <formula>$A97=""</formula>
    </cfRule>
  </conditionalFormatting>
  <conditionalFormatting sqref="F110:H110 F104:H107">
    <cfRule type="expression" dxfId="426" priority="55" stopIfTrue="1">
      <formula>$A104=""</formula>
    </cfRule>
  </conditionalFormatting>
  <conditionalFormatting sqref="E104:E107 E110">
    <cfRule type="expression" dxfId="425" priority="54" stopIfTrue="1">
      <formula>$A104=""</formula>
    </cfRule>
  </conditionalFormatting>
  <conditionalFormatting sqref="F117:H117 F111:H114">
    <cfRule type="expression" dxfId="424" priority="53" stopIfTrue="1">
      <formula>$A111=""</formula>
    </cfRule>
  </conditionalFormatting>
  <conditionalFormatting sqref="E111:E114 E117">
    <cfRule type="expression" dxfId="423" priority="52" stopIfTrue="1">
      <formula>$A111=""</formula>
    </cfRule>
  </conditionalFormatting>
  <conditionalFormatting sqref="F134:H134 F128:H131">
    <cfRule type="expression" dxfId="422" priority="51" stopIfTrue="1">
      <formula>$A128=""</formula>
    </cfRule>
  </conditionalFormatting>
  <conditionalFormatting sqref="E128:E131 E134">
    <cfRule type="expression" dxfId="421" priority="50" stopIfTrue="1">
      <formula>$A128=""</formula>
    </cfRule>
  </conditionalFormatting>
  <conditionalFormatting sqref="F141:H141 F135:H138">
    <cfRule type="expression" dxfId="420" priority="49" stopIfTrue="1">
      <formula>$A135=""</formula>
    </cfRule>
  </conditionalFormatting>
  <conditionalFormatting sqref="E135:E138 E141">
    <cfRule type="expression" dxfId="419" priority="48" stopIfTrue="1">
      <formula>$A135=""</formula>
    </cfRule>
  </conditionalFormatting>
  <conditionalFormatting sqref="F124:H124 F118:H121">
    <cfRule type="expression" dxfId="418" priority="47" stopIfTrue="1">
      <formula>$A118=""</formula>
    </cfRule>
  </conditionalFormatting>
  <conditionalFormatting sqref="E118:E121 E124">
    <cfRule type="expression" dxfId="417" priority="46" stopIfTrue="1">
      <formula>$A118=""</formula>
    </cfRule>
  </conditionalFormatting>
  <conditionalFormatting sqref="F143:H143">
    <cfRule type="expression" dxfId="416" priority="45" stopIfTrue="1">
      <formula>$A143=""</formula>
    </cfRule>
  </conditionalFormatting>
  <conditionalFormatting sqref="E143">
    <cfRule type="expression" dxfId="415" priority="44" stopIfTrue="1">
      <formula>$A143=""</formula>
    </cfRule>
  </conditionalFormatting>
  <conditionalFormatting sqref="BE99 I97:BC99">
    <cfRule type="expression" dxfId="414" priority="43" stopIfTrue="1">
      <formula>$A97=""</formula>
    </cfRule>
  </conditionalFormatting>
  <conditionalFormatting sqref="I110:BC110 AV105:AV107 I104:P107 Q105:Q107">
    <cfRule type="expression" dxfId="413" priority="42" stopIfTrue="1">
      <formula>$A104=""</formula>
    </cfRule>
  </conditionalFormatting>
  <conditionalFormatting sqref="I117:BC117 AT112:AT114 AU111:BC114 BE114:BE117 BD116:BD117">
    <cfRule type="expression" dxfId="412" priority="41" stopIfTrue="1">
      <formula>$A111=""</formula>
    </cfRule>
  </conditionalFormatting>
  <conditionalFormatting sqref="I118:BC121">
    <cfRule type="expression" dxfId="411" priority="40" stopIfTrue="1">
      <formula>$A118=""</formula>
    </cfRule>
  </conditionalFormatting>
  <conditionalFormatting sqref="I131:BC131 BE125 BE130:BE131 BD130">
    <cfRule type="expression" dxfId="410" priority="39" stopIfTrue="1">
      <formula>$A125=""</formula>
    </cfRule>
  </conditionalFormatting>
  <conditionalFormatting sqref="BE132:BE136 I138:BC138">
    <cfRule type="expression" dxfId="409" priority="38" stopIfTrue="1">
      <formula>$A132=""</formula>
    </cfRule>
  </conditionalFormatting>
  <conditionalFormatting sqref="F127:H127">
    <cfRule type="expression" dxfId="408" priority="37" stopIfTrue="1">
      <formula>$A127=""</formula>
    </cfRule>
  </conditionalFormatting>
  <conditionalFormatting sqref="E127">
    <cfRule type="expression" dxfId="407" priority="36" stopIfTrue="1">
      <formula>$A127=""</formula>
    </cfRule>
  </conditionalFormatting>
  <conditionalFormatting sqref="I143:BC143">
    <cfRule type="expression" dxfId="406" priority="35" stopIfTrue="1">
      <formula>$A143=""</formula>
    </cfRule>
  </conditionalFormatting>
  <conditionalFormatting sqref="BE45">
    <cfRule type="expression" dxfId="405" priority="33" stopIfTrue="1">
      <formula>$A42=""</formula>
    </cfRule>
  </conditionalFormatting>
  <conditionalFormatting sqref="BD74">
    <cfRule type="expression" dxfId="404" priority="32" stopIfTrue="1">
      <formula>$A70=""</formula>
    </cfRule>
  </conditionalFormatting>
  <conditionalFormatting sqref="BE42">
    <cfRule type="expression" dxfId="403" priority="31" stopIfTrue="1">
      <formula>$A42=""</formula>
    </cfRule>
  </conditionalFormatting>
  <conditionalFormatting sqref="BE42">
    <cfRule type="expression" dxfId="402" priority="30" stopIfTrue="1">
      <formula>$A42=""</formula>
    </cfRule>
  </conditionalFormatting>
  <conditionalFormatting sqref="BE63 AV104">
    <cfRule type="expression" dxfId="401" priority="29" stopIfTrue="1">
      <formula>$A65=""</formula>
    </cfRule>
  </conditionalFormatting>
  <conditionalFormatting sqref="BD105 BE102">
    <cfRule type="expression" dxfId="400" priority="28" stopIfTrue="1">
      <formula>$A103=""</formula>
    </cfRule>
  </conditionalFormatting>
  <conditionalFormatting sqref="AO75:AR76">
    <cfRule type="expression" dxfId="399" priority="27" stopIfTrue="1">
      <formula>$A80=""</formula>
    </cfRule>
  </conditionalFormatting>
  <conditionalFormatting sqref="AS6:BC6 AS5:AZ5">
    <cfRule type="expression" dxfId="398" priority="26" stopIfTrue="1">
      <formula>#REF!="U33"</formula>
    </cfRule>
  </conditionalFormatting>
  <conditionalFormatting sqref="AB6:BB6 AB5:AZ5">
    <cfRule type="expression" dxfId="397" priority="25" stopIfTrue="1">
      <formula>#REF!="U32"</formula>
    </cfRule>
  </conditionalFormatting>
  <conditionalFormatting sqref="BD69">
    <cfRule type="expression" dxfId="396" priority="69" stopIfTrue="1">
      <formula>$A68=""</formula>
    </cfRule>
  </conditionalFormatting>
  <conditionalFormatting sqref="BD95">
    <cfRule type="expression" dxfId="395" priority="19" stopIfTrue="1">
      <formula>$A96=""</formula>
    </cfRule>
  </conditionalFormatting>
  <conditionalFormatting sqref="L5:AC6 AS6:BC6 AH5:BB6">
    <cfRule type="expression" dxfId="394" priority="18" stopIfTrue="1">
      <formula>#REF!="U33"</formula>
    </cfRule>
  </conditionalFormatting>
  <conditionalFormatting sqref="E5:J6 AS5:AW6 BA5:BA6 X5:AG6 P5:S6 U5:V6 AB6:BB6 AB5:AZ5">
    <cfRule type="expression" dxfId="393" priority="17" stopIfTrue="1">
      <formula>#REF!="U32"</formula>
    </cfRule>
  </conditionalFormatting>
  <conditionalFormatting sqref="BB5:BC6 V5:Y6">
    <cfRule type="expression" dxfId="392" priority="16" stopIfTrue="1">
      <formula>#REF!="U31"</formula>
    </cfRule>
  </conditionalFormatting>
  <conditionalFormatting sqref="E6:AN6">
    <cfRule type="expression" dxfId="391" priority="7">
      <formula>E$6="U11"</formula>
    </cfRule>
    <cfRule type="expression" dxfId="390" priority="8" stopIfTrue="1">
      <formula>E$6="UP2"</formula>
    </cfRule>
    <cfRule type="expression" dxfId="389" priority="9">
      <formula>E$6="UP1"</formula>
    </cfRule>
    <cfRule type="expression" dxfId="388" priority="10">
      <formula>E$6="U33"</formula>
    </cfRule>
    <cfRule type="expression" dxfId="387" priority="11" stopIfTrue="1">
      <formula>E$6="U32"</formula>
    </cfRule>
    <cfRule type="expression" dxfId="386" priority="12" stopIfTrue="1">
      <formula>E$6="U31"</formula>
    </cfRule>
    <cfRule type="expression" dxfId="385" priority="13" stopIfTrue="1">
      <formula>E$6="U2"</formula>
    </cfRule>
  </conditionalFormatting>
  <conditionalFormatting sqref="L6:AC6 AH6:BC6">
    <cfRule type="expression" dxfId="384" priority="6" stopIfTrue="1">
      <formula>#REF!="U33"</formula>
    </cfRule>
  </conditionalFormatting>
  <conditionalFormatting sqref="BA6:BC6 V6:Y6">
    <cfRule type="expression" dxfId="383" priority="5" stopIfTrue="1">
      <formula>#REF!="U31"</formula>
    </cfRule>
  </conditionalFormatting>
  <conditionalFormatting sqref="U6:V6 P6:S6 E6:J6 X6:BA6">
    <cfRule type="expression" dxfId="382" priority="4" stopIfTrue="1">
      <formula>#REF!="U32"</formula>
    </cfRule>
  </conditionalFormatting>
  <conditionalFormatting sqref="BD102">
    <cfRule type="expression" dxfId="381" priority="1" stopIfTrue="1">
      <formula>$A103=""</formula>
    </cfRule>
  </conditionalFormatting>
  <dataValidations count="1">
    <dataValidation allowBlank="1" showInputMessage="1" showErrorMessage="1" sqref="G6:BC6 G5 BB5 K5 O5:AZ5 E7:BC7"/>
  </dataValidations>
  <printOptions horizontalCentered="1"/>
  <pageMargins left="0.25" right="0.25" top="0.75" bottom="0.75" header="0.3" footer="0.3"/>
  <pageSetup paperSize="9" scale="70" orientation="landscape" r:id="rId1"/>
  <headerFooter>
    <oddHeader>&amp;C&amp;"Arial,Gras"&amp;20L'ORGANISATION DES ENSEIGNEMENTS</oddHeader>
    <oddFooter>&amp;L&amp;8Académie Aix-Marseille&amp;C&amp;8L. RANGUIS - IEN ET STI&amp;R&amp;8Page &amp;A-&amp;P / &amp;N</oddFooter>
  </headerFooter>
  <drawing r:id="rId2"/>
  <legacyDrawing r:id="rId3"/>
  <controls>
    <mc:AlternateContent xmlns:mc="http://schemas.openxmlformats.org/markup-compatibility/2006">
      <mc:Choice Requires="x14">
        <control shapeId="98396" r:id="rId4" name="CommandButton1">
          <controlPr defaultSize="0" print="0" autoLine="0" r:id="rId5">
            <anchor moveWithCells="1">
              <from>
                <xdr:col>47</xdr:col>
                <xdr:colOff>28575</xdr:colOff>
                <xdr:row>0</xdr:row>
                <xdr:rowOff>57150</xdr:rowOff>
              </from>
              <to>
                <xdr:col>55</xdr:col>
                <xdr:colOff>409575</xdr:colOff>
                <xdr:row>1</xdr:row>
                <xdr:rowOff>219075</xdr:rowOff>
              </to>
            </anchor>
          </controlPr>
        </control>
      </mc:Choice>
      <mc:Fallback>
        <control shapeId="98396" r:id="rId4" name="CommandButton1"/>
      </mc:Fallback>
    </mc:AlternateContent>
    <mc:AlternateContent xmlns:mc="http://schemas.openxmlformats.org/markup-compatibility/2006">
      <mc:Choice Requires="x14">
        <control shapeId="98438" r:id="rId6" name="CommandButton2">
          <controlPr defaultSize="0" print="0" autoLine="0" r:id="rId7">
            <anchor moveWithCells="1">
              <from>
                <xdr:col>47</xdr:col>
                <xdr:colOff>28575</xdr:colOff>
                <xdr:row>1</xdr:row>
                <xdr:rowOff>238125</xdr:rowOff>
              </from>
              <to>
                <xdr:col>55</xdr:col>
                <xdr:colOff>409575</xdr:colOff>
                <xdr:row>3</xdr:row>
                <xdr:rowOff>381000</xdr:rowOff>
              </to>
            </anchor>
          </controlPr>
        </control>
      </mc:Choice>
      <mc:Fallback>
        <control shapeId="98438" r:id="rId6" name="CommandButton2"/>
      </mc:Fallback>
    </mc:AlternateContent>
    <mc:AlternateContent xmlns:mc="http://schemas.openxmlformats.org/markup-compatibility/2006">
      <mc:Choice Requires="x14">
        <control shapeId="98440" r:id="rId8" name="CommandButton3">
          <controlPr defaultSize="0" print="0" autoLine="0" r:id="rId9">
            <anchor moveWithCells="1">
              <from>
                <xdr:col>49</xdr:col>
                <xdr:colOff>0</xdr:colOff>
                <xdr:row>0</xdr:row>
                <xdr:rowOff>171450</xdr:rowOff>
              </from>
              <to>
                <xdr:col>53</xdr:col>
                <xdr:colOff>76200</xdr:colOff>
                <xdr:row>3</xdr:row>
                <xdr:rowOff>276225</xdr:rowOff>
              </to>
            </anchor>
          </controlPr>
        </control>
      </mc:Choice>
      <mc:Fallback>
        <control shapeId="98440" r:id="rId8" name="CommandButton3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3">
    <tabColor theme="7" tint="0.39997558519241921"/>
    <pageSetUpPr fitToPage="1"/>
  </sheetPr>
  <dimension ref="A1:EH140"/>
  <sheetViews>
    <sheetView zoomScale="80" zoomScaleNormal="80" workbookViewId="0">
      <pane xSplit="4" ySplit="6" topLeftCell="E7" activePane="bottomRight" state="frozenSplit"/>
      <selection pane="topRight" activeCell="Z1" sqref="Z1"/>
      <selection pane="bottomLeft" activeCell="A20" sqref="A20"/>
      <selection pane="bottomRight" activeCell="V12" sqref="V12"/>
    </sheetView>
  </sheetViews>
  <sheetFormatPr baseColWidth="10" defaultRowHeight="12.75"/>
  <cols>
    <col min="1" max="1" width="3.85546875" customWidth="1"/>
    <col min="2" max="2" width="14" customWidth="1"/>
    <col min="3" max="3" width="12.140625" customWidth="1"/>
    <col min="4" max="4" width="5" customWidth="1"/>
    <col min="5" max="29" width="2.7109375" customWidth="1"/>
    <col min="30" max="41" width="3.140625" customWidth="1"/>
    <col min="42" max="60" width="3" customWidth="1"/>
    <col min="61" max="79" width="2.5703125" customWidth="1"/>
    <col min="133" max="133" width="6.85546875" customWidth="1"/>
    <col min="134" max="138" width="4" customWidth="1"/>
  </cols>
  <sheetData>
    <row r="1" spans="1:138" ht="32.25" thickBot="1">
      <c r="A1" s="1113"/>
      <c r="B1" s="1114"/>
      <c r="C1" s="1114"/>
      <c r="D1" s="1114"/>
      <c r="E1" s="1682" t="s">
        <v>232</v>
      </c>
      <c r="F1" s="1683"/>
      <c r="G1" s="1683"/>
      <c r="H1" s="1683"/>
      <c r="I1" s="1627" t="str">
        <f>Saisie!C6</f>
        <v>METIERS DE LA MODE - VETEMENT</v>
      </c>
      <c r="J1" s="1627"/>
      <c r="K1" s="1627"/>
      <c r="L1" s="1627"/>
      <c r="M1" s="1627"/>
      <c r="N1" s="1627"/>
      <c r="O1" s="1627"/>
      <c r="P1" s="1627"/>
      <c r="Q1" s="1627"/>
      <c r="R1" s="1627"/>
      <c r="S1" s="1627"/>
      <c r="T1" s="1627"/>
      <c r="U1" s="1627"/>
      <c r="V1" s="1627"/>
      <c r="W1" s="1627"/>
      <c r="X1" s="1627"/>
      <c r="Y1" s="1627"/>
      <c r="Z1" s="1627"/>
      <c r="AA1" s="1627"/>
      <c r="AB1" s="1627"/>
      <c r="AC1" s="1627"/>
      <c r="AD1" s="1627"/>
      <c r="AE1" s="1627"/>
      <c r="AF1" s="1627"/>
      <c r="AG1" s="1627"/>
      <c r="AH1" s="1627"/>
      <c r="AI1" s="1627"/>
      <c r="AJ1" s="1627"/>
      <c r="AK1" s="1627"/>
      <c r="AL1" s="1627"/>
      <c r="AM1" s="1627"/>
      <c r="AN1" s="1627"/>
      <c r="AO1" s="1627"/>
      <c r="AP1" s="1627"/>
      <c r="AQ1" s="1115"/>
      <c r="AR1" s="1115"/>
      <c r="AS1" s="1115"/>
      <c r="AT1" s="1115"/>
      <c r="AU1" s="1115"/>
      <c r="AV1" s="1115"/>
      <c r="AW1" s="1115"/>
      <c r="AX1" s="1115"/>
      <c r="AY1" s="1115"/>
      <c r="AZ1" s="1115"/>
      <c r="BA1" s="1115"/>
      <c r="BB1" s="1115"/>
      <c r="BC1" s="1116"/>
      <c r="BD1" s="1684" t="s">
        <v>410</v>
      </c>
      <c r="BE1" s="1685"/>
      <c r="BF1" s="1685"/>
      <c r="BG1" s="1685"/>
      <c r="BH1" s="1686"/>
      <c r="BI1" s="1676" t="s">
        <v>411</v>
      </c>
      <c r="BJ1" s="1676"/>
      <c r="BK1" s="1676"/>
      <c r="BL1" s="1676"/>
      <c r="BM1" s="1676"/>
      <c r="BN1" s="1676"/>
      <c r="BO1" s="1676"/>
      <c r="BP1" s="1676"/>
      <c r="BQ1" s="1676"/>
      <c r="BR1" s="1676"/>
      <c r="BS1" s="1676"/>
      <c r="BT1" s="1676"/>
      <c r="BU1" s="1676"/>
      <c r="BV1" s="1676"/>
      <c r="BW1" s="1676"/>
      <c r="BX1" s="1676"/>
      <c r="BY1" s="1676"/>
      <c r="BZ1" s="1676"/>
      <c r="CA1" s="1677"/>
    </row>
    <row r="2" spans="1:138" ht="27.75" customHeight="1" thickBot="1">
      <c r="A2" s="1636" t="s">
        <v>42</v>
      </c>
      <c r="B2" s="1637"/>
      <c r="C2" s="1637"/>
      <c r="D2" s="1638"/>
      <c r="E2" s="1630" t="s">
        <v>531</v>
      </c>
      <c r="F2" s="1631"/>
      <c r="G2" s="1631"/>
      <c r="H2" s="1631"/>
      <c r="I2" s="1631"/>
      <c r="J2" s="1631"/>
      <c r="K2" s="1631"/>
      <c r="L2" s="1631"/>
      <c r="M2" s="1631"/>
      <c r="N2" s="1631"/>
      <c r="O2" s="1631"/>
      <c r="P2" s="1631"/>
      <c r="Q2" s="1631"/>
      <c r="R2" s="1631"/>
      <c r="S2" s="1631"/>
      <c r="T2" s="1631"/>
      <c r="U2" s="1631"/>
      <c r="V2" s="1631"/>
      <c r="W2" s="1631"/>
      <c r="X2" s="1631"/>
      <c r="Y2" s="1631"/>
      <c r="Z2" s="1631"/>
      <c r="AA2" s="1631"/>
      <c r="AB2" s="1631"/>
      <c r="AC2" s="1631"/>
      <c r="AD2" s="1631"/>
      <c r="AE2" s="1631"/>
      <c r="AF2" s="1631"/>
      <c r="AG2" s="1631"/>
      <c r="AH2" s="1631"/>
      <c r="AI2" s="1631"/>
      <c r="AJ2" s="1631"/>
      <c r="AK2" s="1631"/>
      <c r="AL2" s="1631"/>
      <c r="AM2" s="1631"/>
      <c r="AN2" s="1631"/>
      <c r="AO2" s="1631"/>
      <c r="AP2" s="1631"/>
      <c r="AQ2" s="1631"/>
      <c r="AR2" s="1631"/>
      <c r="AS2" s="1631"/>
      <c r="AT2" s="1631"/>
      <c r="AU2" s="1631"/>
      <c r="AV2" s="1631"/>
      <c r="AW2" s="1631"/>
      <c r="AX2" s="1631"/>
      <c r="AY2" s="1631"/>
      <c r="AZ2" s="1631"/>
      <c r="BA2" s="1631"/>
      <c r="BB2" s="1631"/>
      <c r="BC2" s="1632"/>
      <c r="BD2" s="1687"/>
      <c r="BE2" s="1688"/>
      <c r="BF2" s="1688"/>
      <c r="BG2" s="1688"/>
      <c r="BH2" s="1689"/>
      <c r="BI2" s="1694" t="s">
        <v>233</v>
      </c>
      <c r="BJ2" s="1694"/>
      <c r="BK2" s="1694"/>
      <c r="BL2" s="1694"/>
      <c r="BM2" s="1694"/>
      <c r="BN2" s="1694"/>
      <c r="BO2" s="1694"/>
      <c r="BP2" s="1694"/>
      <c r="BQ2" s="1694"/>
      <c r="BR2" s="1694"/>
      <c r="BS2" s="1694"/>
      <c r="BT2" s="1694"/>
      <c r="BU2" s="1694"/>
      <c r="BV2" s="1694"/>
      <c r="BW2" s="1694"/>
      <c r="BX2" s="1694"/>
      <c r="BY2" s="1694"/>
      <c r="BZ2" s="1694"/>
      <c r="CA2" s="1695"/>
    </row>
    <row r="3" spans="1:138" s="4" customFormat="1" ht="31.5" customHeight="1">
      <c r="A3" s="1639" t="str">
        <f>Saisie!C12</f>
        <v>2013 / 2016</v>
      </c>
      <c r="B3" s="1640"/>
      <c r="C3" s="1640"/>
      <c r="D3" s="1641"/>
      <c r="E3" s="1642" t="s">
        <v>234</v>
      </c>
      <c r="F3" s="1644"/>
      <c r="G3" s="1642" t="s">
        <v>235</v>
      </c>
      <c r="H3" s="1643"/>
      <c r="I3" s="1643"/>
      <c r="J3" s="1643"/>
      <c r="K3" s="1643"/>
      <c r="L3" s="1643"/>
      <c r="M3" s="1643"/>
      <c r="N3" s="1643"/>
      <c r="O3" s="1643"/>
      <c r="P3" s="1643"/>
      <c r="Q3" s="1643"/>
      <c r="R3" s="1643"/>
      <c r="S3" s="1643"/>
      <c r="T3" s="1643"/>
      <c r="U3" s="1643"/>
      <c r="V3" s="1643"/>
      <c r="W3" s="1643"/>
      <c r="X3" s="1643"/>
      <c r="Y3" s="1643"/>
      <c r="Z3" s="1643"/>
      <c r="AA3" s="1644"/>
      <c r="AB3" s="1642" t="s">
        <v>236</v>
      </c>
      <c r="AC3" s="1643"/>
      <c r="AD3" s="1643"/>
      <c r="AE3" s="1643"/>
      <c r="AF3" s="1643"/>
      <c r="AG3" s="1643"/>
      <c r="AH3" s="1643"/>
      <c r="AI3" s="1643"/>
      <c r="AJ3" s="1643"/>
      <c r="AK3" s="1643"/>
      <c r="AL3" s="1643"/>
      <c r="AM3" s="1643"/>
      <c r="AN3" s="1643"/>
      <c r="AO3" s="1643"/>
      <c r="AP3" s="1643"/>
      <c r="AQ3" s="1643"/>
      <c r="AR3" s="1644"/>
      <c r="AS3" s="1642" t="s">
        <v>237</v>
      </c>
      <c r="AT3" s="1643"/>
      <c r="AU3" s="1643"/>
      <c r="AV3" s="1643"/>
      <c r="AW3" s="1643"/>
      <c r="AX3" s="1643"/>
      <c r="AY3" s="1643"/>
      <c r="AZ3" s="1643"/>
      <c r="BA3" s="1644"/>
      <c r="BB3" s="1642" t="s">
        <v>238</v>
      </c>
      <c r="BC3" s="1669"/>
      <c r="BD3" s="1687"/>
      <c r="BE3" s="1688"/>
      <c r="BF3" s="1688"/>
      <c r="BG3" s="1688"/>
      <c r="BH3" s="1689"/>
      <c r="BI3" s="1663" t="s">
        <v>239</v>
      </c>
      <c r="BJ3" s="1664"/>
      <c r="BK3" s="1664"/>
      <c r="BL3" s="1664"/>
      <c r="BM3" s="1664"/>
      <c r="BN3" s="1664"/>
      <c r="BO3" s="1670"/>
      <c r="BP3" s="1657" t="s">
        <v>240</v>
      </c>
      <c r="BQ3" s="1658"/>
      <c r="BR3" s="1658"/>
      <c r="BS3" s="1658"/>
      <c r="BT3" s="1658"/>
      <c r="BU3" s="1659"/>
      <c r="BV3" s="1663" t="s">
        <v>241</v>
      </c>
      <c r="BW3" s="1664"/>
      <c r="BX3" s="1664"/>
      <c r="BY3" s="1664"/>
      <c r="BZ3" s="1664"/>
      <c r="CA3" s="1665"/>
    </row>
    <row r="4" spans="1:138" s="1" customFormat="1" ht="18" customHeight="1" thickBot="1">
      <c r="A4" s="1639"/>
      <c r="B4" s="1640"/>
      <c r="C4" s="1640"/>
      <c r="D4" s="1641"/>
      <c r="E4" s="1678" t="s">
        <v>242</v>
      </c>
      <c r="F4" s="1679"/>
      <c r="G4" s="1680" t="s">
        <v>243</v>
      </c>
      <c r="H4" s="1681"/>
      <c r="I4" s="1681"/>
      <c r="J4" s="1653"/>
      <c r="K4" s="1681" t="s">
        <v>244</v>
      </c>
      <c r="L4" s="1681"/>
      <c r="M4" s="1681"/>
      <c r="N4" s="1653"/>
      <c r="O4" s="1653" t="s">
        <v>245</v>
      </c>
      <c r="P4" s="1655"/>
      <c r="Q4" s="1655"/>
      <c r="R4" s="1653" t="s">
        <v>246</v>
      </c>
      <c r="S4" s="1655"/>
      <c r="T4" s="1655"/>
      <c r="U4" s="1655"/>
      <c r="V4" s="1655"/>
      <c r="W4" s="1653" t="s">
        <v>247</v>
      </c>
      <c r="X4" s="1655"/>
      <c r="Y4" s="1655"/>
      <c r="Z4" s="1653" t="s">
        <v>248</v>
      </c>
      <c r="AA4" s="1654"/>
      <c r="AB4" s="1693" t="s">
        <v>249</v>
      </c>
      <c r="AC4" s="1655"/>
      <c r="AD4" s="1655"/>
      <c r="AE4" s="1653" t="s">
        <v>250</v>
      </c>
      <c r="AF4" s="1655"/>
      <c r="AG4" s="1656"/>
      <c r="AH4" s="1653" t="s">
        <v>251</v>
      </c>
      <c r="AI4" s="1655"/>
      <c r="AJ4" s="1655"/>
      <c r="AK4" s="1653" t="s">
        <v>252</v>
      </c>
      <c r="AL4" s="1655"/>
      <c r="AM4" s="1655"/>
      <c r="AN4" s="1655"/>
      <c r="AO4" s="1653" t="s">
        <v>253</v>
      </c>
      <c r="AP4" s="1655"/>
      <c r="AQ4" s="1655"/>
      <c r="AR4" s="1654"/>
      <c r="AS4" s="1693" t="s">
        <v>254</v>
      </c>
      <c r="AT4" s="1655"/>
      <c r="AU4" s="1655"/>
      <c r="AV4" s="1672" t="s">
        <v>255</v>
      </c>
      <c r="AW4" s="1673"/>
      <c r="AX4" s="1653" t="s">
        <v>256</v>
      </c>
      <c r="AY4" s="1655"/>
      <c r="AZ4" s="1653" t="s">
        <v>257</v>
      </c>
      <c r="BA4" s="1654"/>
      <c r="BB4" s="1674" t="s">
        <v>258</v>
      </c>
      <c r="BC4" s="1675"/>
      <c r="BD4" s="1690"/>
      <c r="BE4" s="1691"/>
      <c r="BF4" s="1691"/>
      <c r="BG4" s="1691"/>
      <c r="BH4" s="1692"/>
      <c r="BI4" s="1666"/>
      <c r="BJ4" s="1667"/>
      <c r="BK4" s="1667"/>
      <c r="BL4" s="1667"/>
      <c r="BM4" s="1667"/>
      <c r="BN4" s="1667"/>
      <c r="BO4" s="1671"/>
      <c r="BP4" s="1660"/>
      <c r="BQ4" s="1661"/>
      <c r="BR4" s="1661"/>
      <c r="BS4" s="1661"/>
      <c r="BT4" s="1661"/>
      <c r="BU4" s="1662"/>
      <c r="BV4" s="1666"/>
      <c r="BW4" s="1667"/>
      <c r="BX4" s="1667"/>
      <c r="BY4" s="1667"/>
      <c r="BZ4" s="1667"/>
      <c r="CA4" s="1668"/>
    </row>
    <row r="5" spans="1:138" s="1" customFormat="1" ht="36" customHeight="1">
      <c r="A5" s="1633"/>
      <c r="B5" s="1634"/>
      <c r="C5" s="1635"/>
      <c r="D5" s="1126" t="s">
        <v>259</v>
      </c>
      <c r="E5" s="647" t="s">
        <v>299</v>
      </c>
      <c r="F5" s="648" t="s">
        <v>282</v>
      </c>
      <c r="G5" s="649" t="s">
        <v>260</v>
      </c>
      <c r="H5" s="650" t="s">
        <v>261</v>
      </c>
      <c r="I5" s="650" t="s">
        <v>262</v>
      </c>
      <c r="J5" s="651" t="s">
        <v>263</v>
      </c>
      <c r="K5" s="652" t="s">
        <v>264</v>
      </c>
      <c r="L5" s="653" t="s">
        <v>265</v>
      </c>
      <c r="M5" s="653" t="s">
        <v>266</v>
      </c>
      <c r="N5" s="654" t="s">
        <v>267</v>
      </c>
      <c r="O5" s="655" t="s">
        <v>285</v>
      </c>
      <c r="P5" s="650" t="s">
        <v>286</v>
      </c>
      <c r="Q5" s="651" t="s">
        <v>287</v>
      </c>
      <c r="R5" s="652" t="s">
        <v>300</v>
      </c>
      <c r="S5" s="653" t="s">
        <v>301</v>
      </c>
      <c r="T5" s="653" t="s">
        <v>302</v>
      </c>
      <c r="U5" s="653" t="s">
        <v>303</v>
      </c>
      <c r="V5" s="654" t="s">
        <v>304</v>
      </c>
      <c r="W5" s="652" t="s">
        <v>305</v>
      </c>
      <c r="X5" s="656"/>
      <c r="Y5" s="654" t="s">
        <v>306</v>
      </c>
      <c r="Z5" s="657"/>
      <c r="AA5" s="658"/>
      <c r="AB5" s="659"/>
      <c r="AC5" s="660"/>
      <c r="AD5" s="661"/>
      <c r="AE5" s="652" t="s">
        <v>268</v>
      </c>
      <c r="AF5" s="656"/>
      <c r="AG5" s="662"/>
      <c r="AH5" s="663" t="s">
        <v>271</v>
      </c>
      <c r="AI5" s="664" t="s">
        <v>272</v>
      </c>
      <c r="AJ5" s="665"/>
      <c r="AK5" s="663" t="s">
        <v>308</v>
      </c>
      <c r="AL5" s="664" t="s">
        <v>309</v>
      </c>
      <c r="AM5" s="664" t="s">
        <v>310</v>
      </c>
      <c r="AN5" s="666" t="s">
        <v>409</v>
      </c>
      <c r="AO5" s="667" t="s">
        <v>311</v>
      </c>
      <c r="AP5" s="668" t="s">
        <v>312</v>
      </c>
      <c r="AQ5" s="669"/>
      <c r="AR5" s="670"/>
      <c r="AS5" s="671" t="s">
        <v>319</v>
      </c>
      <c r="AT5" s="672" t="s">
        <v>320</v>
      </c>
      <c r="AU5" s="673" t="s">
        <v>321</v>
      </c>
      <c r="AV5" s="674" t="s">
        <v>322</v>
      </c>
      <c r="AW5" s="675" t="s">
        <v>323</v>
      </c>
      <c r="AX5" s="676"/>
      <c r="AY5" s="677"/>
      <c r="AZ5" s="676"/>
      <c r="BA5" s="670"/>
      <c r="BB5" s="674" t="s">
        <v>289</v>
      </c>
      <c r="BC5" s="678" t="s">
        <v>290</v>
      </c>
      <c r="BD5" s="679"/>
      <c r="BE5" s="680" t="s">
        <v>211</v>
      </c>
      <c r="BF5" s="681"/>
      <c r="BG5" s="682" t="s">
        <v>212</v>
      </c>
      <c r="BH5" s="683" t="s">
        <v>212</v>
      </c>
      <c r="BI5" s="1645" t="s">
        <v>528</v>
      </c>
      <c r="BJ5" s="1646"/>
      <c r="BK5" s="1646"/>
      <c r="BL5" s="1646"/>
      <c r="BM5" s="1646"/>
      <c r="BN5" s="1646"/>
      <c r="BO5" s="1647"/>
      <c r="BP5" s="1648" t="s">
        <v>529</v>
      </c>
      <c r="BQ5" s="1649"/>
      <c r="BR5" s="1649"/>
      <c r="BS5" s="1649"/>
      <c r="BT5" s="1649"/>
      <c r="BU5" s="1650"/>
      <c r="BV5" s="1648" t="s">
        <v>530</v>
      </c>
      <c r="BW5" s="1651"/>
      <c r="BX5" s="1651"/>
      <c r="BY5" s="1651"/>
      <c r="BZ5" s="1651"/>
      <c r="CA5" s="1652"/>
    </row>
    <row r="6" spans="1:138" s="1" customFormat="1" ht="33.75" customHeight="1" thickBot="1">
      <c r="A6" s="1117" t="s">
        <v>28</v>
      </c>
      <c r="B6" s="1118" t="s">
        <v>29</v>
      </c>
      <c r="C6" s="217" t="s">
        <v>30</v>
      </c>
      <c r="D6" s="1127" t="s">
        <v>232</v>
      </c>
      <c r="E6" s="684" t="s">
        <v>299</v>
      </c>
      <c r="F6" s="685" t="s">
        <v>282</v>
      </c>
      <c r="G6" s="686" t="s">
        <v>260</v>
      </c>
      <c r="H6" s="687" t="s">
        <v>261</v>
      </c>
      <c r="I6" s="688" t="s">
        <v>262</v>
      </c>
      <c r="J6" s="689" t="s">
        <v>263</v>
      </c>
      <c r="K6" s="690" t="s">
        <v>264</v>
      </c>
      <c r="L6" s="691" t="s">
        <v>265</v>
      </c>
      <c r="M6" s="692" t="s">
        <v>266</v>
      </c>
      <c r="N6" s="693" t="s">
        <v>267</v>
      </c>
      <c r="O6" s="694" t="s">
        <v>285</v>
      </c>
      <c r="P6" s="687" t="s">
        <v>286</v>
      </c>
      <c r="Q6" s="695" t="s">
        <v>287</v>
      </c>
      <c r="R6" s="696" t="s">
        <v>300</v>
      </c>
      <c r="S6" s="688" t="s">
        <v>301</v>
      </c>
      <c r="T6" s="688" t="s">
        <v>302</v>
      </c>
      <c r="U6" s="688" t="s">
        <v>303</v>
      </c>
      <c r="V6" s="689" t="s">
        <v>304</v>
      </c>
      <c r="W6" s="696" t="s">
        <v>305</v>
      </c>
      <c r="X6" s="688" t="s">
        <v>306</v>
      </c>
      <c r="Y6" s="689" t="s">
        <v>307</v>
      </c>
      <c r="Z6" s="697" t="s">
        <v>283</v>
      </c>
      <c r="AA6" s="698" t="s">
        <v>284</v>
      </c>
      <c r="AB6" s="699" t="s">
        <v>268</v>
      </c>
      <c r="AC6" s="691" t="s">
        <v>269</v>
      </c>
      <c r="AD6" s="700" t="s">
        <v>270</v>
      </c>
      <c r="AE6" s="690" t="s">
        <v>271</v>
      </c>
      <c r="AF6" s="691" t="s">
        <v>272</v>
      </c>
      <c r="AG6" s="701" t="s">
        <v>273</v>
      </c>
      <c r="AH6" s="702" t="s">
        <v>308</v>
      </c>
      <c r="AI6" s="703" t="s">
        <v>309</v>
      </c>
      <c r="AJ6" s="704" t="s">
        <v>310</v>
      </c>
      <c r="AK6" s="705" t="s">
        <v>311</v>
      </c>
      <c r="AL6" s="706" t="s">
        <v>312</v>
      </c>
      <c r="AM6" s="706" t="s">
        <v>313</v>
      </c>
      <c r="AN6" s="707" t="s">
        <v>314</v>
      </c>
      <c r="AO6" s="708" t="s">
        <v>315</v>
      </c>
      <c r="AP6" s="709" t="s">
        <v>316</v>
      </c>
      <c r="AQ6" s="709" t="s">
        <v>317</v>
      </c>
      <c r="AR6" s="710" t="s">
        <v>318</v>
      </c>
      <c r="AS6" s="711" t="s">
        <v>319</v>
      </c>
      <c r="AT6" s="712" t="s">
        <v>320</v>
      </c>
      <c r="AU6" s="713" t="s">
        <v>321</v>
      </c>
      <c r="AV6" s="696" t="s">
        <v>322</v>
      </c>
      <c r="AW6" s="714" t="s">
        <v>323</v>
      </c>
      <c r="AX6" s="696" t="s">
        <v>324</v>
      </c>
      <c r="AY6" s="715" t="s">
        <v>325</v>
      </c>
      <c r="AZ6" s="716" t="s">
        <v>326</v>
      </c>
      <c r="BA6" s="717" t="s">
        <v>289</v>
      </c>
      <c r="BB6" s="718" t="s">
        <v>289</v>
      </c>
      <c r="BC6" s="719" t="s">
        <v>290</v>
      </c>
      <c r="BD6" s="720" t="s">
        <v>193</v>
      </c>
      <c r="BE6" s="721" t="s">
        <v>274</v>
      </c>
      <c r="BF6" s="722" t="s">
        <v>160</v>
      </c>
      <c r="BG6" s="723" t="s">
        <v>161</v>
      </c>
      <c r="BH6" s="724" t="s">
        <v>162</v>
      </c>
      <c r="BI6" s="256">
        <v>1</v>
      </c>
      <c r="BJ6" s="257">
        <f t="shared" ref="BJ6:BO6" si="0">BI6+1</f>
        <v>2</v>
      </c>
      <c r="BK6" s="257">
        <f t="shared" si="0"/>
        <v>3</v>
      </c>
      <c r="BL6" s="257">
        <f t="shared" si="0"/>
        <v>4</v>
      </c>
      <c r="BM6" s="257">
        <f t="shared" si="0"/>
        <v>5</v>
      </c>
      <c r="BN6" s="257">
        <f t="shared" si="0"/>
        <v>6</v>
      </c>
      <c r="BO6" s="257">
        <f t="shared" si="0"/>
        <v>7</v>
      </c>
      <c r="BP6" s="258">
        <f>BO6+3</f>
        <v>10</v>
      </c>
      <c r="BQ6" s="257">
        <f>BP6+1</f>
        <v>11</v>
      </c>
      <c r="BR6" s="257">
        <f>BQ6+1</f>
        <v>12</v>
      </c>
      <c r="BS6" s="257">
        <f>BR6+1</f>
        <v>13</v>
      </c>
      <c r="BT6" s="257">
        <f>BS6+1</f>
        <v>14</v>
      </c>
      <c r="BU6" s="257">
        <f>BT6+1</f>
        <v>15</v>
      </c>
      <c r="BV6" s="258">
        <f>BU6+3</f>
        <v>18</v>
      </c>
      <c r="BW6" s="257">
        <f>BV6+1</f>
        <v>19</v>
      </c>
      <c r="BX6" s="257">
        <f>BW6+1</f>
        <v>20</v>
      </c>
      <c r="BY6" s="257">
        <f>BX6+1</f>
        <v>21</v>
      </c>
      <c r="BZ6" s="257">
        <f>BY6+1</f>
        <v>22</v>
      </c>
      <c r="CA6" s="259">
        <f>BZ6+1</f>
        <v>23</v>
      </c>
    </row>
    <row r="7" spans="1:138" s="1" customFormat="1" ht="21.75" customHeight="1" thickBot="1">
      <c r="A7" s="1119">
        <f>IF(Promo!G6&gt;0,Promo!G6,"")</f>
        <v>1</v>
      </c>
      <c r="B7" s="1120" t="str">
        <f>IF(Promo!I6&gt;0,Promo!I6,"")</f>
        <v>AGYEKUM</v>
      </c>
      <c r="C7" s="1628" t="str">
        <f>IF(Promo!J6&gt;0,Promo!J6,"")</f>
        <v>Bernice</v>
      </c>
      <c r="D7" s="1629"/>
      <c r="E7" s="226" t="s">
        <v>425</v>
      </c>
      <c r="F7" s="276" t="s">
        <v>405</v>
      </c>
      <c r="G7" s="630" t="s">
        <v>405</v>
      </c>
      <c r="H7" s="227" t="s">
        <v>425</v>
      </c>
      <c r="I7" s="227" t="s">
        <v>425</v>
      </c>
      <c r="J7" s="276" t="s">
        <v>425</v>
      </c>
      <c r="K7" s="600" t="s">
        <v>425</v>
      </c>
      <c r="L7" s="604" t="s">
        <v>425</v>
      </c>
      <c r="M7" s="227" t="s">
        <v>405</v>
      </c>
      <c r="N7" s="646" t="s">
        <v>405</v>
      </c>
      <c r="O7" s="231" t="s">
        <v>425</v>
      </c>
      <c r="P7" s="227" t="s">
        <v>425</v>
      </c>
      <c r="Q7" s="646" t="s">
        <v>425</v>
      </c>
      <c r="R7" s="231" t="s">
        <v>425</v>
      </c>
      <c r="S7" s="227" t="s">
        <v>425</v>
      </c>
      <c r="T7" s="227" t="s">
        <v>425</v>
      </c>
      <c r="U7" s="227" t="s">
        <v>425</v>
      </c>
      <c r="V7" s="230" t="s">
        <v>425</v>
      </c>
      <c r="W7" s="600" t="s">
        <v>425</v>
      </c>
      <c r="X7" s="227" t="s">
        <v>425</v>
      </c>
      <c r="Y7" s="230" t="s">
        <v>425</v>
      </c>
      <c r="Z7" s="231" t="s">
        <v>405</v>
      </c>
      <c r="AA7" s="232" t="s">
        <v>405</v>
      </c>
      <c r="AB7" s="227" t="s">
        <v>425</v>
      </c>
      <c r="AC7" s="227" t="s">
        <v>425</v>
      </c>
      <c r="AD7" s="230" t="s">
        <v>425</v>
      </c>
      <c r="AE7" s="600" t="s">
        <v>425</v>
      </c>
      <c r="AF7" s="227" t="s">
        <v>425</v>
      </c>
      <c r="AG7" s="228" t="s">
        <v>425</v>
      </c>
      <c r="AH7" s="227" t="s">
        <v>425</v>
      </c>
      <c r="AI7" s="227" t="s">
        <v>425</v>
      </c>
      <c r="AJ7" s="230" t="s">
        <v>425</v>
      </c>
      <c r="AK7" s="600" t="s">
        <v>425</v>
      </c>
      <c r="AL7" s="229" t="s">
        <v>425</v>
      </c>
      <c r="AM7" s="227" t="s">
        <v>425</v>
      </c>
      <c r="AN7" s="230" t="s">
        <v>425</v>
      </c>
      <c r="AO7" s="231" t="s">
        <v>425</v>
      </c>
      <c r="AP7" s="229" t="s">
        <v>425</v>
      </c>
      <c r="AQ7" s="227" t="s">
        <v>425</v>
      </c>
      <c r="AR7" s="232" t="s">
        <v>425</v>
      </c>
      <c r="AS7" s="226" t="s">
        <v>425</v>
      </c>
      <c r="AT7" s="227" t="s">
        <v>425</v>
      </c>
      <c r="AU7" s="230" t="s">
        <v>425</v>
      </c>
      <c r="AV7" s="231" t="s">
        <v>425</v>
      </c>
      <c r="AW7" s="228" t="s">
        <v>425</v>
      </c>
      <c r="AX7" s="231" t="s">
        <v>425</v>
      </c>
      <c r="AY7" s="229" t="s">
        <v>425</v>
      </c>
      <c r="AZ7" s="231" t="s">
        <v>425</v>
      </c>
      <c r="BA7" s="232" t="s">
        <v>425</v>
      </c>
      <c r="BB7" s="226" t="s">
        <v>425</v>
      </c>
      <c r="BC7" s="232" t="s">
        <v>425</v>
      </c>
      <c r="BD7" s="725" t="str">
        <f>IF(AND(F7="X",M7="X",N7="X",Z7="X",AA7="X"),"X","")</f>
        <v/>
      </c>
      <c r="BE7" s="725" t="str">
        <f>IF(AND(H7="X",O7="X",P7="X",Q7="X"),"X",IF(AND(E7&gt;0,F7&gt;0,G7&gt;0,H7&gt;0,I7&gt;0,J7&gt;0,O7&gt;0,P7&gt;0,Q7&gt;0,AO7&gt;0,AP7&gt;0),"O",""))</f>
        <v>X</v>
      </c>
      <c r="BF7" s="725" t="str">
        <f>IF(AND(K7="X",L7="X",AB7="X",AC7="X",AD7="X",AE7="X",AF7="X",AG7="X",AO7="X",AP7="X",AQ7="X",AR7="X"),"X","")</f>
        <v>X</v>
      </c>
      <c r="BG7" s="725" t="str">
        <f>IF(AND(AK7="X",AL7="X",AM7="X",AN7="X",AS7="X",AT7="X",AU7="X",AZ7="X",BA7="X",BB7="X"),"X",IF(AND(AH7&gt;0,AI7&gt;0,AK7&gt;0,AL7&gt;0,AM7&gt;0,AN7&gt;0,AS7&gt;0,AT7&gt;0,AU7&gt;0,AV7&gt;0,AW7&gt;0,BB7&gt;0,BC7&gt;0),"O",""))</f>
        <v>X</v>
      </c>
      <c r="BH7" s="726" t="str">
        <f>IF(AND(E7="X",I7="X",J7="X",R7="X",S7="X",T7="X",U7="X",V7="X",W7="X",X7="X",Y7="X",AH7="X",AI7="X",AJ7="X",AV7="X",AW7="X",AX7="X",AY7="X",BC7="X"),"X",IF(AND(K7&gt;0,L7&gt;0,M7&gt;0,N7&gt;0,R7&gt;0,S7&gt;0,T7&gt;0,U7&gt;0,V7&gt;0,W7&gt;0,Y7&gt;0,AE7&gt;0),"O",""))</f>
        <v>X</v>
      </c>
      <c r="BI7" s="233"/>
      <c r="BJ7" s="234"/>
      <c r="BK7" s="234"/>
      <c r="BL7" s="234"/>
      <c r="BM7" s="234"/>
      <c r="BN7" s="234"/>
      <c r="BO7" s="235"/>
      <c r="BP7" s="236"/>
      <c r="BQ7" s="234"/>
      <c r="BR7" s="234"/>
      <c r="BS7" s="234"/>
      <c r="BT7" s="234"/>
      <c r="BU7" s="237"/>
      <c r="BV7" s="233"/>
      <c r="BW7" s="233"/>
      <c r="BX7" s="233"/>
      <c r="BY7" s="238"/>
      <c r="BZ7" s="239"/>
      <c r="CA7" s="240"/>
      <c r="ED7" s="215" t="s">
        <v>193</v>
      </c>
      <c r="EE7" s="216" t="s">
        <v>274</v>
      </c>
      <c r="EF7" s="216" t="s">
        <v>160</v>
      </c>
      <c r="EG7" s="216" t="s">
        <v>161</v>
      </c>
      <c r="EH7" s="216" t="s">
        <v>162</v>
      </c>
    </row>
    <row r="8" spans="1:138" s="1" customFormat="1" ht="21.75" customHeight="1">
      <c r="A8" s="1121">
        <f>IF(Promo!G7&gt;0,Promo!G7,"")</f>
        <v>2</v>
      </c>
      <c r="B8" s="1122" t="str">
        <f>IF(Promo!I7&gt;0,Promo!I7,"")</f>
        <v>TERIEUR</v>
      </c>
      <c r="C8" s="1623" t="str">
        <f>IF(Promo!J7&gt;0,Promo!J7,"")</f>
        <v>Alain</v>
      </c>
      <c r="D8" s="1624"/>
      <c r="E8" s="275"/>
      <c r="F8" s="230"/>
      <c r="G8" s="630"/>
      <c r="H8" s="227"/>
      <c r="I8" s="227"/>
      <c r="J8" s="230"/>
      <c r="K8" s="231"/>
      <c r="L8" s="227"/>
      <c r="M8" s="227"/>
      <c r="N8" s="230"/>
      <c r="O8" s="231"/>
      <c r="P8" s="227"/>
      <c r="Q8" s="230"/>
      <c r="R8" s="231"/>
      <c r="S8" s="227"/>
      <c r="T8" s="227"/>
      <c r="U8" s="227"/>
      <c r="V8" s="230"/>
      <c r="W8" s="231"/>
      <c r="X8" s="227"/>
      <c r="Y8" s="230"/>
      <c r="Z8" s="231"/>
      <c r="AA8" s="232"/>
      <c r="AB8" s="227"/>
      <c r="AC8" s="227"/>
      <c r="AD8" s="230"/>
      <c r="AE8" s="231"/>
      <c r="AF8" s="227"/>
      <c r="AG8" s="228"/>
      <c r="AH8" s="227"/>
      <c r="AI8" s="227"/>
      <c r="AJ8" s="230"/>
      <c r="AK8" s="231"/>
      <c r="AL8" s="229"/>
      <c r="AM8" s="227"/>
      <c r="AN8" s="230"/>
      <c r="AO8" s="231"/>
      <c r="AP8" s="229"/>
      <c r="AQ8" s="227"/>
      <c r="AR8" s="232"/>
      <c r="AS8" s="226"/>
      <c r="AT8" s="227"/>
      <c r="AU8" s="230"/>
      <c r="AV8" s="231"/>
      <c r="AW8" s="228"/>
      <c r="AX8" s="231"/>
      <c r="AY8" s="229"/>
      <c r="AZ8" s="231"/>
      <c r="BA8" s="232"/>
      <c r="BB8" s="226"/>
      <c r="BC8" s="232"/>
      <c r="BD8" s="725" t="str">
        <f>IF(AND(F8="X",M8="X",N8="X",Z8="X",AA8="X"),"X","")</f>
        <v/>
      </c>
      <c r="BE8" s="725" t="str">
        <f>IF(AND(H8="X",O8="X",P8="X",Q8="X"),"X",IF(AND(E8&gt;0,F8&gt;0,G8&gt;0,H8&gt;0,I8&gt;0,J8&gt;0,O8&gt;0,P8&gt;0,Q8&gt;0,AO8&gt;0,AP8&gt;0),"O",""))</f>
        <v/>
      </c>
      <c r="BF8" s="725" t="str">
        <f>IF(AND(K8="X",L8="X",AB8="X",AC8="X",AD8="X",AE8="X",AF8="X",AG8="X",AO8="X",AP8="X",AQ8="X",AR8="X"),"X","")</f>
        <v/>
      </c>
      <c r="BG8" s="725" t="str">
        <f>IF(AND(AK8="X",AL8="X",AM8="X",AN8="X",AS8="X",AT8="X",AU8="X",AZ8="X",BA8="X",BB8="X"),"X",IF(AND(AH8&gt;0,AI8&gt;0,AK8&gt;0,AL8&gt;0,AM8&gt;0,AN8&gt;0,AS8&gt;0,AT8&gt;0,AU8&gt;0,AV8&gt;0,AW8&gt;0,BB8&gt;0,BC8&gt;0),"O",""))</f>
        <v/>
      </c>
      <c r="BH8" s="726" t="str">
        <f>IF(AND(E8="X",I8="X",J8="X",R8="X",S8="X",T8="X",U8="X",V8="X",W8="X",X8="X",Y8="X",AH8="X",AI8="X",AJ8="X",AV8="X",AW8="X",AX8="X",AY8="X",BC8="X"),"X",IF(AND(K8&gt;0,L8&gt;0,M8&gt;0,N8&gt;0,R8&gt;0,S8&gt;0,T8&gt;0,U8&gt;0,V8&gt;0,W8&gt;0,Y8&gt;0,AE8&gt;0),"O",""))</f>
        <v/>
      </c>
      <c r="BI8" s="233"/>
      <c r="BJ8" s="234"/>
      <c r="BK8" s="234"/>
      <c r="BL8" s="234"/>
      <c r="BM8" s="234"/>
      <c r="BN8" s="234"/>
      <c r="BO8" s="235"/>
      <c r="BP8" s="236"/>
      <c r="BQ8" s="234"/>
      <c r="BR8" s="234"/>
      <c r="BS8" s="234"/>
      <c r="BT8" s="234"/>
      <c r="BU8" s="237"/>
      <c r="BV8" s="233"/>
      <c r="BW8" s="233"/>
      <c r="BX8" s="233"/>
      <c r="BY8" s="238"/>
      <c r="BZ8" s="239"/>
      <c r="CA8" s="240"/>
    </row>
    <row r="9" spans="1:138" ht="21.75" customHeight="1">
      <c r="A9" s="1121">
        <f>IF(Promo!G8&gt;0,Promo!G8,"")</f>
        <v>3</v>
      </c>
      <c r="B9" s="1122" t="str">
        <f>IF(Promo!I8&gt;0,Promo!I8,"")</f>
        <v>TERIEUR</v>
      </c>
      <c r="C9" s="1623" t="str">
        <f>IF(Promo!J8&gt;0,Promo!J8,"")</f>
        <v>Alex</v>
      </c>
      <c r="D9" s="1624"/>
      <c r="E9" s="275"/>
      <c r="F9" s="230"/>
      <c r="G9" s="630"/>
      <c r="H9" s="227"/>
      <c r="I9" s="227"/>
      <c r="J9" s="230"/>
      <c r="K9" s="231"/>
      <c r="L9" s="227"/>
      <c r="M9" s="227"/>
      <c r="N9" s="230"/>
      <c r="O9" s="231"/>
      <c r="P9" s="227"/>
      <c r="Q9" s="230"/>
      <c r="R9" s="231"/>
      <c r="S9" s="227"/>
      <c r="T9" s="227"/>
      <c r="U9" s="227"/>
      <c r="V9" s="230"/>
      <c r="W9" s="231"/>
      <c r="X9" s="227"/>
      <c r="Y9" s="230"/>
      <c r="Z9" s="231"/>
      <c r="AA9" s="232"/>
      <c r="AB9" s="227"/>
      <c r="AC9" s="227"/>
      <c r="AD9" s="230"/>
      <c r="AE9" s="231"/>
      <c r="AF9" s="227"/>
      <c r="AG9" s="228"/>
      <c r="AH9" s="227"/>
      <c r="AI9" s="227"/>
      <c r="AJ9" s="230"/>
      <c r="AK9" s="231"/>
      <c r="AL9" s="229"/>
      <c r="AM9" s="227"/>
      <c r="AN9" s="230"/>
      <c r="AO9" s="231"/>
      <c r="AP9" s="229"/>
      <c r="AQ9" s="227"/>
      <c r="AR9" s="232"/>
      <c r="AS9" s="226"/>
      <c r="AT9" s="227"/>
      <c r="AU9" s="230"/>
      <c r="AV9" s="231"/>
      <c r="AW9" s="228"/>
      <c r="AX9" s="231"/>
      <c r="AY9" s="229"/>
      <c r="AZ9" s="231"/>
      <c r="BA9" s="232"/>
      <c r="BB9" s="226"/>
      <c r="BC9" s="232"/>
      <c r="BD9" s="725" t="str">
        <f t="shared" ref="BD9:BD35" si="1">IF(AND(F9="X",M9="X",N9="X",Z9="X",AA9="X"),"X","")</f>
        <v/>
      </c>
      <c r="BE9" s="725" t="str">
        <f t="shared" ref="BE9:BE35" si="2">IF(AND(H9="X",O9="X",P9="X",Q9="X"),"X",IF(AND(E9&gt;0,F9&gt;0,G9&gt;0,H9&gt;0,I9&gt;0,J9&gt;0,O9&gt;0,P9&gt;0,Q9&gt;0,AO9&gt;0,AP9&gt;0),"O",""))</f>
        <v/>
      </c>
      <c r="BF9" s="725" t="str">
        <f t="shared" ref="BF9:BF35" si="3">IF(AND(K9="X",L9="X",AB9="X",AC9="X",AD9="X",AE9="X",AF9="X",AG9="X",AO9="X",AP9="X",AQ9="X",AR9="X"),"X","")</f>
        <v/>
      </c>
      <c r="BG9" s="725" t="str">
        <f t="shared" ref="BG9:BG35" si="4">IF(AND(AK9="X",AL9="X",AM9="X",AN9="X",AS9="X",AT9="X",AU9="X",AZ9="X",BA9="X",BB9="X"),"X",IF(AND(AH9&gt;0,AI9&gt;0,AK9&gt;0,AL9&gt;0,AM9&gt;0,AN9&gt;0,AS9&gt;0,AT9&gt;0,AU9&gt;0,AV9&gt;0,AW9&gt;0,BB9&gt;0,BC9&gt;0),"O",""))</f>
        <v/>
      </c>
      <c r="BH9" s="726" t="str">
        <f t="shared" ref="BH9:BH35" si="5">IF(AND(E9="X",I9="X",J9="X",R9="X",S9="X",T9="X",U9="X",V9="X",W9="X",X9="X",Y9="X",AH9="X",AI9="X",AJ9="X",AV9="X",AW9="X",AX9="X",AY9="X",BC9="X"),"X",IF(AND(K9&gt;0,L9&gt;0,M9&gt;0,N9&gt;0,R9&gt;0,S9&gt;0,T9&gt;0,U9&gt;0,V9&gt;0,W9&gt;0,Y9&gt;0,AE9&gt;0),"O",""))</f>
        <v/>
      </c>
      <c r="BI9" s="233"/>
      <c r="BJ9" s="234"/>
      <c r="BK9" s="234"/>
      <c r="BL9" s="234"/>
      <c r="BM9" s="234"/>
      <c r="BN9" s="234"/>
      <c r="BO9" s="235"/>
      <c r="BP9" s="236"/>
      <c r="BQ9" s="234"/>
      <c r="BR9" s="234"/>
      <c r="BS9" s="234"/>
      <c r="BT9" s="234"/>
      <c r="BU9" s="237"/>
      <c r="BV9" s="233"/>
      <c r="BW9" s="233"/>
      <c r="BX9" s="233"/>
      <c r="BY9" s="238"/>
      <c r="BZ9" s="239"/>
      <c r="CA9" s="240"/>
      <c r="ED9" s="1"/>
    </row>
    <row r="10" spans="1:138" ht="21.75" customHeight="1">
      <c r="A10" s="1121" t="str">
        <f>IF(Promo!G9&gt;0,Promo!G9,"")</f>
        <v/>
      </c>
      <c r="B10" s="1122" t="str">
        <f>IF(Promo!I9&gt;0,Promo!I9,"")</f>
        <v/>
      </c>
      <c r="C10" s="1623" t="str">
        <f>IF(Promo!J9&gt;0,Promo!J9,"")</f>
        <v/>
      </c>
      <c r="D10" s="1624"/>
      <c r="E10" s="275"/>
      <c r="F10" s="230"/>
      <c r="G10" s="630"/>
      <c r="H10" s="227"/>
      <c r="I10" s="227"/>
      <c r="J10" s="230"/>
      <c r="K10" s="231"/>
      <c r="L10" s="227"/>
      <c r="M10" s="227"/>
      <c r="N10" s="230"/>
      <c r="O10" s="231"/>
      <c r="P10" s="227"/>
      <c r="Q10" s="230"/>
      <c r="R10" s="231"/>
      <c r="S10" s="227"/>
      <c r="T10" s="227"/>
      <c r="U10" s="227"/>
      <c r="V10" s="230"/>
      <c r="W10" s="231"/>
      <c r="X10" s="227"/>
      <c r="Y10" s="228"/>
      <c r="Z10" s="229"/>
      <c r="AA10" s="232"/>
      <c r="AB10" s="227"/>
      <c r="AC10" s="227"/>
      <c r="AD10" s="230"/>
      <c r="AE10" s="231"/>
      <c r="AF10" s="227"/>
      <c r="AG10" s="228"/>
      <c r="AH10" s="227"/>
      <c r="AI10" s="227"/>
      <c r="AJ10" s="230"/>
      <c r="AK10" s="231"/>
      <c r="AL10" s="229"/>
      <c r="AM10" s="227"/>
      <c r="AN10" s="230"/>
      <c r="AO10" s="231"/>
      <c r="AP10" s="229"/>
      <c r="AQ10" s="227"/>
      <c r="AR10" s="232"/>
      <c r="AS10" s="226"/>
      <c r="AT10" s="227"/>
      <c r="AU10" s="230"/>
      <c r="AV10" s="231"/>
      <c r="AW10" s="228"/>
      <c r="AX10" s="231"/>
      <c r="AY10" s="229"/>
      <c r="AZ10" s="231"/>
      <c r="BA10" s="232"/>
      <c r="BB10" s="226"/>
      <c r="BC10" s="232"/>
      <c r="BD10" s="725" t="str">
        <f t="shared" si="1"/>
        <v/>
      </c>
      <c r="BE10" s="725" t="str">
        <f t="shared" si="2"/>
        <v/>
      </c>
      <c r="BF10" s="725" t="str">
        <f t="shared" si="3"/>
        <v/>
      </c>
      <c r="BG10" s="725" t="str">
        <f t="shared" si="4"/>
        <v/>
      </c>
      <c r="BH10" s="726" t="str">
        <f t="shared" si="5"/>
        <v/>
      </c>
      <c r="BI10" s="233"/>
      <c r="BJ10" s="234"/>
      <c r="BK10" s="234"/>
      <c r="BL10" s="234"/>
      <c r="BM10" s="234"/>
      <c r="BN10" s="234"/>
      <c r="BO10" s="235"/>
      <c r="BP10" s="236"/>
      <c r="BQ10" s="234"/>
      <c r="BR10" s="234"/>
      <c r="BS10" s="234"/>
      <c r="BT10" s="234"/>
      <c r="BU10" s="237"/>
      <c r="BV10" s="233"/>
      <c r="BW10" s="233"/>
      <c r="BX10" s="233"/>
      <c r="BY10" s="238"/>
      <c r="BZ10" s="239"/>
      <c r="CA10" s="240"/>
      <c r="ED10" s="1"/>
    </row>
    <row r="11" spans="1:138" ht="21.75" customHeight="1">
      <c r="A11" s="1121" t="str">
        <f>IF(Promo!G10&gt;0,Promo!G10,"")</f>
        <v/>
      </c>
      <c r="B11" s="1122" t="str">
        <f>IF(Promo!I10&gt;0,Promo!I10,"")</f>
        <v/>
      </c>
      <c r="C11" s="1623" t="str">
        <f>IF(Promo!J10&gt;0,Promo!J10,"")</f>
        <v/>
      </c>
      <c r="D11" s="1624"/>
      <c r="E11" s="275"/>
      <c r="F11" s="230"/>
      <c r="G11" s="630"/>
      <c r="H11" s="227"/>
      <c r="I11" s="227"/>
      <c r="J11" s="230"/>
      <c r="K11" s="231"/>
      <c r="L11" s="227"/>
      <c r="M11" s="227"/>
      <c r="N11" s="228"/>
      <c r="O11" s="229"/>
      <c r="P11" s="227"/>
      <c r="Q11" s="228"/>
      <c r="R11" s="227"/>
      <c r="S11" s="227"/>
      <c r="T11" s="227"/>
      <c r="U11" s="227"/>
      <c r="V11" s="230"/>
      <c r="W11" s="231"/>
      <c r="X11" s="227"/>
      <c r="Y11" s="228"/>
      <c r="Z11" s="229"/>
      <c r="AA11" s="232"/>
      <c r="AB11" s="227"/>
      <c r="AC11" s="227"/>
      <c r="AD11" s="230"/>
      <c r="AE11" s="231"/>
      <c r="AF11" s="227"/>
      <c r="AG11" s="228"/>
      <c r="AH11" s="227"/>
      <c r="AI11" s="227"/>
      <c r="AJ11" s="230"/>
      <c r="AK11" s="231"/>
      <c r="AL11" s="229"/>
      <c r="AM11" s="227"/>
      <c r="AN11" s="230"/>
      <c r="AO11" s="231"/>
      <c r="AP11" s="229"/>
      <c r="AQ11" s="227"/>
      <c r="AR11" s="232"/>
      <c r="AS11" s="226"/>
      <c r="AT11" s="227"/>
      <c r="AU11" s="230"/>
      <c r="AV11" s="231"/>
      <c r="AW11" s="228"/>
      <c r="AX11" s="231"/>
      <c r="AY11" s="229"/>
      <c r="AZ11" s="231"/>
      <c r="BA11" s="232"/>
      <c r="BB11" s="226"/>
      <c r="BC11" s="232"/>
      <c r="BD11" s="725" t="str">
        <f t="shared" si="1"/>
        <v/>
      </c>
      <c r="BE11" s="725" t="str">
        <f t="shared" si="2"/>
        <v/>
      </c>
      <c r="BF11" s="725" t="str">
        <f t="shared" si="3"/>
        <v/>
      </c>
      <c r="BG11" s="725" t="str">
        <f t="shared" si="4"/>
        <v/>
      </c>
      <c r="BH11" s="726" t="str">
        <f t="shared" si="5"/>
        <v/>
      </c>
      <c r="BI11" s="233"/>
      <c r="BJ11" s="234"/>
      <c r="BK11" s="234"/>
      <c r="BL11" s="234"/>
      <c r="BM11" s="234"/>
      <c r="BN11" s="234"/>
      <c r="BO11" s="235"/>
      <c r="BP11" s="236"/>
      <c r="BQ11" s="234"/>
      <c r="BR11" s="234"/>
      <c r="BS11" s="234"/>
      <c r="BT11" s="234"/>
      <c r="BU11" s="237"/>
      <c r="BV11" s="233"/>
      <c r="BW11" s="233"/>
      <c r="BX11" s="233"/>
      <c r="BY11" s="238"/>
      <c r="BZ11" s="239"/>
      <c r="CA11" s="240"/>
      <c r="ED11" s="1"/>
    </row>
    <row r="12" spans="1:138" ht="21.75" customHeight="1">
      <c r="A12" s="1121" t="str">
        <f>IF(Promo!G11&gt;0,Promo!G11,"")</f>
        <v/>
      </c>
      <c r="B12" s="1122" t="str">
        <f>IF(Promo!I11&gt;0,Promo!I11,"")</f>
        <v/>
      </c>
      <c r="C12" s="1623" t="str">
        <f>IF(Promo!J11&gt;0,Promo!J11,"")</f>
        <v/>
      </c>
      <c r="D12" s="1624"/>
      <c r="E12" s="847"/>
      <c r="F12" s="848"/>
      <c r="G12" s="847"/>
      <c r="H12" s="849"/>
      <c r="I12" s="849"/>
      <c r="J12" s="848"/>
      <c r="K12" s="850"/>
      <c r="L12" s="849"/>
      <c r="M12" s="849"/>
      <c r="N12" s="851"/>
      <c r="O12" s="852"/>
      <c r="P12" s="849"/>
      <c r="Q12" s="851"/>
      <c r="R12" s="849"/>
      <c r="S12" s="849"/>
      <c r="T12" s="849"/>
      <c r="U12" s="849"/>
      <c r="V12" s="848"/>
      <c r="W12" s="850"/>
      <c r="X12" s="849"/>
      <c r="Y12" s="851"/>
      <c r="Z12" s="852"/>
      <c r="AA12" s="853"/>
      <c r="AB12" s="849"/>
      <c r="AC12" s="849"/>
      <c r="AD12" s="848"/>
      <c r="AE12" s="850"/>
      <c r="AF12" s="849"/>
      <c r="AG12" s="851"/>
      <c r="AH12" s="849"/>
      <c r="AI12" s="849"/>
      <c r="AJ12" s="848"/>
      <c r="AK12" s="850"/>
      <c r="AL12" s="852"/>
      <c r="AM12" s="849"/>
      <c r="AN12" s="848"/>
      <c r="AO12" s="850"/>
      <c r="AP12" s="852"/>
      <c r="AQ12" s="849"/>
      <c r="AR12" s="853"/>
      <c r="AS12" s="854"/>
      <c r="AT12" s="849"/>
      <c r="AU12" s="848"/>
      <c r="AV12" s="850"/>
      <c r="AW12" s="851"/>
      <c r="AX12" s="850"/>
      <c r="AY12" s="852"/>
      <c r="AZ12" s="850"/>
      <c r="BA12" s="853"/>
      <c r="BB12" s="854"/>
      <c r="BC12" s="853"/>
      <c r="BD12" s="725" t="str">
        <f t="shared" si="1"/>
        <v/>
      </c>
      <c r="BE12" s="725" t="str">
        <f t="shared" si="2"/>
        <v/>
      </c>
      <c r="BF12" s="725" t="str">
        <f t="shared" si="3"/>
        <v/>
      </c>
      <c r="BG12" s="725" t="str">
        <f t="shared" si="4"/>
        <v/>
      </c>
      <c r="BH12" s="834" t="str">
        <f t="shared" si="5"/>
        <v/>
      </c>
      <c r="BI12" s="838"/>
      <c r="BJ12" s="836"/>
      <c r="BK12" s="836"/>
      <c r="BL12" s="836"/>
      <c r="BM12" s="836"/>
      <c r="BN12" s="836"/>
      <c r="BO12" s="839"/>
      <c r="BP12" s="835"/>
      <c r="BQ12" s="836"/>
      <c r="BR12" s="836"/>
      <c r="BS12" s="836"/>
      <c r="BT12" s="836"/>
      <c r="BU12" s="839"/>
      <c r="BV12" s="835"/>
      <c r="BW12" s="836"/>
      <c r="BX12" s="836"/>
      <c r="BY12" s="845"/>
      <c r="BZ12" s="846"/>
      <c r="CA12" s="855"/>
      <c r="ED12" s="1"/>
    </row>
    <row r="13" spans="1:138" ht="21.75" customHeight="1">
      <c r="A13" s="1121" t="str">
        <f>IF(Promo!G12&gt;0,Promo!G12,"")</f>
        <v/>
      </c>
      <c r="B13" s="1123" t="str">
        <f>IF(Promo!I12&gt;0,Promo!I12,"")</f>
        <v/>
      </c>
      <c r="C13" s="1623" t="str">
        <f>IF(Promo!J12&gt;0,Promo!J12,"")</f>
        <v/>
      </c>
      <c r="D13" s="1624"/>
      <c r="E13" s="275"/>
      <c r="F13" s="230"/>
      <c r="G13" s="630"/>
      <c r="H13" s="227"/>
      <c r="I13" s="227"/>
      <c r="J13" s="230"/>
      <c r="K13" s="231"/>
      <c r="L13" s="227"/>
      <c r="M13" s="227"/>
      <c r="N13" s="228"/>
      <c r="O13" s="229"/>
      <c r="P13" s="227"/>
      <c r="Q13" s="228"/>
      <c r="R13" s="227"/>
      <c r="S13" s="227"/>
      <c r="T13" s="227"/>
      <c r="U13" s="227"/>
      <c r="V13" s="230"/>
      <c r="W13" s="231"/>
      <c r="X13" s="227"/>
      <c r="Y13" s="228"/>
      <c r="Z13" s="229"/>
      <c r="AA13" s="232"/>
      <c r="AB13" s="227"/>
      <c r="AC13" s="227"/>
      <c r="AD13" s="230"/>
      <c r="AE13" s="231"/>
      <c r="AF13" s="227"/>
      <c r="AG13" s="228"/>
      <c r="AH13" s="227"/>
      <c r="AI13" s="227"/>
      <c r="AJ13" s="230"/>
      <c r="AK13" s="231"/>
      <c r="AL13" s="229"/>
      <c r="AM13" s="227"/>
      <c r="AN13" s="230"/>
      <c r="AO13" s="231"/>
      <c r="AP13" s="229"/>
      <c r="AQ13" s="227"/>
      <c r="AR13" s="232"/>
      <c r="AS13" s="226"/>
      <c r="AT13" s="227"/>
      <c r="AU13" s="230"/>
      <c r="AV13" s="231"/>
      <c r="AW13" s="228"/>
      <c r="AX13" s="231"/>
      <c r="AY13" s="229"/>
      <c r="AZ13" s="231"/>
      <c r="BA13" s="232"/>
      <c r="BB13" s="226"/>
      <c r="BC13" s="232"/>
      <c r="BD13" s="725" t="str">
        <f t="shared" si="1"/>
        <v/>
      </c>
      <c r="BE13" s="725" t="str">
        <f t="shared" si="2"/>
        <v/>
      </c>
      <c r="BF13" s="725" t="str">
        <f t="shared" si="3"/>
        <v/>
      </c>
      <c r="BG13" s="725" t="str">
        <f t="shared" si="4"/>
        <v/>
      </c>
      <c r="BH13" s="726" t="str">
        <f t="shared" si="5"/>
        <v/>
      </c>
      <c r="BI13" s="233"/>
      <c r="BJ13" s="234"/>
      <c r="BK13" s="234"/>
      <c r="BL13" s="234"/>
      <c r="BM13" s="234"/>
      <c r="BN13" s="234"/>
      <c r="BO13" s="235"/>
      <c r="BP13" s="236"/>
      <c r="BQ13" s="234"/>
      <c r="BR13" s="234"/>
      <c r="BS13" s="234"/>
      <c r="BT13" s="234"/>
      <c r="BU13" s="237"/>
      <c r="BV13" s="233"/>
      <c r="BW13" s="233"/>
      <c r="BX13" s="233"/>
      <c r="BY13" s="238"/>
      <c r="BZ13" s="239"/>
      <c r="CA13" s="240"/>
      <c r="ED13" s="1"/>
    </row>
    <row r="14" spans="1:138" ht="21.75" customHeight="1">
      <c r="A14" s="1121" t="str">
        <f>IF(Promo!G13&gt;0,Promo!G13,"")</f>
        <v/>
      </c>
      <c r="B14" s="1122" t="str">
        <f>IF(Promo!I13&gt;0,Promo!I13,"")</f>
        <v/>
      </c>
      <c r="C14" s="1623" t="str">
        <f>IF(Promo!J13&gt;0,Promo!J13,"")</f>
        <v/>
      </c>
      <c r="D14" s="1624"/>
      <c r="E14" s="275"/>
      <c r="F14" s="230"/>
      <c r="G14" s="630"/>
      <c r="H14" s="227"/>
      <c r="I14" s="227"/>
      <c r="J14" s="230"/>
      <c r="K14" s="231"/>
      <c r="L14" s="227"/>
      <c r="M14" s="227"/>
      <c r="N14" s="228"/>
      <c r="O14" s="229"/>
      <c r="P14" s="227"/>
      <c r="Q14" s="228"/>
      <c r="R14" s="227"/>
      <c r="S14" s="227"/>
      <c r="T14" s="227"/>
      <c r="U14" s="227"/>
      <c r="V14" s="230"/>
      <c r="W14" s="231"/>
      <c r="X14" s="227"/>
      <c r="Y14" s="228"/>
      <c r="Z14" s="229"/>
      <c r="AA14" s="232"/>
      <c r="AB14" s="227"/>
      <c r="AC14" s="227"/>
      <c r="AD14" s="230"/>
      <c r="AE14" s="231"/>
      <c r="AF14" s="227"/>
      <c r="AG14" s="228"/>
      <c r="AH14" s="227"/>
      <c r="AI14" s="227"/>
      <c r="AJ14" s="230"/>
      <c r="AK14" s="231"/>
      <c r="AL14" s="229"/>
      <c r="AM14" s="227"/>
      <c r="AN14" s="230"/>
      <c r="AO14" s="231"/>
      <c r="AP14" s="229"/>
      <c r="AQ14" s="227"/>
      <c r="AR14" s="232"/>
      <c r="AS14" s="226"/>
      <c r="AT14" s="227"/>
      <c r="AU14" s="230"/>
      <c r="AV14" s="231"/>
      <c r="AW14" s="228"/>
      <c r="AX14" s="231"/>
      <c r="AY14" s="229"/>
      <c r="AZ14" s="231"/>
      <c r="BA14" s="232"/>
      <c r="BB14" s="226"/>
      <c r="BC14" s="232"/>
      <c r="BD14" s="725" t="str">
        <f t="shared" si="1"/>
        <v/>
      </c>
      <c r="BE14" s="725" t="str">
        <f t="shared" si="2"/>
        <v/>
      </c>
      <c r="BF14" s="725" t="str">
        <f t="shared" si="3"/>
        <v/>
      </c>
      <c r="BG14" s="725" t="str">
        <f t="shared" si="4"/>
        <v/>
      </c>
      <c r="BH14" s="726" t="str">
        <f t="shared" si="5"/>
        <v/>
      </c>
      <c r="BI14" s="233"/>
      <c r="BJ14" s="234"/>
      <c r="BK14" s="234"/>
      <c r="BL14" s="234"/>
      <c r="BM14" s="234"/>
      <c r="BN14" s="234"/>
      <c r="BO14" s="235"/>
      <c r="BP14" s="236"/>
      <c r="BQ14" s="234"/>
      <c r="BR14" s="234"/>
      <c r="BS14" s="234"/>
      <c r="BT14" s="234"/>
      <c r="BU14" s="237"/>
      <c r="BV14" s="233"/>
      <c r="BW14" s="233"/>
      <c r="BX14" s="233"/>
      <c r="BY14" s="238"/>
      <c r="BZ14" s="239"/>
      <c r="CA14" s="240"/>
      <c r="ED14" s="1"/>
    </row>
    <row r="15" spans="1:138" ht="21.75" customHeight="1">
      <c r="A15" s="1121" t="str">
        <f>IF(Promo!G14&gt;0,Promo!G14,"")</f>
        <v/>
      </c>
      <c r="B15" s="1122" t="str">
        <f>IF(Promo!I14&gt;0,Promo!I14,"")</f>
        <v/>
      </c>
      <c r="C15" s="1623" t="str">
        <f>IF(Promo!J14&gt;0,Promo!J14,"")</f>
        <v/>
      </c>
      <c r="D15" s="1624"/>
      <c r="E15" s="275"/>
      <c r="F15" s="230"/>
      <c r="G15" s="630"/>
      <c r="H15" s="227"/>
      <c r="I15" s="227"/>
      <c r="J15" s="230"/>
      <c r="K15" s="231"/>
      <c r="L15" s="227"/>
      <c r="M15" s="227"/>
      <c r="N15" s="228"/>
      <c r="O15" s="229"/>
      <c r="P15" s="227"/>
      <c r="Q15" s="228"/>
      <c r="R15" s="227"/>
      <c r="S15" s="227"/>
      <c r="T15" s="227"/>
      <c r="U15" s="227"/>
      <c r="V15" s="230"/>
      <c r="W15" s="231"/>
      <c r="X15" s="227"/>
      <c r="Y15" s="228"/>
      <c r="Z15" s="229"/>
      <c r="AA15" s="232"/>
      <c r="AB15" s="227"/>
      <c r="AC15" s="227"/>
      <c r="AD15" s="230"/>
      <c r="AE15" s="231"/>
      <c r="AF15" s="227"/>
      <c r="AG15" s="228"/>
      <c r="AH15" s="227"/>
      <c r="AI15" s="227"/>
      <c r="AJ15" s="230"/>
      <c r="AK15" s="231"/>
      <c r="AL15" s="229"/>
      <c r="AM15" s="227"/>
      <c r="AN15" s="230"/>
      <c r="AO15" s="231"/>
      <c r="AP15" s="229"/>
      <c r="AQ15" s="227"/>
      <c r="AR15" s="232"/>
      <c r="AS15" s="226"/>
      <c r="AT15" s="227"/>
      <c r="AU15" s="230"/>
      <c r="AV15" s="231"/>
      <c r="AW15" s="228"/>
      <c r="AX15" s="231"/>
      <c r="AY15" s="229"/>
      <c r="AZ15" s="231"/>
      <c r="BA15" s="232"/>
      <c r="BB15" s="226"/>
      <c r="BC15" s="232"/>
      <c r="BD15" s="725" t="str">
        <f t="shared" si="1"/>
        <v/>
      </c>
      <c r="BE15" s="725" t="str">
        <f t="shared" si="2"/>
        <v/>
      </c>
      <c r="BF15" s="725" t="str">
        <f t="shared" si="3"/>
        <v/>
      </c>
      <c r="BG15" s="725" t="str">
        <f t="shared" si="4"/>
        <v/>
      </c>
      <c r="BH15" s="726" t="str">
        <f t="shared" si="5"/>
        <v/>
      </c>
      <c r="BI15" s="233"/>
      <c r="BJ15" s="234"/>
      <c r="BK15" s="234"/>
      <c r="BL15" s="234"/>
      <c r="BM15" s="234"/>
      <c r="BN15" s="234"/>
      <c r="BO15" s="235"/>
      <c r="BP15" s="236"/>
      <c r="BQ15" s="234"/>
      <c r="BR15" s="234"/>
      <c r="BS15" s="234"/>
      <c r="BT15" s="234"/>
      <c r="BU15" s="237"/>
      <c r="BV15" s="233"/>
      <c r="BW15" s="233"/>
      <c r="BX15" s="233"/>
      <c r="BY15" s="238"/>
      <c r="BZ15" s="239"/>
      <c r="CA15" s="240"/>
      <c r="ED15" s="1"/>
    </row>
    <row r="16" spans="1:138" ht="21.75" customHeight="1">
      <c r="A16" s="1121" t="str">
        <f>IF(Promo!G15&gt;0,Promo!G15,"")</f>
        <v/>
      </c>
      <c r="B16" s="1122" t="str">
        <f>IF(Promo!I15&gt;0,Promo!I15,"")</f>
        <v/>
      </c>
      <c r="C16" s="1623" t="str">
        <f>IF(Promo!J15&gt;0,Promo!J15,"")</f>
        <v/>
      </c>
      <c r="D16" s="1624"/>
      <c r="E16" s="275"/>
      <c r="F16" s="230"/>
      <c r="G16" s="630"/>
      <c r="H16" s="227"/>
      <c r="I16" s="227"/>
      <c r="J16" s="230"/>
      <c r="K16" s="231"/>
      <c r="L16" s="227"/>
      <c r="M16" s="227"/>
      <c r="N16" s="228"/>
      <c r="O16" s="229"/>
      <c r="P16" s="227"/>
      <c r="Q16" s="228"/>
      <c r="R16" s="227"/>
      <c r="S16" s="227"/>
      <c r="T16" s="227"/>
      <c r="U16" s="227"/>
      <c r="V16" s="230"/>
      <c r="W16" s="231"/>
      <c r="X16" s="227"/>
      <c r="Y16" s="228"/>
      <c r="Z16" s="229"/>
      <c r="AA16" s="232"/>
      <c r="AB16" s="227"/>
      <c r="AC16" s="227"/>
      <c r="AD16" s="230"/>
      <c r="AE16" s="231"/>
      <c r="AF16" s="227"/>
      <c r="AG16" s="228"/>
      <c r="AH16" s="227"/>
      <c r="AI16" s="227"/>
      <c r="AJ16" s="230"/>
      <c r="AK16" s="231"/>
      <c r="AL16" s="229"/>
      <c r="AM16" s="227"/>
      <c r="AN16" s="230"/>
      <c r="AO16" s="231"/>
      <c r="AP16" s="229"/>
      <c r="AQ16" s="227"/>
      <c r="AR16" s="232"/>
      <c r="AS16" s="226"/>
      <c r="AT16" s="227"/>
      <c r="AU16" s="230"/>
      <c r="AV16" s="231"/>
      <c r="AW16" s="228"/>
      <c r="AX16" s="231"/>
      <c r="AY16" s="229"/>
      <c r="AZ16" s="231"/>
      <c r="BA16" s="232"/>
      <c r="BB16" s="226"/>
      <c r="BC16" s="232"/>
      <c r="BD16" s="725" t="str">
        <f t="shared" si="1"/>
        <v/>
      </c>
      <c r="BE16" s="725" t="str">
        <f t="shared" si="2"/>
        <v/>
      </c>
      <c r="BF16" s="725" t="str">
        <f t="shared" si="3"/>
        <v/>
      </c>
      <c r="BG16" s="725" t="str">
        <f t="shared" si="4"/>
        <v/>
      </c>
      <c r="BH16" s="834" t="str">
        <f t="shared" si="5"/>
        <v/>
      </c>
      <c r="BI16" s="840"/>
      <c r="BJ16" s="837"/>
      <c r="BK16" s="837"/>
      <c r="BL16" s="837"/>
      <c r="BM16" s="837"/>
      <c r="BN16" s="837"/>
      <c r="BO16" s="842"/>
      <c r="BP16" s="841"/>
      <c r="BQ16" s="837"/>
      <c r="BR16" s="837"/>
      <c r="BS16" s="837"/>
      <c r="BT16" s="837"/>
      <c r="BU16" s="842"/>
      <c r="BV16" s="841"/>
      <c r="BW16" s="837"/>
      <c r="BX16" s="837"/>
      <c r="BY16" s="843"/>
      <c r="BZ16" s="844"/>
      <c r="CA16" s="856"/>
      <c r="ED16" s="1"/>
    </row>
    <row r="17" spans="1:134" ht="21.75" customHeight="1">
      <c r="A17" s="1121" t="str">
        <f>IF(Promo!G16&gt;0,Promo!G16,"")</f>
        <v/>
      </c>
      <c r="B17" s="1122" t="str">
        <f>IF(Promo!I16&gt;0,Promo!I16,"")</f>
        <v/>
      </c>
      <c r="C17" s="1623" t="str">
        <f>IF(Promo!J16&gt;0,Promo!J16,"")</f>
        <v/>
      </c>
      <c r="D17" s="1624"/>
      <c r="E17" s="275"/>
      <c r="F17" s="230"/>
      <c r="G17" s="630"/>
      <c r="H17" s="227"/>
      <c r="I17" s="227"/>
      <c r="J17" s="230"/>
      <c r="K17" s="231"/>
      <c r="L17" s="227"/>
      <c r="M17" s="227"/>
      <c r="N17" s="228"/>
      <c r="O17" s="229"/>
      <c r="P17" s="227"/>
      <c r="Q17" s="228"/>
      <c r="R17" s="227"/>
      <c r="S17" s="227"/>
      <c r="T17" s="227"/>
      <c r="U17" s="227"/>
      <c r="V17" s="230"/>
      <c r="W17" s="231"/>
      <c r="X17" s="227"/>
      <c r="Y17" s="228"/>
      <c r="Z17" s="229"/>
      <c r="AA17" s="232"/>
      <c r="AB17" s="227"/>
      <c r="AC17" s="227"/>
      <c r="AD17" s="230"/>
      <c r="AE17" s="231"/>
      <c r="AF17" s="227"/>
      <c r="AG17" s="228"/>
      <c r="AH17" s="227"/>
      <c r="AI17" s="227"/>
      <c r="AJ17" s="230"/>
      <c r="AK17" s="231"/>
      <c r="AL17" s="229"/>
      <c r="AM17" s="227"/>
      <c r="AN17" s="230"/>
      <c r="AO17" s="231"/>
      <c r="AP17" s="229"/>
      <c r="AQ17" s="227"/>
      <c r="AR17" s="232"/>
      <c r="AS17" s="226"/>
      <c r="AT17" s="227"/>
      <c r="AU17" s="230"/>
      <c r="AV17" s="231"/>
      <c r="AW17" s="228"/>
      <c r="AX17" s="231"/>
      <c r="AY17" s="229"/>
      <c r="AZ17" s="231"/>
      <c r="BA17" s="232"/>
      <c r="BB17" s="226"/>
      <c r="BC17" s="232"/>
      <c r="BD17" s="725" t="str">
        <f t="shared" si="1"/>
        <v/>
      </c>
      <c r="BE17" s="725" t="str">
        <f t="shared" si="2"/>
        <v/>
      </c>
      <c r="BF17" s="725" t="str">
        <f t="shared" si="3"/>
        <v/>
      </c>
      <c r="BG17" s="725" t="str">
        <f t="shared" si="4"/>
        <v/>
      </c>
      <c r="BH17" s="726" t="str">
        <f t="shared" si="5"/>
        <v/>
      </c>
      <c r="BI17" s="233"/>
      <c r="BJ17" s="234"/>
      <c r="BK17" s="234"/>
      <c r="BL17" s="234"/>
      <c r="BM17" s="234"/>
      <c r="BN17" s="234"/>
      <c r="BO17" s="235"/>
      <c r="BP17" s="236"/>
      <c r="BQ17" s="234"/>
      <c r="BR17" s="234"/>
      <c r="BS17" s="234"/>
      <c r="BT17" s="234"/>
      <c r="BU17" s="237"/>
      <c r="BV17" s="233"/>
      <c r="BW17" s="233"/>
      <c r="BX17" s="233"/>
      <c r="BY17" s="238"/>
      <c r="BZ17" s="239"/>
      <c r="CA17" s="240"/>
      <c r="ED17" s="1"/>
    </row>
    <row r="18" spans="1:134" ht="21.75" customHeight="1">
      <c r="A18" s="1121" t="str">
        <f>IF(Promo!G17&gt;0,Promo!G17,"")</f>
        <v/>
      </c>
      <c r="B18" s="1122" t="str">
        <f>IF(Promo!I17&gt;0,Promo!I17,"")</f>
        <v/>
      </c>
      <c r="C18" s="1623" t="str">
        <f>IF(Promo!J17&gt;0,Promo!J17,"")</f>
        <v/>
      </c>
      <c r="D18" s="1624"/>
      <c r="E18" s="275"/>
      <c r="F18" s="230"/>
      <c r="G18" s="630"/>
      <c r="H18" s="227"/>
      <c r="I18" s="227"/>
      <c r="J18" s="230"/>
      <c r="K18" s="231"/>
      <c r="L18" s="227"/>
      <c r="M18" s="227"/>
      <c r="N18" s="228"/>
      <c r="O18" s="229"/>
      <c r="P18" s="227"/>
      <c r="Q18" s="228"/>
      <c r="R18" s="227"/>
      <c r="S18" s="227"/>
      <c r="T18" s="227"/>
      <c r="U18" s="227"/>
      <c r="V18" s="230"/>
      <c r="W18" s="231"/>
      <c r="X18" s="227"/>
      <c r="Y18" s="228"/>
      <c r="Z18" s="229"/>
      <c r="AA18" s="232"/>
      <c r="AB18" s="227"/>
      <c r="AC18" s="227"/>
      <c r="AD18" s="230"/>
      <c r="AE18" s="231"/>
      <c r="AF18" s="227"/>
      <c r="AG18" s="228"/>
      <c r="AH18" s="227"/>
      <c r="AI18" s="227"/>
      <c r="AJ18" s="230"/>
      <c r="AK18" s="231"/>
      <c r="AL18" s="229"/>
      <c r="AM18" s="227"/>
      <c r="AN18" s="230"/>
      <c r="AO18" s="231"/>
      <c r="AP18" s="229"/>
      <c r="AQ18" s="227"/>
      <c r="AR18" s="232"/>
      <c r="AS18" s="226"/>
      <c r="AT18" s="227"/>
      <c r="AU18" s="230"/>
      <c r="AV18" s="231"/>
      <c r="AW18" s="228"/>
      <c r="AX18" s="231"/>
      <c r="AY18" s="229"/>
      <c r="AZ18" s="231"/>
      <c r="BA18" s="232"/>
      <c r="BB18" s="226"/>
      <c r="BC18" s="232"/>
      <c r="BD18" s="725" t="str">
        <f t="shared" si="1"/>
        <v/>
      </c>
      <c r="BE18" s="725" t="str">
        <f t="shared" si="2"/>
        <v/>
      </c>
      <c r="BF18" s="725" t="str">
        <f t="shared" si="3"/>
        <v/>
      </c>
      <c r="BG18" s="725" t="str">
        <f t="shared" si="4"/>
        <v/>
      </c>
      <c r="BH18" s="726" t="str">
        <f t="shared" si="5"/>
        <v/>
      </c>
      <c r="BI18" s="233"/>
      <c r="BJ18" s="234"/>
      <c r="BK18" s="234"/>
      <c r="BL18" s="234"/>
      <c r="BM18" s="234"/>
      <c r="BN18" s="234"/>
      <c r="BO18" s="235"/>
      <c r="BP18" s="236"/>
      <c r="BQ18" s="234"/>
      <c r="BR18" s="234"/>
      <c r="BS18" s="234"/>
      <c r="BT18" s="234"/>
      <c r="BU18" s="237"/>
      <c r="BV18" s="233"/>
      <c r="BW18" s="233"/>
      <c r="BX18" s="233"/>
      <c r="BY18" s="238"/>
      <c r="BZ18" s="239"/>
      <c r="CA18" s="240"/>
      <c r="ED18" s="1"/>
    </row>
    <row r="19" spans="1:134" ht="21.75" customHeight="1">
      <c r="A19" s="1121" t="str">
        <f>IF(Promo!G18&gt;0,Promo!G18,"")</f>
        <v/>
      </c>
      <c r="B19" s="1122" t="str">
        <f>IF(Promo!I18&gt;0,Promo!I18,"")</f>
        <v/>
      </c>
      <c r="C19" s="1623" t="str">
        <f>IF(Promo!J18&gt;0,Promo!J18,"")</f>
        <v/>
      </c>
      <c r="D19" s="1624"/>
      <c r="E19" s="275"/>
      <c r="F19" s="230"/>
      <c r="G19" s="630"/>
      <c r="H19" s="227"/>
      <c r="I19" s="227"/>
      <c r="J19" s="228"/>
      <c r="K19" s="229"/>
      <c r="L19" s="227"/>
      <c r="M19" s="227"/>
      <c r="N19" s="228"/>
      <c r="O19" s="229"/>
      <c r="P19" s="227"/>
      <c r="Q19" s="228"/>
      <c r="R19" s="231"/>
      <c r="S19" s="227"/>
      <c r="T19" s="227"/>
      <c r="U19" s="227"/>
      <c r="V19" s="230"/>
      <c r="W19" s="231"/>
      <c r="X19" s="227"/>
      <c r="Y19" s="228"/>
      <c r="Z19" s="229"/>
      <c r="AA19" s="232"/>
      <c r="AB19" s="227"/>
      <c r="AC19" s="227"/>
      <c r="AD19" s="230"/>
      <c r="AE19" s="231"/>
      <c r="AF19" s="227"/>
      <c r="AG19" s="228"/>
      <c r="AH19" s="227"/>
      <c r="AI19" s="227"/>
      <c r="AJ19" s="230"/>
      <c r="AK19" s="231"/>
      <c r="AL19" s="229"/>
      <c r="AM19" s="227"/>
      <c r="AN19" s="230"/>
      <c r="AO19" s="231"/>
      <c r="AP19" s="229"/>
      <c r="AQ19" s="227"/>
      <c r="AR19" s="232"/>
      <c r="AS19" s="226"/>
      <c r="AT19" s="229"/>
      <c r="AU19" s="230"/>
      <c r="AV19" s="231"/>
      <c r="AW19" s="228"/>
      <c r="AX19" s="231"/>
      <c r="AY19" s="229"/>
      <c r="AZ19" s="231"/>
      <c r="BA19" s="232"/>
      <c r="BB19" s="226"/>
      <c r="BC19" s="232"/>
      <c r="BD19" s="725" t="str">
        <f t="shared" si="1"/>
        <v/>
      </c>
      <c r="BE19" s="725" t="str">
        <f t="shared" si="2"/>
        <v/>
      </c>
      <c r="BF19" s="725" t="str">
        <f t="shared" si="3"/>
        <v/>
      </c>
      <c r="BG19" s="725" t="str">
        <f t="shared" si="4"/>
        <v/>
      </c>
      <c r="BH19" s="726" t="str">
        <f t="shared" si="5"/>
        <v/>
      </c>
      <c r="BI19" s="233"/>
      <c r="BJ19" s="234"/>
      <c r="BK19" s="234"/>
      <c r="BL19" s="234"/>
      <c r="BM19" s="234"/>
      <c r="BN19" s="234"/>
      <c r="BO19" s="235"/>
      <c r="BP19" s="236"/>
      <c r="BQ19" s="234"/>
      <c r="BR19" s="234"/>
      <c r="BS19" s="234"/>
      <c r="BT19" s="234"/>
      <c r="BU19" s="237"/>
      <c r="BV19" s="233"/>
      <c r="BW19" s="233"/>
      <c r="BX19" s="233"/>
      <c r="BY19" s="238"/>
      <c r="BZ19" s="239"/>
      <c r="CA19" s="240"/>
      <c r="ED19" s="1"/>
    </row>
    <row r="20" spans="1:134" ht="21.75" customHeight="1">
      <c r="A20" s="1121" t="str">
        <f>IF(Promo!G19&gt;0,Promo!G19,"")</f>
        <v/>
      </c>
      <c r="B20" s="1122" t="str">
        <f>IF(Promo!I19&gt;0,Promo!I19,"")</f>
        <v/>
      </c>
      <c r="C20" s="1623" t="str">
        <f>IF(Promo!J19&gt;0,Promo!J19,"")</f>
        <v/>
      </c>
      <c r="D20" s="1624"/>
      <c r="E20" s="275"/>
      <c r="F20" s="230"/>
      <c r="G20" s="630"/>
      <c r="H20" s="227"/>
      <c r="I20" s="227"/>
      <c r="J20" s="228"/>
      <c r="K20" s="229"/>
      <c r="L20" s="227"/>
      <c r="M20" s="227"/>
      <c r="N20" s="228"/>
      <c r="O20" s="229"/>
      <c r="P20" s="227"/>
      <c r="Q20" s="228"/>
      <c r="R20" s="231"/>
      <c r="S20" s="227"/>
      <c r="T20" s="227"/>
      <c r="U20" s="227"/>
      <c r="V20" s="230"/>
      <c r="W20" s="231"/>
      <c r="X20" s="227"/>
      <c r="Y20" s="228"/>
      <c r="Z20" s="229"/>
      <c r="AA20" s="232"/>
      <c r="AB20" s="227"/>
      <c r="AC20" s="227"/>
      <c r="AD20" s="230"/>
      <c r="AE20" s="231"/>
      <c r="AF20" s="227"/>
      <c r="AG20" s="228"/>
      <c r="AH20" s="227"/>
      <c r="AI20" s="227"/>
      <c r="AJ20" s="230"/>
      <c r="AK20" s="231"/>
      <c r="AL20" s="229"/>
      <c r="AM20" s="227"/>
      <c r="AN20" s="230"/>
      <c r="AO20" s="231"/>
      <c r="AP20" s="229"/>
      <c r="AQ20" s="227"/>
      <c r="AR20" s="232"/>
      <c r="AS20" s="226"/>
      <c r="AT20" s="229"/>
      <c r="AU20" s="230"/>
      <c r="AV20" s="231"/>
      <c r="AW20" s="228"/>
      <c r="AX20" s="231"/>
      <c r="AY20" s="229"/>
      <c r="AZ20" s="231"/>
      <c r="BA20" s="232"/>
      <c r="BB20" s="226"/>
      <c r="BC20" s="232"/>
      <c r="BD20" s="725" t="str">
        <f t="shared" si="1"/>
        <v/>
      </c>
      <c r="BE20" s="725" t="str">
        <f t="shared" si="2"/>
        <v/>
      </c>
      <c r="BF20" s="725" t="str">
        <f t="shared" si="3"/>
        <v/>
      </c>
      <c r="BG20" s="725" t="str">
        <f t="shared" si="4"/>
        <v/>
      </c>
      <c r="BH20" s="726" t="str">
        <f t="shared" si="5"/>
        <v/>
      </c>
      <c r="BI20" s="233"/>
      <c r="BJ20" s="234"/>
      <c r="BK20" s="234"/>
      <c r="BL20" s="234"/>
      <c r="BM20" s="234"/>
      <c r="BN20" s="234"/>
      <c r="BO20" s="235"/>
      <c r="BP20" s="236"/>
      <c r="BQ20" s="234"/>
      <c r="BR20" s="234"/>
      <c r="BS20" s="234"/>
      <c r="BT20" s="234"/>
      <c r="BU20" s="237"/>
      <c r="BV20" s="233"/>
      <c r="BW20" s="233"/>
      <c r="BX20" s="233"/>
      <c r="BY20" s="238"/>
      <c r="BZ20" s="239"/>
      <c r="CA20" s="240"/>
      <c r="ED20" s="1"/>
    </row>
    <row r="21" spans="1:134" ht="21.75" customHeight="1">
      <c r="A21" s="1121" t="str">
        <f>IF(Promo!G20&gt;0,Promo!G20,"")</f>
        <v/>
      </c>
      <c r="B21" s="1122" t="str">
        <f>IF(Promo!I20&gt;0,Promo!I20,"")</f>
        <v/>
      </c>
      <c r="C21" s="1623" t="str">
        <f>IF(Promo!J20&gt;0,Promo!J20,"")</f>
        <v/>
      </c>
      <c r="D21" s="1624"/>
      <c r="E21" s="226"/>
      <c r="F21" s="229"/>
      <c r="G21" s="226"/>
      <c r="H21" s="227"/>
      <c r="I21" s="227"/>
      <c r="J21" s="228"/>
      <c r="K21" s="229"/>
      <c r="L21" s="227"/>
      <c r="M21" s="227"/>
      <c r="N21" s="230"/>
      <c r="O21" s="231"/>
      <c r="P21" s="227"/>
      <c r="Q21" s="228"/>
      <c r="R21" s="229"/>
      <c r="S21" s="227"/>
      <c r="T21" s="227"/>
      <c r="U21" s="227"/>
      <c r="V21" s="230"/>
      <c r="W21" s="231"/>
      <c r="X21" s="227"/>
      <c r="Y21" s="228"/>
      <c r="Z21" s="229"/>
      <c r="AA21" s="232"/>
      <c r="AB21" s="226"/>
      <c r="AC21" s="227"/>
      <c r="AD21" s="230"/>
      <c r="AE21" s="231"/>
      <c r="AF21" s="227"/>
      <c r="AG21" s="228"/>
      <c r="AH21" s="229"/>
      <c r="AI21" s="227"/>
      <c r="AJ21" s="230"/>
      <c r="AK21" s="231"/>
      <c r="AL21" s="229"/>
      <c r="AM21" s="227"/>
      <c r="AN21" s="230"/>
      <c r="AO21" s="231"/>
      <c r="AP21" s="229"/>
      <c r="AQ21" s="227"/>
      <c r="AR21" s="232"/>
      <c r="AS21" s="226"/>
      <c r="AT21" s="229"/>
      <c r="AU21" s="230"/>
      <c r="AV21" s="231"/>
      <c r="AW21" s="228"/>
      <c r="AX21" s="231"/>
      <c r="AY21" s="229"/>
      <c r="AZ21" s="231"/>
      <c r="BA21" s="232"/>
      <c r="BB21" s="226"/>
      <c r="BC21" s="232"/>
      <c r="BD21" s="725" t="str">
        <f t="shared" si="1"/>
        <v/>
      </c>
      <c r="BE21" s="725" t="str">
        <f t="shared" si="2"/>
        <v/>
      </c>
      <c r="BF21" s="725" t="str">
        <f t="shared" si="3"/>
        <v/>
      </c>
      <c r="BG21" s="725" t="str">
        <f t="shared" si="4"/>
        <v/>
      </c>
      <c r="BH21" s="726" t="str">
        <f t="shared" si="5"/>
        <v/>
      </c>
      <c r="BI21" s="233"/>
      <c r="BJ21" s="234"/>
      <c r="BK21" s="234"/>
      <c r="BL21" s="234"/>
      <c r="BM21" s="234"/>
      <c r="BN21" s="234"/>
      <c r="BO21" s="235"/>
      <c r="BP21" s="236"/>
      <c r="BQ21" s="234"/>
      <c r="BR21" s="234"/>
      <c r="BS21" s="234"/>
      <c r="BT21" s="234"/>
      <c r="BU21" s="237"/>
      <c r="BV21" s="233"/>
      <c r="BW21" s="233"/>
      <c r="BX21" s="233"/>
      <c r="BY21" s="238"/>
      <c r="BZ21" s="239"/>
      <c r="CA21" s="240"/>
      <c r="ED21" s="1"/>
    </row>
    <row r="22" spans="1:134" ht="21.75" customHeight="1">
      <c r="A22" s="1121" t="str">
        <f>IF(Promo!G21&gt;0,Promo!G21,"")</f>
        <v/>
      </c>
      <c r="B22" s="1122" t="str">
        <f>IF(Promo!I21&gt;0,Promo!I21,"")</f>
        <v/>
      </c>
      <c r="C22" s="1623" t="str">
        <f>IF(Promo!J21&gt;0,Promo!J21,"")</f>
        <v/>
      </c>
      <c r="D22" s="1624"/>
      <c r="E22" s="226"/>
      <c r="F22" s="229"/>
      <c r="G22" s="226"/>
      <c r="H22" s="227"/>
      <c r="I22" s="227"/>
      <c r="J22" s="228"/>
      <c r="K22" s="229"/>
      <c r="L22" s="227"/>
      <c r="M22" s="227"/>
      <c r="N22" s="230"/>
      <c r="O22" s="231"/>
      <c r="P22" s="227"/>
      <c r="Q22" s="228"/>
      <c r="R22" s="229"/>
      <c r="S22" s="227"/>
      <c r="T22" s="227"/>
      <c r="U22" s="227"/>
      <c r="V22" s="230"/>
      <c r="W22" s="231"/>
      <c r="X22" s="227"/>
      <c r="Y22" s="228"/>
      <c r="Z22" s="229"/>
      <c r="AA22" s="232"/>
      <c r="AB22" s="226"/>
      <c r="AC22" s="227"/>
      <c r="AD22" s="230"/>
      <c r="AE22" s="231"/>
      <c r="AF22" s="227"/>
      <c r="AG22" s="228"/>
      <c r="AH22" s="229"/>
      <c r="AI22" s="227"/>
      <c r="AJ22" s="230"/>
      <c r="AK22" s="231"/>
      <c r="AL22" s="229"/>
      <c r="AM22" s="227"/>
      <c r="AN22" s="230"/>
      <c r="AO22" s="231"/>
      <c r="AP22" s="229"/>
      <c r="AQ22" s="227"/>
      <c r="AR22" s="232"/>
      <c r="AS22" s="226"/>
      <c r="AT22" s="229"/>
      <c r="AU22" s="230"/>
      <c r="AV22" s="231"/>
      <c r="AW22" s="228"/>
      <c r="AX22" s="231"/>
      <c r="AY22" s="229"/>
      <c r="AZ22" s="231"/>
      <c r="BA22" s="232"/>
      <c r="BB22" s="226"/>
      <c r="BC22" s="232"/>
      <c r="BD22" s="725" t="str">
        <f t="shared" si="1"/>
        <v/>
      </c>
      <c r="BE22" s="725" t="str">
        <f t="shared" si="2"/>
        <v/>
      </c>
      <c r="BF22" s="725" t="str">
        <f t="shared" si="3"/>
        <v/>
      </c>
      <c r="BG22" s="725" t="str">
        <f t="shared" si="4"/>
        <v/>
      </c>
      <c r="BH22" s="726" t="str">
        <f t="shared" si="5"/>
        <v/>
      </c>
      <c r="BI22" s="233"/>
      <c r="BJ22" s="234"/>
      <c r="BK22" s="234"/>
      <c r="BL22" s="234"/>
      <c r="BM22" s="234"/>
      <c r="BN22" s="234"/>
      <c r="BO22" s="235"/>
      <c r="BP22" s="236"/>
      <c r="BQ22" s="234"/>
      <c r="BR22" s="234"/>
      <c r="BS22" s="234"/>
      <c r="BT22" s="234"/>
      <c r="BU22" s="237"/>
      <c r="BV22" s="233"/>
      <c r="BW22" s="233"/>
      <c r="BX22" s="233"/>
      <c r="BY22" s="238"/>
      <c r="BZ22" s="239"/>
      <c r="CA22" s="240"/>
      <c r="ED22" s="1"/>
    </row>
    <row r="23" spans="1:134" ht="21.75" customHeight="1">
      <c r="A23" s="1121" t="str">
        <f>IF(Promo!G22&gt;0,Promo!G22,"")</f>
        <v/>
      </c>
      <c r="B23" s="1122" t="str">
        <f>IF(Promo!I22&gt;0,Promo!I22,"")</f>
        <v/>
      </c>
      <c r="C23" s="1623" t="str">
        <f>IF(Promo!J22&gt;0,Promo!J22,"")</f>
        <v/>
      </c>
      <c r="D23" s="1624"/>
      <c r="E23" s="226"/>
      <c r="F23" s="229"/>
      <c r="G23" s="226"/>
      <c r="H23" s="227"/>
      <c r="I23" s="227"/>
      <c r="J23" s="228"/>
      <c r="K23" s="229"/>
      <c r="L23" s="227"/>
      <c r="M23" s="227"/>
      <c r="N23" s="230"/>
      <c r="O23" s="231"/>
      <c r="P23" s="227"/>
      <c r="Q23" s="228"/>
      <c r="R23" s="229"/>
      <c r="S23" s="227"/>
      <c r="T23" s="227"/>
      <c r="U23" s="227"/>
      <c r="V23" s="230"/>
      <c r="W23" s="231"/>
      <c r="X23" s="227"/>
      <c r="Y23" s="228"/>
      <c r="Z23" s="229"/>
      <c r="AA23" s="232"/>
      <c r="AB23" s="226"/>
      <c r="AC23" s="227"/>
      <c r="AD23" s="230"/>
      <c r="AE23" s="231"/>
      <c r="AF23" s="227"/>
      <c r="AG23" s="228"/>
      <c r="AH23" s="229"/>
      <c r="AI23" s="227"/>
      <c r="AJ23" s="230"/>
      <c r="AK23" s="231"/>
      <c r="AL23" s="229"/>
      <c r="AM23" s="227"/>
      <c r="AN23" s="230"/>
      <c r="AO23" s="231"/>
      <c r="AP23" s="229"/>
      <c r="AQ23" s="227"/>
      <c r="AR23" s="232"/>
      <c r="AS23" s="226"/>
      <c r="AT23" s="229"/>
      <c r="AU23" s="230"/>
      <c r="AV23" s="231"/>
      <c r="AW23" s="228"/>
      <c r="AX23" s="231"/>
      <c r="AY23" s="229"/>
      <c r="AZ23" s="231"/>
      <c r="BA23" s="232"/>
      <c r="BB23" s="226"/>
      <c r="BC23" s="232"/>
      <c r="BD23" s="725" t="str">
        <f t="shared" si="1"/>
        <v/>
      </c>
      <c r="BE23" s="725" t="str">
        <f t="shared" si="2"/>
        <v/>
      </c>
      <c r="BF23" s="725" t="str">
        <f t="shared" si="3"/>
        <v/>
      </c>
      <c r="BG23" s="725" t="str">
        <f t="shared" si="4"/>
        <v/>
      </c>
      <c r="BH23" s="726" t="str">
        <f t="shared" si="5"/>
        <v/>
      </c>
      <c r="BI23" s="233"/>
      <c r="BJ23" s="234"/>
      <c r="BK23" s="234"/>
      <c r="BL23" s="234"/>
      <c r="BM23" s="234"/>
      <c r="BN23" s="234"/>
      <c r="BO23" s="235"/>
      <c r="BP23" s="236"/>
      <c r="BQ23" s="234"/>
      <c r="BR23" s="234"/>
      <c r="BS23" s="234"/>
      <c r="BT23" s="234"/>
      <c r="BU23" s="237"/>
      <c r="BV23" s="233"/>
      <c r="BW23" s="233"/>
      <c r="BX23" s="233"/>
      <c r="BY23" s="238"/>
      <c r="BZ23" s="239"/>
      <c r="CA23" s="240"/>
      <c r="ED23" s="1"/>
    </row>
    <row r="24" spans="1:134" ht="21.75" customHeight="1">
      <c r="A24" s="1121" t="str">
        <f>IF(Promo!G23&gt;0,Promo!G23,"")</f>
        <v/>
      </c>
      <c r="B24" s="1122" t="str">
        <f>IF(Promo!I23&gt;0,Promo!I23,"")</f>
        <v/>
      </c>
      <c r="C24" s="1623" t="str">
        <f>IF(Promo!J23&gt;0,Promo!J23,"")</f>
        <v/>
      </c>
      <c r="D24" s="1624"/>
      <c r="E24" s="226"/>
      <c r="F24" s="229"/>
      <c r="G24" s="226"/>
      <c r="H24" s="227"/>
      <c r="I24" s="227"/>
      <c r="J24" s="228"/>
      <c r="K24" s="229"/>
      <c r="L24" s="227"/>
      <c r="M24" s="227"/>
      <c r="N24" s="230"/>
      <c r="O24" s="231"/>
      <c r="P24" s="227"/>
      <c r="Q24" s="228"/>
      <c r="R24" s="229"/>
      <c r="S24" s="227"/>
      <c r="T24" s="227"/>
      <c r="U24" s="227"/>
      <c r="V24" s="230"/>
      <c r="W24" s="231"/>
      <c r="X24" s="227"/>
      <c r="Y24" s="228"/>
      <c r="Z24" s="229"/>
      <c r="AA24" s="232"/>
      <c r="AB24" s="226"/>
      <c r="AC24" s="227"/>
      <c r="AD24" s="230"/>
      <c r="AE24" s="231"/>
      <c r="AF24" s="227"/>
      <c r="AG24" s="228"/>
      <c r="AH24" s="229"/>
      <c r="AI24" s="227"/>
      <c r="AJ24" s="230"/>
      <c r="AK24" s="231"/>
      <c r="AL24" s="229"/>
      <c r="AM24" s="227"/>
      <c r="AN24" s="230"/>
      <c r="AO24" s="231"/>
      <c r="AP24" s="229"/>
      <c r="AQ24" s="227"/>
      <c r="AR24" s="232"/>
      <c r="AS24" s="226"/>
      <c r="AT24" s="229"/>
      <c r="AU24" s="230"/>
      <c r="AV24" s="231"/>
      <c r="AW24" s="228"/>
      <c r="AX24" s="231"/>
      <c r="AY24" s="229"/>
      <c r="AZ24" s="231"/>
      <c r="BA24" s="232"/>
      <c r="BB24" s="226"/>
      <c r="BC24" s="232"/>
      <c r="BD24" s="725" t="str">
        <f t="shared" si="1"/>
        <v/>
      </c>
      <c r="BE24" s="725" t="str">
        <f t="shared" si="2"/>
        <v/>
      </c>
      <c r="BF24" s="725" t="str">
        <f t="shared" si="3"/>
        <v/>
      </c>
      <c r="BG24" s="725" t="str">
        <f t="shared" si="4"/>
        <v/>
      </c>
      <c r="BH24" s="726" t="str">
        <f t="shared" si="5"/>
        <v/>
      </c>
      <c r="BI24" s="233"/>
      <c r="BJ24" s="234"/>
      <c r="BK24" s="234"/>
      <c r="BL24" s="234"/>
      <c r="BM24" s="234"/>
      <c r="BN24" s="234"/>
      <c r="BO24" s="235"/>
      <c r="BP24" s="236"/>
      <c r="BQ24" s="234"/>
      <c r="BR24" s="234"/>
      <c r="BS24" s="234"/>
      <c r="BT24" s="234"/>
      <c r="BU24" s="237"/>
      <c r="BV24" s="233"/>
      <c r="BW24" s="233"/>
      <c r="BX24" s="233"/>
      <c r="BY24" s="238"/>
      <c r="BZ24" s="239"/>
      <c r="CA24" s="240"/>
      <c r="ED24" s="1"/>
    </row>
    <row r="25" spans="1:134" ht="21.75" customHeight="1">
      <c r="A25" s="1121" t="str">
        <f>IF(Promo!G25&gt;0,Promo!G25,"")</f>
        <v/>
      </c>
      <c r="B25" s="1122" t="str">
        <f>IF(Promo!I25&gt;0,Promo!I25,"")</f>
        <v/>
      </c>
      <c r="C25" s="1623" t="str">
        <f>IF(Promo!J25&gt;0,Promo!J25,"")</f>
        <v/>
      </c>
      <c r="D25" s="1624"/>
      <c r="E25" s="226"/>
      <c r="F25" s="229"/>
      <c r="G25" s="226"/>
      <c r="H25" s="227"/>
      <c r="I25" s="227"/>
      <c r="J25" s="228"/>
      <c r="K25" s="229"/>
      <c r="L25" s="227"/>
      <c r="M25" s="227"/>
      <c r="N25" s="230"/>
      <c r="O25" s="231"/>
      <c r="P25" s="227"/>
      <c r="Q25" s="228"/>
      <c r="R25" s="229"/>
      <c r="S25" s="227"/>
      <c r="T25" s="227"/>
      <c r="U25" s="227"/>
      <c r="V25" s="230"/>
      <c r="W25" s="231"/>
      <c r="X25" s="227"/>
      <c r="Y25" s="228"/>
      <c r="Z25" s="229"/>
      <c r="AA25" s="232"/>
      <c r="AB25" s="226"/>
      <c r="AC25" s="227"/>
      <c r="AD25" s="230"/>
      <c r="AE25" s="231"/>
      <c r="AF25" s="227"/>
      <c r="AG25" s="228"/>
      <c r="AH25" s="229"/>
      <c r="AI25" s="227"/>
      <c r="AJ25" s="230"/>
      <c r="AK25" s="231"/>
      <c r="AL25" s="229"/>
      <c r="AM25" s="227"/>
      <c r="AN25" s="230"/>
      <c r="AO25" s="231"/>
      <c r="AP25" s="229"/>
      <c r="AQ25" s="227"/>
      <c r="AR25" s="232"/>
      <c r="AS25" s="226"/>
      <c r="AT25" s="229"/>
      <c r="AU25" s="230"/>
      <c r="AV25" s="231"/>
      <c r="AW25" s="228"/>
      <c r="AX25" s="231"/>
      <c r="AY25" s="229"/>
      <c r="AZ25" s="231"/>
      <c r="BA25" s="232"/>
      <c r="BB25" s="226"/>
      <c r="BC25" s="232"/>
      <c r="BD25" s="725" t="str">
        <f t="shared" si="1"/>
        <v/>
      </c>
      <c r="BE25" s="725" t="str">
        <f t="shared" si="2"/>
        <v/>
      </c>
      <c r="BF25" s="725" t="str">
        <f t="shared" si="3"/>
        <v/>
      </c>
      <c r="BG25" s="725" t="str">
        <f t="shared" si="4"/>
        <v/>
      </c>
      <c r="BH25" s="726" t="str">
        <f t="shared" si="5"/>
        <v/>
      </c>
      <c r="BI25" s="233"/>
      <c r="BJ25" s="234"/>
      <c r="BK25" s="234"/>
      <c r="BL25" s="234"/>
      <c r="BM25" s="234"/>
      <c r="BN25" s="234"/>
      <c r="BO25" s="235"/>
      <c r="BP25" s="236"/>
      <c r="BQ25" s="234"/>
      <c r="BR25" s="234"/>
      <c r="BS25" s="234"/>
      <c r="BT25" s="234"/>
      <c r="BU25" s="237"/>
      <c r="BV25" s="233"/>
      <c r="BW25" s="233"/>
      <c r="BX25" s="233"/>
      <c r="BY25" s="238"/>
      <c r="BZ25" s="239"/>
      <c r="CA25" s="240"/>
      <c r="ED25" s="1"/>
    </row>
    <row r="26" spans="1:134" ht="21.75" customHeight="1">
      <c r="A26" s="1121" t="str">
        <f>IF(Promo!G26&gt;0,Promo!G26,"")</f>
        <v/>
      </c>
      <c r="B26" s="1122" t="str">
        <f>IF(Promo!I26&gt;0,Promo!I26,"")</f>
        <v/>
      </c>
      <c r="C26" s="1623" t="str">
        <f>IF(Promo!J26&gt;0,Promo!J26,"")</f>
        <v/>
      </c>
      <c r="D26" s="1624"/>
      <c r="E26" s="226"/>
      <c r="F26" s="229"/>
      <c r="G26" s="226"/>
      <c r="H26" s="227"/>
      <c r="I26" s="227"/>
      <c r="J26" s="228"/>
      <c r="K26" s="229"/>
      <c r="L26" s="227"/>
      <c r="M26" s="227"/>
      <c r="N26" s="230"/>
      <c r="O26" s="231"/>
      <c r="P26" s="227"/>
      <c r="Q26" s="228"/>
      <c r="R26" s="229"/>
      <c r="S26" s="227"/>
      <c r="T26" s="227"/>
      <c r="U26" s="227"/>
      <c r="V26" s="230"/>
      <c r="W26" s="231"/>
      <c r="X26" s="227"/>
      <c r="Y26" s="228"/>
      <c r="Z26" s="229"/>
      <c r="AA26" s="232"/>
      <c r="AB26" s="226"/>
      <c r="AC26" s="227"/>
      <c r="AD26" s="230"/>
      <c r="AE26" s="231"/>
      <c r="AF26" s="227"/>
      <c r="AG26" s="228"/>
      <c r="AH26" s="229"/>
      <c r="AI26" s="227"/>
      <c r="AJ26" s="230"/>
      <c r="AK26" s="231"/>
      <c r="AL26" s="229"/>
      <c r="AM26" s="227"/>
      <c r="AN26" s="230"/>
      <c r="AO26" s="231"/>
      <c r="AP26" s="229"/>
      <c r="AQ26" s="227"/>
      <c r="AR26" s="232"/>
      <c r="AS26" s="226"/>
      <c r="AT26" s="229"/>
      <c r="AU26" s="230"/>
      <c r="AV26" s="231"/>
      <c r="AW26" s="228"/>
      <c r="AX26" s="231"/>
      <c r="AY26" s="229"/>
      <c r="AZ26" s="231"/>
      <c r="BA26" s="232"/>
      <c r="BB26" s="226"/>
      <c r="BC26" s="232"/>
      <c r="BD26" s="725" t="str">
        <f t="shared" si="1"/>
        <v/>
      </c>
      <c r="BE26" s="725" t="str">
        <f t="shared" si="2"/>
        <v/>
      </c>
      <c r="BF26" s="725" t="str">
        <f t="shared" si="3"/>
        <v/>
      </c>
      <c r="BG26" s="725" t="str">
        <f t="shared" si="4"/>
        <v/>
      </c>
      <c r="BH26" s="726" t="str">
        <f t="shared" si="5"/>
        <v/>
      </c>
      <c r="BI26" s="233"/>
      <c r="BJ26" s="234"/>
      <c r="BK26" s="234"/>
      <c r="BL26" s="234"/>
      <c r="BM26" s="234"/>
      <c r="BN26" s="234"/>
      <c r="BO26" s="235"/>
      <c r="BP26" s="236"/>
      <c r="BQ26" s="234"/>
      <c r="BR26" s="234"/>
      <c r="BS26" s="234"/>
      <c r="BT26" s="234"/>
      <c r="BU26" s="237"/>
      <c r="BV26" s="233"/>
      <c r="BW26" s="233"/>
      <c r="BX26" s="233"/>
      <c r="BY26" s="238"/>
      <c r="BZ26" s="239"/>
      <c r="CA26" s="240"/>
      <c r="ED26" s="1"/>
    </row>
    <row r="27" spans="1:134" ht="21.75" customHeight="1">
      <c r="A27" s="1121" t="str">
        <f>IF(Promo!G27&gt;0,Promo!G27,"")</f>
        <v/>
      </c>
      <c r="B27" s="1122" t="str">
        <f>IF(Promo!I27&gt;0,Promo!I27,"")</f>
        <v/>
      </c>
      <c r="C27" s="1623" t="str">
        <f>IF(Promo!J27&gt;0,Promo!J27,"")</f>
        <v/>
      </c>
      <c r="D27" s="1624"/>
      <c r="E27" s="226"/>
      <c r="F27" s="229"/>
      <c r="G27" s="226"/>
      <c r="H27" s="227"/>
      <c r="I27" s="227"/>
      <c r="J27" s="228"/>
      <c r="K27" s="229"/>
      <c r="L27" s="227"/>
      <c r="M27" s="227"/>
      <c r="N27" s="230"/>
      <c r="O27" s="231"/>
      <c r="P27" s="227"/>
      <c r="Q27" s="228"/>
      <c r="R27" s="229"/>
      <c r="S27" s="227"/>
      <c r="T27" s="227"/>
      <c r="U27" s="227"/>
      <c r="V27" s="230"/>
      <c r="W27" s="231"/>
      <c r="X27" s="227"/>
      <c r="Y27" s="228"/>
      <c r="Z27" s="229"/>
      <c r="AA27" s="232"/>
      <c r="AB27" s="226"/>
      <c r="AC27" s="227"/>
      <c r="AD27" s="230"/>
      <c r="AE27" s="231"/>
      <c r="AF27" s="227"/>
      <c r="AG27" s="228"/>
      <c r="AH27" s="229"/>
      <c r="AI27" s="227"/>
      <c r="AJ27" s="230"/>
      <c r="AK27" s="231"/>
      <c r="AL27" s="229"/>
      <c r="AM27" s="227"/>
      <c r="AN27" s="230"/>
      <c r="AO27" s="231"/>
      <c r="AP27" s="229"/>
      <c r="AQ27" s="227"/>
      <c r="AR27" s="232"/>
      <c r="AS27" s="226"/>
      <c r="AT27" s="229"/>
      <c r="AU27" s="230"/>
      <c r="AV27" s="231"/>
      <c r="AW27" s="228"/>
      <c r="AX27" s="231"/>
      <c r="AY27" s="229"/>
      <c r="AZ27" s="231"/>
      <c r="BA27" s="232"/>
      <c r="BB27" s="226"/>
      <c r="BC27" s="232"/>
      <c r="BD27" s="725" t="str">
        <f t="shared" si="1"/>
        <v/>
      </c>
      <c r="BE27" s="725" t="str">
        <f t="shared" si="2"/>
        <v/>
      </c>
      <c r="BF27" s="725" t="str">
        <f t="shared" si="3"/>
        <v/>
      </c>
      <c r="BG27" s="725" t="str">
        <f t="shared" si="4"/>
        <v/>
      </c>
      <c r="BH27" s="726" t="str">
        <f t="shared" si="5"/>
        <v/>
      </c>
      <c r="BI27" s="233"/>
      <c r="BJ27" s="234"/>
      <c r="BK27" s="234"/>
      <c r="BL27" s="234"/>
      <c r="BM27" s="234"/>
      <c r="BN27" s="234"/>
      <c r="BO27" s="235"/>
      <c r="BP27" s="236"/>
      <c r="BQ27" s="234"/>
      <c r="BR27" s="234"/>
      <c r="BS27" s="234"/>
      <c r="BT27" s="234"/>
      <c r="BU27" s="237"/>
      <c r="BV27" s="233"/>
      <c r="BW27" s="233"/>
      <c r="BX27" s="233"/>
      <c r="BY27" s="238"/>
      <c r="BZ27" s="239"/>
      <c r="CA27" s="240"/>
      <c r="ED27" s="1"/>
    </row>
    <row r="28" spans="1:134" ht="21.75" customHeight="1">
      <c r="A28" s="1121" t="str">
        <f>IF(Promo!G28&gt;0,Promo!G28,"")</f>
        <v/>
      </c>
      <c r="B28" s="1122" t="str">
        <f>IF(Promo!I28&gt;0,Promo!I28,"")</f>
        <v/>
      </c>
      <c r="C28" s="1623" t="str">
        <f>IF(Promo!J28&gt;0,Promo!J28,"")</f>
        <v/>
      </c>
      <c r="D28" s="1624"/>
      <c r="E28" s="226"/>
      <c r="F28" s="229"/>
      <c r="G28" s="226"/>
      <c r="H28" s="227"/>
      <c r="I28" s="227"/>
      <c r="J28" s="228"/>
      <c r="K28" s="229"/>
      <c r="L28" s="227"/>
      <c r="M28" s="227"/>
      <c r="N28" s="230"/>
      <c r="O28" s="231"/>
      <c r="P28" s="227"/>
      <c r="Q28" s="228"/>
      <c r="R28" s="229"/>
      <c r="S28" s="227"/>
      <c r="T28" s="227"/>
      <c r="U28" s="227"/>
      <c r="V28" s="230"/>
      <c r="W28" s="231"/>
      <c r="X28" s="227"/>
      <c r="Y28" s="228"/>
      <c r="Z28" s="229"/>
      <c r="AA28" s="232"/>
      <c r="AB28" s="226"/>
      <c r="AC28" s="227"/>
      <c r="AD28" s="230"/>
      <c r="AE28" s="231"/>
      <c r="AF28" s="227"/>
      <c r="AG28" s="228"/>
      <c r="AH28" s="229"/>
      <c r="AI28" s="227"/>
      <c r="AJ28" s="230"/>
      <c r="AK28" s="231"/>
      <c r="AL28" s="229"/>
      <c r="AM28" s="227"/>
      <c r="AN28" s="230"/>
      <c r="AO28" s="231"/>
      <c r="AP28" s="229"/>
      <c r="AQ28" s="227"/>
      <c r="AR28" s="232"/>
      <c r="AS28" s="226"/>
      <c r="AT28" s="229"/>
      <c r="AU28" s="230"/>
      <c r="AV28" s="231"/>
      <c r="AW28" s="228"/>
      <c r="AX28" s="231"/>
      <c r="AY28" s="229"/>
      <c r="AZ28" s="231"/>
      <c r="BA28" s="232"/>
      <c r="BB28" s="226"/>
      <c r="BC28" s="232"/>
      <c r="BD28" s="725" t="str">
        <f t="shared" si="1"/>
        <v/>
      </c>
      <c r="BE28" s="725" t="str">
        <f t="shared" si="2"/>
        <v/>
      </c>
      <c r="BF28" s="725" t="str">
        <f t="shared" si="3"/>
        <v/>
      </c>
      <c r="BG28" s="725" t="str">
        <f t="shared" si="4"/>
        <v/>
      </c>
      <c r="BH28" s="726" t="str">
        <f t="shared" si="5"/>
        <v/>
      </c>
      <c r="BI28" s="233"/>
      <c r="BJ28" s="234"/>
      <c r="BK28" s="234"/>
      <c r="BL28" s="234"/>
      <c r="BM28" s="234"/>
      <c r="BN28" s="234"/>
      <c r="BO28" s="235"/>
      <c r="BP28" s="236"/>
      <c r="BQ28" s="234"/>
      <c r="BR28" s="234"/>
      <c r="BS28" s="234"/>
      <c r="BT28" s="234"/>
      <c r="BU28" s="237"/>
      <c r="BV28" s="233"/>
      <c r="BW28" s="233"/>
      <c r="BX28" s="233"/>
      <c r="BY28" s="238"/>
      <c r="BZ28" s="239"/>
      <c r="CA28" s="240"/>
      <c r="ED28" s="1"/>
    </row>
    <row r="29" spans="1:134" ht="21.75" customHeight="1">
      <c r="A29" s="1121" t="str">
        <f>IF(Promo!G29&gt;0,Promo!G29,"")</f>
        <v/>
      </c>
      <c r="B29" s="1122" t="str">
        <f>IF(Promo!I29&gt;0,Promo!I29,"")</f>
        <v/>
      </c>
      <c r="C29" s="1623" t="str">
        <f>IF(Promo!J29&gt;0,Promo!J29,"")</f>
        <v/>
      </c>
      <c r="D29" s="1624"/>
      <c r="E29" s="226"/>
      <c r="F29" s="229"/>
      <c r="G29" s="226"/>
      <c r="H29" s="227"/>
      <c r="I29" s="227"/>
      <c r="J29" s="228"/>
      <c r="K29" s="229"/>
      <c r="L29" s="227"/>
      <c r="M29" s="227"/>
      <c r="N29" s="230"/>
      <c r="O29" s="231"/>
      <c r="P29" s="227"/>
      <c r="Q29" s="228"/>
      <c r="R29" s="229"/>
      <c r="S29" s="227"/>
      <c r="T29" s="227"/>
      <c r="U29" s="227"/>
      <c r="V29" s="230"/>
      <c r="W29" s="231"/>
      <c r="X29" s="227"/>
      <c r="Y29" s="228"/>
      <c r="Z29" s="229"/>
      <c r="AA29" s="232"/>
      <c r="AB29" s="226"/>
      <c r="AC29" s="227"/>
      <c r="AD29" s="230"/>
      <c r="AE29" s="231"/>
      <c r="AF29" s="227"/>
      <c r="AG29" s="228"/>
      <c r="AH29" s="229"/>
      <c r="AI29" s="227"/>
      <c r="AJ29" s="230"/>
      <c r="AK29" s="231"/>
      <c r="AL29" s="229"/>
      <c r="AM29" s="227"/>
      <c r="AN29" s="230"/>
      <c r="AO29" s="231"/>
      <c r="AP29" s="229"/>
      <c r="AQ29" s="227"/>
      <c r="AR29" s="232"/>
      <c r="AS29" s="226"/>
      <c r="AT29" s="229"/>
      <c r="AU29" s="230"/>
      <c r="AV29" s="231"/>
      <c r="AW29" s="228"/>
      <c r="AX29" s="231"/>
      <c r="AY29" s="229"/>
      <c r="AZ29" s="231"/>
      <c r="BA29" s="232"/>
      <c r="BB29" s="226"/>
      <c r="BC29" s="232"/>
      <c r="BD29" s="725" t="str">
        <f t="shared" si="1"/>
        <v/>
      </c>
      <c r="BE29" s="725" t="str">
        <f t="shared" si="2"/>
        <v/>
      </c>
      <c r="BF29" s="725" t="str">
        <f t="shared" si="3"/>
        <v/>
      </c>
      <c r="BG29" s="725" t="str">
        <f t="shared" si="4"/>
        <v/>
      </c>
      <c r="BH29" s="726" t="str">
        <f t="shared" si="5"/>
        <v/>
      </c>
      <c r="BI29" s="233"/>
      <c r="BJ29" s="234"/>
      <c r="BK29" s="234"/>
      <c r="BL29" s="234"/>
      <c r="BM29" s="234"/>
      <c r="BN29" s="234"/>
      <c r="BO29" s="235"/>
      <c r="BP29" s="236"/>
      <c r="BQ29" s="234"/>
      <c r="BR29" s="234"/>
      <c r="BS29" s="234"/>
      <c r="BT29" s="234"/>
      <c r="BU29" s="237"/>
      <c r="BV29" s="233"/>
      <c r="BW29" s="233"/>
      <c r="BX29" s="233"/>
      <c r="BY29" s="238"/>
      <c r="BZ29" s="239"/>
      <c r="CA29" s="240"/>
      <c r="ED29" s="1"/>
    </row>
    <row r="30" spans="1:134" ht="21.75" customHeight="1">
      <c r="A30" s="1121" t="str">
        <f>IF(Promo!G30&gt;0,Promo!G30,"")</f>
        <v/>
      </c>
      <c r="B30" s="1122" t="str">
        <f>IF(Promo!I30&gt;0,Promo!I30,"")</f>
        <v/>
      </c>
      <c r="C30" s="1623" t="str">
        <f>IF(Promo!J30&gt;0,Promo!J30,"")</f>
        <v/>
      </c>
      <c r="D30" s="1624"/>
      <c r="E30" s="226"/>
      <c r="F30" s="229"/>
      <c r="G30" s="226"/>
      <c r="H30" s="227"/>
      <c r="I30" s="227"/>
      <c r="J30" s="228"/>
      <c r="K30" s="229"/>
      <c r="L30" s="227"/>
      <c r="M30" s="227"/>
      <c r="N30" s="230"/>
      <c r="O30" s="231"/>
      <c r="P30" s="227"/>
      <c r="Q30" s="228"/>
      <c r="R30" s="229"/>
      <c r="S30" s="227"/>
      <c r="T30" s="227"/>
      <c r="U30" s="227"/>
      <c r="V30" s="230"/>
      <c r="W30" s="231"/>
      <c r="X30" s="227"/>
      <c r="Y30" s="228"/>
      <c r="Z30" s="229"/>
      <c r="AA30" s="232"/>
      <c r="AB30" s="226"/>
      <c r="AC30" s="227"/>
      <c r="AD30" s="230"/>
      <c r="AE30" s="231"/>
      <c r="AF30" s="227"/>
      <c r="AG30" s="228"/>
      <c r="AH30" s="229"/>
      <c r="AI30" s="227"/>
      <c r="AJ30" s="230"/>
      <c r="AK30" s="231"/>
      <c r="AL30" s="229"/>
      <c r="AM30" s="227"/>
      <c r="AN30" s="230"/>
      <c r="AO30" s="231"/>
      <c r="AP30" s="229"/>
      <c r="AQ30" s="227"/>
      <c r="AR30" s="232"/>
      <c r="AS30" s="226"/>
      <c r="AT30" s="229"/>
      <c r="AU30" s="230"/>
      <c r="AV30" s="231"/>
      <c r="AW30" s="228"/>
      <c r="AX30" s="231"/>
      <c r="AY30" s="229"/>
      <c r="AZ30" s="231"/>
      <c r="BA30" s="232"/>
      <c r="BB30" s="226"/>
      <c r="BC30" s="232"/>
      <c r="BD30" s="725" t="str">
        <f t="shared" si="1"/>
        <v/>
      </c>
      <c r="BE30" s="725" t="str">
        <f t="shared" si="2"/>
        <v/>
      </c>
      <c r="BF30" s="725" t="str">
        <f t="shared" si="3"/>
        <v/>
      </c>
      <c r="BG30" s="725" t="str">
        <f t="shared" si="4"/>
        <v/>
      </c>
      <c r="BH30" s="726" t="str">
        <f t="shared" si="5"/>
        <v/>
      </c>
      <c r="BI30" s="233"/>
      <c r="BJ30" s="234"/>
      <c r="BK30" s="234"/>
      <c r="BL30" s="234"/>
      <c r="BM30" s="234"/>
      <c r="BN30" s="234"/>
      <c r="BO30" s="235"/>
      <c r="BP30" s="236"/>
      <c r="BQ30" s="234"/>
      <c r="BR30" s="234"/>
      <c r="BS30" s="234"/>
      <c r="BT30" s="234"/>
      <c r="BU30" s="237"/>
      <c r="BV30" s="233"/>
      <c r="BW30" s="233"/>
      <c r="BX30" s="233"/>
      <c r="BY30" s="238"/>
      <c r="BZ30" s="239"/>
      <c r="CA30" s="240"/>
      <c r="ED30" s="1"/>
    </row>
    <row r="31" spans="1:134" ht="21.75" customHeight="1">
      <c r="A31" s="1121" t="str">
        <f>IF(Promo!G31&gt;0,Promo!G31,"")</f>
        <v/>
      </c>
      <c r="B31" s="1122" t="str">
        <f>IF(Promo!I31&gt;0,Promo!I31,"")</f>
        <v/>
      </c>
      <c r="C31" s="1623" t="str">
        <f>IF(Promo!J31&gt;0,Promo!J31,"")</f>
        <v/>
      </c>
      <c r="D31" s="1624"/>
      <c r="E31" s="226"/>
      <c r="F31" s="229"/>
      <c r="G31" s="226"/>
      <c r="H31" s="227"/>
      <c r="I31" s="227"/>
      <c r="J31" s="228"/>
      <c r="K31" s="229"/>
      <c r="L31" s="227"/>
      <c r="M31" s="227"/>
      <c r="N31" s="230"/>
      <c r="O31" s="231"/>
      <c r="P31" s="227"/>
      <c r="Q31" s="228"/>
      <c r="R31" s="229"/>
      <c r="S31" s="227"/>
      <c r="T31" s="227"/>
      <c r="U31" s="227"/>
      <c r="V31" s="230"/>
      <c r="W31" s="231"/>
      <c r="X31" s="227"/>
      <c r="Y31" s="228"/>
      <c r="Z31" s="229"/>
      <c r="AA31" s="232"/>
      <c r="AB31" s="226"/>
      <c r="AC31" s="227"/>
      <c r="AD31" s="230"/>
      <c r="AE31" s="231"/>
      <c r="AF31" s="227"/>
      <c r="AG31" s="228"/>
      <c r="AH31" s="229"/>
      <c r="AI31" s="227"/>
      <c r="AJ31" s="230"/>
      <c r="AK31" s="231"/>
      <c r="AL31" s="229"/>
      <c r="AM31" s="227"/>
      <c r="AN31" s="230"/>
      <c r="AO31" s="231"/>
      <c r="AP31" s="229"/>
      <c r="AQ31" s="227"/>
      <c r="AR31" s="232"/>
      <c r="AS31" s="226"/>
      <c r="AT31" s="229"/>
      <c r="AU31" s="230"/>
      <c r="AV31" s="231"/>
      <c r="AW31" s="228"/>
      <c r="AX31" s="231"/>
      <c r="AY31" s="229"/>
      <c r="AZ31" s="231"/>
      <c r="BA31" s="232"/>
      <c r="BB31" s="226"/>
      <c r="BC31" s="232"/>
      <c r="BD31" s="725" t="str">
        <f t="shared" si="1"/>
        <v/>
      </c>
      <c r="BE31" s="725" t="str">
        <f t="shared" si="2"/>
        <v/>
      </c>
      <c r="BF31" s="725" t="str">
        <f t="shared" si="3"/>
        <v/>
      </c>
      <c r="BG31" s="725" t="str">
        <f t="shared" si="4"/>
        <v/>
      </c>
      <c r="BH31" s="726" t="str">
        <f t="shared" si="5"/>
        <v/>
      </c>
      <c r="BI31" s="233"/>
      <c r="BJ31" s="234"/>
      <c r="BK31" s="234"/>
      <c r="BL31" s="234"/>
      <c r="BM31" s="234"/>
      <c r="BN31" s="234"/>
      <c r="BO31" s="235"/>
      <c r="BP31" s="236"/>
      <c r="BQ31" s="234"/>
      <c r="BR31" s="234"/>
      <c r="BS31" s="234"/>
      <c r="BT31" s="234"/>
      <c r="BU31" s="237"/>
      <c r="BV31" s="233"/>
      <c r="BW31" s="233"/>
      <c r="BX31" s="233"/>
      <c r="BY31" s="238"/>
      <c r="BZ31" s="239"/>
      <c r="CA31" s="240"/>
      <c r="ED31" s="1"/>
    </row>
    <row r="32" spans="1:134" ht="21.75" customHeight="1">
      <c r="A32" s="1121" t="str">
        <f>IF(Promo!G32&gt;0,Promo!G32,"")</f>
        <v/>
      </c>
      <c r="B32" s="1122" t="str">
        <f>IF(Promo!I32&gt;0,Promo!I32,"")</f>
        <v/>
      </c>
      <c r="C32" s="1623" t="str">
        <f>IF(Promo!J32&gt;0,Promo!J32,"")</f>
        <v/>
      </c>
      <c r="D32" s="1624"/>
      <c r="E32" s="226"/>
      <c r="F32" s="229"/>
      <c r="G32" s="226"/>
      <c r="H32" s="227"/>
      <c r="I32" s="227"/>
      <c r="J32" s="228"/>
      <c r="K32" s="229"/>
      <c r="L32" s="227"/>
      <c r="M32" s="227"/>
      <c r="N32" s="230"/>
      <c r="O32" s="231"/>
      <c r="P32" s="227"/>
      <c r="Q32" s="228"/>
      <c r="R32" s="229"/>
      <c r="S32" s="227"/>
      <c r="T32" s="227"/>
      <c r="U32" s="227"/>
      <c r="V32" s="230"/>
      <c r="W32" s="231"/>
      <c r="X32" s="227"/>
      <c r="Y32" s="228"/>
      <c r="Z32" s="229"/>
      <c r="AA32" s="232"/>
      <c r="AB32" s="226"/>
      <c r="AC32" s="227"/>
      <c r="AD32" s="230"/>
      <c r="AE32" s="231"/>
      <c r="AF32" s="227"/>
      <c r="AG32" s="228"/>
      <c r="AH32" s="229"/>
      <c r="AI32" s="227"/>
      <c r="AJ32" s="230"/>
      <c r="AK32" s="231"/>
      <c r="AL32" s="229"/>
      <c r="AM32" s="227"/>
      <c r="AN32" s="230"/>
      <c r="AO32" s="231"/>
      <c r="AP32" s="229"/>
      <c r="AQ32" s="227"/>
      <c r="AR32" s="232"/>
      <c r="AS32" s="226"/>
      <c r="AT32" s="229"/>
      <c r="AU32" s="230"/>
      <c r="AV32" s="231"/>
      <c r="AW32" s="228"/>
      <c r="AX32" s="231"/>
      <c r="AY32" s="229"/>
      <c r="AZ32" s="231"/>
      <c r="BA32" s="232"/>
      <c r="BB32" s="226"/>
      <c r="BC32" s="232"/>
      <c r="BD32" s="725" t="str">
        <f t="shared" si="1"/>
        <v/>
      </c>
      <c r="BE32" s="725" t="str">
        <f t="shared" si="2"/>
        <v/>
      </c>
      <c r="BF32" s="725" t="str">
        <f t="shared" si="3"/>
        <v/>
      </c>
      <c r="BG32" s="725" t="str">
        <f t="shared" si="4"/>
        <v/>
      </c>
      <c r="BH32" s="726" t="str">
        <f t="shared" si="5"/>
        <v/>
      </c>
      <c r="BI32" s="233"/>
      <c r="BJ32" s="234"/>
      <c r="BK32" s="234"/>
      <c r="BL32" s="234"/>
      <c r="BM32" s="234"/>
      <c r="BN32" s="234"/>
      <c r="BO32" s="235"/>
      <c r="BP32" s="236"/>
      <c r="BQ32" s="234"/>
      <c r="BR32" s="234"/>
      <c r="BS32" s="234"/>
      <c r="BT32" s="234"/>
      <c r="BU32" s="237"/>
      <c r="BV32" s="233"/>
      <c r="BW32" s="233"/>
      <c r="BX32" s="233"/>
      <c r="BY32" s="238"/>
      <c r="BZ32" s="239"/>
      <c r="CA32" s="240"/>
      <c r="ED32" s="1"/>
    </row>
    <row r="33" spans="1:134" ht="21.75" customHeight="1">
      <c r="A33" s="1121" t="str">
        <f>IF(Promo!G33&gt;0,Promo!G33,"")</f>
        <v/>
      </c>
      <c r="B33" s="1122" t="str">
        <f>IF(Promo!I33&gt;0,Promo!I33,"")</f>
        <v/>
      </c>
      <c r="C33" s="1623" t="str">
        <f>IF(Promo!J33&gt;0,Promo!J33,"")</f>
        <v/>
      </c>
      <c r="D33" s="1624"/>
      <c r="E33" s="226"/>
      <c r="F33" s="229"/>
      <c r="G33" s="226"/>
      <c r="H33" s="227"/>
      <c r="I33" s="227"/>
      <c r="J33" s="228"/>
      <c r="K33" s="229"/>
      <c r="L33" s="227"/>
      <c r="M33" s="227"/>
      <c r="N33" s="230"/>
      <c r="O33" s="231"/>
      <c r="P33" s="227"/>
      <c r="Q33" s="228"/>
      <c r="R33" s="229"/>
      <c r="S33" s="227"/>
      <c r="T33" s="227"/>
      <c r="U33" s="227"/>
      <c r="V33" s="230"/>
      <c r="W33" s="231"/>
      <c r="X33" s="227"/>
      <c r="Y33" s="228"/>
      <c r="Z33" s="229"/>
      <c r="AA33" s="232"/>
      <c r="AB33" s="226"/>
      <c r="AC33" s="227"/>
      <c r="AD33" s="230"/>
      <c r="AE33" s="231"/>
      <c r="AF33" s="227"/>
      <c r="AG33" s="228"/>
      <c r="AH33" s="229"/>
      <c r="AI33" s="227"/>
      <c r="AJ33" s="230"/>
      <c r="AK33" s="231"/>
      <c r="AL33" s="229"/>
      <c r="AM33" s="227"/>
      <c r="AN33" s="230"/>
      <c r="AO33" s="231"/>
      <c r="AP33" s="229"/>
      <c r="AQ33" s="227"/>
      <c r="AR33" s="232"/>
      <c r="AS33" s="226"/>
      <c r="AT33" s="229"/>
      <c r="AU33" s="230"/>
      <c r="AV33" s="231"/>
      <c r="AW33" s="228"/>
      <c r="AX33" s="231"/>
      <c r="AY33" s="229"/>
      <c r="AZ33" s="231"/>
      <c r="BA33" s="232"/>
      <c r="BB33" s="226"/>
      <c r="BC33" s="232"/>
      <c r="BD33" s="725" t="str">
        <f t="shared" si="1"/>
        <v/>
      </c>
      <c r="BE33" s="725" t="str">
        <f t="shared" si="2"/>
        <v/>
      </c>
      <c r="BF33" s="725" t="str">
        <f t="shared" si="3"/>
        <v/>
      </c>
      <c r="BG33" s="725" t="str">
        <f t="shared" si="4"/>
        <v/>
      </c>
      <c r="BH33" s="726" t="str">
        <f t="shared" si="5"/>
        <v/>
      </c>
      <c r="BI33" s="233"/>
      <c r="BJ33" s="234"/>
      <c r="BK33" s="234"/>
      <c r="BL33" s="234"/>
      <c r="BM33" s="234"/>
      <c r="BN33" s="234"/>
      <c r="BO33" s="235"/>
      <c r="BP33" s="236"/>
      <c r="BQ33" s="234"/>
      <c r="BR33" s="234"/>
      <c r="BS33" s="234"/>
      <c r="BT33" s="234"/>
      <c r="BU33" s="237"/>
      <c r="BV33" s="233"/>
      <c r="BW33" s="233"/>
      <c r="BX33" s="233"/>
      <c r="BY33" s="238"/>
      <c r="BZ33" s="239"/>
      <c r="CA33" s="240"/>
      <c r="ED33" s="1"/>
    </row>
    <row r="34" spans="1:134" ht="21.75" customHeight="1">
      <c r="A34" s="1121" t="str">
        <f>IF(Promo!G34&gt;0,Promo!G34,"")</f>
        <v/>
      </c>
      <c r="B34" s="1122" t="str">
        <f>IF(Promo!I34&gt;0,Promo!I34,"")</f>
        <v/>
      </c>
      <c r="C34" s="1623" t="str">
        <f>IF(Promo!J34&gt;0,Promo!J34,"")</f>
        <v/>
      </c>
      <c r="D34" s="1624"/>
      <c r="E34" s="226"/>
      <c r="F34" s="229"/>
      <c r="G34" s="226"/>
      <c r="H34" s="227"/>
      <c r="I34" s="227"/>
      <c r="J34" s="228"/>
      <c r="K34" s="229"/>
      <c r="L34" s="227"/>
      <c r="M34" s="227"/>
      <c r="N34" s="230"/>
      <c r="O34" s="231"/>
      <c r="P34" s="227"/>
      <c r="Q34" s="228"/>
      <c r="R34" s="229"/>
      <c r="S34" s="227"/>
      <c r="T34" s="227"/>
      <c r="U34" s="227"/>
      <c r="V34" s="230"/>
      <c r="W34" s="231"/>
      <c r="X34" s="227"/>
      <c r="Y34" s="228"/>
      <c r="Z34" s="229"/>
      <c r="AA34" s="232"/>
      <c r="AB34" s="226"/>
      <c r="AC34" s="227"/>
      <c r="AD34" s="230"/>
      <c r="AE34" s="231"/>
      <c r="AF34" s="227"/>
      <c r="AG34" s="228"/>
      <c r="AH34" s="229"/>
      <c r="AI34" s="227"/>
      <c r="AJ34" s="230"/>
      <c r="AK34" s="231"/>
      <c r="AL34" s="229"/>
      <c r="AM34" s="227"/>
      <c r="AN34" s="230"/>
      <c r="AO34" s="231"/>
      <c r="AP34" s="229"/>
      <c r="AQ34" s="227"/>
      <c r="AR34" s="232"/>
      <c r="AS34" s="226"/>
      <c r="AT34" s="229"/>
      <c r="AU34" s="230"/>
      <c r="AV34" s="231"/>
      <c r="AW34" s="228"/>
      <c r="AX34" s="231"/>
      <c r="AY34" s="229"/>
      <c r="AZ34" s="231"/>
      <c r="BA34" s="232"/>
      <c r="BB34" s="226"/>
      <c r="BC34" s="232"/>
      <c r="BD34" s="725" t="str">
        <f t="shared" si="1"/>
        <v/>
      </c>
      <c r="BE34" s="725" t="str">
        <f t="shared" si="2"/>
        <v/>
      </c>
      <c r="BF34" s="725" t="str">
        <f t="shared" si="3"/>
        <v/>
      </c>
      <c r="BG34" s="725" t="str">
        <f t="shared" si="4"/>
        <v/>
      </c>
      <c r="BH34" s="726" t="str">
        <f t="shared" si="5"/>
        <v/>
      </c>
      <c r="BI34" s="233"/>
      <c r="BJ34" s="234"/>
      <c r="BK34" s="234"/>
      <c r="BL34" s="234"/>
      <c r="BM34" s="234"/>
      <c r="BN34" s="234"/>
      <c r="BO34" s="235"/>
      <c r="BP34" s="236"/>
      <c r="BQ34" s="234"/>
      <c r="BR34" s="234"/>
      <c r="BS34" s="234"/>
      <c r="BT34" s="234"/>
      <c r="BU34" s="237"/>
      <c r="BV34" s="233"/>
      <c r="BW34" s="233"/>
      <c r="BX34" s="233"/>
      <c r="BY34" s="238"/>
      <c r="BZ34" s="239"/>
      <c r="CA34" s="240"/>
      <c r="ED34" s="1"/>
    </row>
    <row r="35" spans="1:134" ht="21.75" customHeight="1" thickBot="1">
      <c r="A35" s="1124" t="str">
        <f>IF(Promo!G35&gt;0,Promo!G35,"")</f>
        <v/>
      </c>
      <c r="B35" s="1125" t="str">
        <f>IF(Promo!I35&gt;0,Promo!I35,"")</f>
        <v/>
      </c>
      <c r="C35" s="1625" t="str">
        <f>IF(Promo!J35&gt;0,Promo!J35,"")</f>
        <v/>
      </c>
      <c r="D35" s="1626"/>
      <c r="E35" s="241"/>
      <c r="F35" s="244"/>
      <c r="G35" s="241"/>
      <c r="H35" s="242"/>
      <c r="I35" s="242"/>
      <c r="J35" s="243"/>
      <c r="K35" s="244"/>
      <c r="L35" s="242"/>
      <c r="M35" s="242"/>
      <c r="N35" s="245"/>
      <c r="O35" s="246"/>
      <c r="P35" s="242"/>
      <c r="Q35" s="243"/>
      <c r="R35" s="244"/>
      <c r="S35" s="242"/>
      <c r="T35" s="242"/>
      <c r="U35" s="242"/>
      <c r="V35" s="245"/>
      <c r="W35" s="246"/>
      <c r="X35" s="242"/>
      <c r="Y35" s="243"/>
      <c r="Z35" s="244"/>
      <c r="AA35" s="247"/>
      <c r="AB35" s="241"/>
      <c r="AC35" s="242"/>
      <c r="AD35" s="245"/>
      <c r="AE35" s="246"/>
      <c r="AF35" s="242"/>
      <c r="AG35" s="243"/>
      <c r="AH35" s="244"/>
      <c r="AI35" s="242"/>
      <c r="AJ35" s="245"/>
      <c r="AK35" s="246"/>
      <c r="AL35" s="244"/>
      <c r="AM35" s="242"/>
      <c r="AN35" s="245"/>
      <c r="AO35" s="246"/>
      <c r="AP35" s="244"/>
      <c r="AQ35" s="242"/>
      <c r="AR35" s="247"/>
      <c r="AS35" s="241"/>
      <c r="AT35" s="244"/>
      <c r="AU35" s="245"/>
      <c r="AV35" s="246"/>
      <c r="AW35" s="243"/>
      <c r="AX35" s="246"/>
      <c r="AY35" s="244"/>
      <c r="AZ35" s="246"/>
      <c r="BA35" s="247"/>
      <c r="BB35" s="241"/>
      <c r="BC35" s="247"/>
      <c r="BD35" s="727" t="str">
        <f t="shared" si="1"/>
        <v/>
      </c>
      <c r="BE35" s="728" t="str">
        <f t="shared" si="2"/>
        <v/>
      </c>
      <c r="BF35" s="728" t="str">
        <f t="shared" si="3"/>
        <v/>
      </c>
      <c r="BG35" s="728" t="str">
        <f t="shared" si="4"/>
        <v/>
      </c>
      <c r="BH35" s="729" t="str">
        <f t="shared" si="5"/>
        <v/>
      </c>
      <c r="BI35" s="248"/>
      <c r="BJ35" s="249"/>
      <c r="BK35" s="249"/>
      <c r="BL35" s="249"/>
      <c r="BM35" s="249"/>
      <c r="BN35" s="249"/>
      <c r="BO35" s="250"/>
      <c r="BP35" s="251"/>
      <c r="BQ35" s="249"/>
      <c r="BR35" s="249"/>
      <c r="BS35" s="249"/>
      <c r="BT35" s="249"/>
      <c r="BU35" s="252"/>
      <c r="BV35" s="248"/>
      <c r="BW35" s="248"/>
      <c r="BX35" s="248"/>
      <c r="BY35" s="253"/>
      <c r="BZ35" s="254"/>
      <c r="CA35" s="255"/>
      <c r="ED35" s="1"/>
    </row>
    <row r="36" spans="1:134">
      <c r="B36" s="9"/>
      <c r="C36" s="9"/>
    </row>
    <row r="37" spans="1:134" ht="23.25" customHeight="1">
      <c r="B37" s="9"/>
      <c r="C37" s="9"/>
    </row>
    <row r="38" spans="1:134">
      <c r="B38" s="9"/>
      <c r="C38" s="9"/>
    </row>
    <row r="39" spans="1:134">
      <c r="B39" s="9"/>
      <c r="C39" s="9"/>
    </row>
    <row r="40" spans="1:134">
      <c r="B40" s="9"/>
      <c r="C40" s="9"/>
    </row>
    <row r="41" spans="1:134">
      <c r="B41" s="9"/>
      <c r="C41" s="9"/>
    </row>
    <row r="42" spans="1:134">
      <c r="B42" s="9"/>
      <c r="C42" s="9"/>
    </row>
    <row r="43" spans="1:134">
      <c r="B43" s="9"/>
      <c r="C43" s="9"/>
    </row>
    <row r="44" spans="1:134">
      <c r="B44" s="9"/>
      <c r="C44" s="9"/>
    </row>
    <row r="45" spans="1:134">
      <c r="B45" s="9"/>
      <c r="C45" s="9"/>
    </row>
    <row r="46" spans="1:134">
      <c r="B46" s="9"/>
      <c r="C46" s="9"/>
    </row>
    <row r="71" ht="25.5" customHeight="1"/>
    <row r="104" ht="30" customHeight="1"/>
    <row r="137" spans="3:4" ht="26.25" customHeight="1"/>
    <row r="139" spans="3:4">
      <c r="D139">
        <f>COUNTA(D8:D138)</f>
        <v>0</v>
      </c>
    </row>
    <row r="140" spans="3:4">
      <c r="C140">
        <f>COUNTA(C9:C139)</f>
        <v>27</v>
      </c>
    </row>
  </sheetData>
  <sheetProtection sheet="1" objects="1" scenarios="1" selectLockedCells="1"/>
  <mergeCells count="66">
    <mergeCell ref="BI1:CA1"/>
    <mergeCell ref="E4:F4"/>
    <mergeCell ref="G4:J4"/>
    <mergeCell ref="K4:N4"/>
    <mergeCell ref="O4:Q4"/>
    <mergeCell ref="R4:V4"/>
    <mergeCell ref="W4:Y4"/>
    <mergeCell ref="AH4:AJ4"/>
    <mergeCell ref="AK4:AN4"/>
    <mergeCell ref="AB3:AR3"/>
    <mergeCell ref="E1:H1"/>
    <mergeCell ref="BD1:BH4"/>
    <mergeCell ref="AB4:AD4"/>
    <mergeCell ref="BI2:CA2"/>
    <mergeCell ref="E3:F3"/>
    <mergeCell ref="AS4:AU4"/>
    <mergeCell ref="BI5:BO5"/>
    <mergeCell ref="BP5:BU5"/>
    <mergeCell ref="BV5:CA5"/>
    <mergeCell ref="Z4:AA4"/>
    <mergeCell ref="AE4:AG4"/>
    <mergeCell ref="BP3:BU4"/>
    <mergeCell ref="BV3:CA4"/>
    <mergeCell ref="BB3:BC3"/>
    <mergeCell ref="AS3:BA3"/>
    <mergeCell ref="BI3:BO4"/>
    <mergeCell ref="AO4:AR4"/>
    <mergeCell ref="AV4:AW4"/>
    <mergeCell ref="AX4:AY4"/>
    <mergeCell ref="BB4:BC4"/>
    <mergeCell ref="AZ4:BA4"/>
    <mergeCell ref="I1:AP1"/>
    <mergeCell ref="C7:D7"/>
    <mergeCell ref="C8:D8"/>
    <mergeCell ref="C9:D9"/>
    <mergeCell ref="C10:D10"/>
    <mergeCell ref="E2:BC2"/>
    <mergeCell ref="A5:C5"/>
    <mergeCell ref="A2:D2"/>
    <mergeCell ref="A3:D4"/>
    <mergeCell ref="G3:AA3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</mergeCells>
  <phoneticPr fontId="70" type="noConversion"/>
  <conditionalFormatting sqref="AO7:AP35 AT7:AX20 E6:AN35 D6">
    <cfRule type="expression" dxfId="380" priority="424">
      <formula>D$6="U11"</formula>
    </cfRule>
    <cfRule type="expression" dxfId="379" priority="425" stopIfTrue="1">
      <formula>D$6="UP2"</formula>
    </cfRule>
    <cfRule type="expression" dxfId="378" priority="426">
      <formula>D$6="UP1"</formula>
    </cfRule>
    <cfRule type="expression" dxfId="377" priority="427">
      <formula>D$6="U33"</formula>
    </cfRule>
    <cfRule type="expression" dxfId="376" priority="428" stopIfTrue="1">
      <formula>D$6="U32"</formula>
    </cfRule>
    <cfRule type="expression" dxfId="375" priority="429" stopIfTrue="1">
      <formula>D$6="U31"</formula>
    </cfRule>
    <cfRule type="expression" dxfId="374" priority="430" stopIfTrue="1">
      <formula>D$6="U2"</formula>
    </cfRule>
  </conditionalFormatting>
  <conditionalFormatting sqref="E7:E35 F7 F21:X35 Y7:AA35 AB21:AB35 AC7:AD35 AE21:AF35 AG7:AG35 AH21:AK35 AL7:AS35 AT21:AX35 BG8:BG35 BH7:BH35 BI17:CA35 BI7:BI15 BJ7:CA11 BJ13:CA15 AY7:BF35">
    <cfRule type="expression" dxfId="373" priority="421" stopIfTrue="1">
      <formula>$A7="D"</formula>
    </cfRule>
  </conditionalFormatting>
  <conditionalFormatting sqref="E2">
    <cfRule type="expression" dxfId="372" priority="418" stopIfTrue="1">
      <formula>#REF!="U31"</formula>
    </cfRule>
    <cfRule type="expression" dxfId="371" priority="419" stopIfTrue="1">
      <formula>#REF!="U32"</formula>
    </cfRule>
    <cfRule type="expression" dxfId="370" priority="420" stopIfTrue="1">
      <formula>#REF!="U33"</formula>
    </cfRule>
  </conditionalFormatting>
  <conditionalFormatting sqref="Z5:Z6 W5:W6 L6:AC6 O5:O6 L5:N5 AH5:BC6 P5:AB5">
    <cfRule type="expression" dxfId="369" priority="417" stopIfTrue="1">
      <formula>#REF!="U33"</formula>
    </cfRule>
  </conditionalFormatting>
  <conditionalFormatting sqref="BA6:BB6 BB5:BC6 V5:Y6">
    <cfRule type="expression" dxfId="368" priority="416" stopIfTrue="1">
      <formula>#REF!="U31"</formula>
    </cfRule>
  </conditionalFormatting>
  <conditionalFormatting sqref="BA5:BA6 AZ6 AH5:AJ5 U5:V6 AS5:AW6 P5:S6 E5:J6 X5:AG6">
    <cfRule type="expression" dxfId="367" priority="415" stopIfTrue="1">
      <formula>#REF!="U32"</formula>
    </cfRule>
  </conditionalFormatting>
  <conditionalFormatting sqref="BD7:BE35 BG7">
    <cfRule type="cellIs" dxfId="366" priority="413" stopIfTrue="1" operator="equal">
      <formula>"X"</formula>
    </cfRule>
    <cfRule type="cellIs" dxfId="365" priority="414" stopIfTrue="1" operator="equal">
      <formula>"X"</formula>
    </cfRule>
  </conditionalFormatting>
  <conditionalFormatting sqref="BE7:BE35 BG7">
    <cfRule type="cellIs" dxfId="364" priority="412" stopIfTrue="1" operator="equal">
      <formula>"X"</formula>
    </cfRule>
  </conditionalFormatting>
  <conditionalFormatting sqref="BF8:BF35">
    <cfRule type="cellIs" dxfId="363" priority="411" stopIfTrue="1" operator="equal">
      <formula>"X"</formula>
    </cfRule>
  </conditionalFormatting>
  <conditionalFormatting sqref="BG8:BG35 BD7:BF7">
    <cfRule type="cellIs" dxfId="362" priority="410" stopIfTrue="1" operator="equal">
      <formula>"X"</formula>
    </cfRule>
  </conditionalFormatting>
  <conditionalFormatting sqref="BH7:BH35">
    <cfRule type="cellIs" dxfId="361" priority="409" stopIfTrue="1" operator="equal">
      <formula>"X"</formula>
    </cfRule>
  </conditionalFormatting>
  <conditionalFormatting sqref="AS6:BB6 AS5:AW5 BC5:BC6 BB5">
    <cfRule type="expression" dxfId="360" priority="405" stopIfTrue="1">
      <formula>#REF!="U33"</formula>
    </cfRule>
  </conditionalFormatting>
  <conditionalFormatting sqref="AB6:BA6 AB5 AE5:AF5 AS5:AW5 AH5:AN5">
    <cfRule type="expression" dxfId="359" priority="404" stopIfTrue="1">
      <formula>#REF!="U32"</formula>
    </cfRule>
  </conditionalFormatting>
  <conditionalFormatting sqref="R5:V5">
    <cfRule type="expression" dxfId="358" priority="397">
      <formula>R$6="U11"</formula>
    </cfRule>
    <cfRule type="expression" dxfId="357" priority="398" stopIfTrue="1">
      <formula>R$6="UP2"</formula>
    </cfRule>
    <cfRule type="expression" dxfId="356" priority="399">
      <formula>R$6="UP1"</formula>
    </cfRule>
    <cfRule type="expression" dxfId="355" priority="400">
      <formula>R$6="U33"</formula>
    </cfRule>
    <cfRule type="expression" dxfId="354" priority="401" stopIfTrue="1">
      <formula>R$6="U32"</formula>
    </cfRule>
    <cfRule type="expression" dxfId="353" priority="402" stopIfTrue="1">
      <formula>R$6="U31"</formula>
    </cfRule>
    <cfRule type="expression" dxfId="352" priority="403" stopIfTrue="1">
      <formula>R$6="U2"</formula>
    </cfRule>
  </conditionalFormatting>
  <conditionalFormatting sqref="W5:X5">
    <cfRule type="expression" dxfId="351" priority="387">
      <formula>W$6="U11"</formula>
    </cfRule>
    <cfRule type="expression" dxfId="350" priority="388" stopIfTrue="1">
      <formula>W$6="UP2"</formula>
    </cfRule>
    <cfRule type="expression" dxfId="349" priority="389">
      <formula>W$6="UP1"</formula>
    </cfRule>
    <cfRule type="expression" dxfId="348" priority="390">
      <formula>W$6="U33"</formula>
    </cfRule>
    <cfRule type="expression" dxfId="347" priority="391" stopIfTrue="1">
      <formula>W$6="U32"</formula>
    </cfRule>
    <cfRule type="expression" dxfId="346" priority="392" stopIfTrue="1">
      <formula>W$6="U31"</formula>
    </cfRule>
    <cfRule type="expression" dxfId="345" priority="393" stopIfTrue="1">
      <formula>W$6="U2"</formula>
    </cfRule>
  </conditionalFormatting>
  <conditionalFormatting sqref="AB5">
    <cfRule type="expression" dxfId="344" priority="377">
      <formula>AB$6="U11"</formula>
    </cfRule>
    <cfRule type="expression" dxfId="343" priority="378" stopIfTrue="1">
      <formula>AB$6="UP2"</formula>
    </cfRule>
    <cfRule type="expression" dxfId="342" priority="379">
      <formula>AB$6="UP1"</formula>
    </cfRule>
    <cfRule type="expression" dxfId="341" priority="380">
      <formula>AB$6="U33"</formula>
    </cfRule>
    <cfRule type="expression" dxfId="340" priority="381" stopIfTrue="1">
      <formula>AB$6="U32"</formula>
    </cfRule>
    <cfRule type="expression" dxfId="339" priority="382" stopIfTrue="1">
      <formula>AB$6="U31"</formula>
    </cfRule>
    <cfRule type="expression" dxfId="338" priority="383" stopIfTrue="1">
      <formula>AB$6="U2"</formula>
    </cfRule>
  </conditionalFormatting>
  <conditionalFormatting sqref="AE5:AF5">
    <cfRule type="expression" dxfId="337" priority="367">
      <formula>AE$6="U11"</formula>
    </cfRule>
    <cfRule type="expression" dxfId="336" priority="368" stopIfTrue="1">
      <formula>AE$6="UP2"</formula>
    </cfRule>
    <cfRule type="expression" dxfId="335" priority="369">
      <formula>AE$6="UP1"</formula>
    </cfRule>
    <cfRule type="expression" dxfId="334" priority="370">
      <formula>AE$6="U33"</formula>
    </cfRule>
    <cfRule type="expression" dxfId="333" priority="371" stopIfTrue="1">
      <formula>AE$6="U32"</formula>
    </cfRule>
    <cfRule type="expression" dxfId="332" priority="372" stopIfTrue="1">
      <formula>AE$6="U31"</formula>
    </cfRule>
    <cfRule type="expression" dxfId="331" priority="373" stopIfTrue="1">
      <formula>AE$6="U2"</formula>
    </cfRule>
  </conditionalFormatting>
  <conditionalFormatting sqref="AH5:AJ5">
    <cfRule type="expression" dxfId="330" priority="358">
      <formula>AH$6="U11"</formula>
    </cfRule>
    <cfRule type="expression" dxfId="329" priority="359" stopIfTrue="1">
      <formula>AH$6="UP2"</formula>
    </cfRule>
    <cfRule type="expression" dxfId="328" priority="360">
      <formula>AH$6="UP1"</formula>
    </cfRule>
    <cfRule type="expression" dxfId="327" priority="361">
      <formula>AH$6="U33"</formula>
    </cfRule>
    <cfRule type="expression" dxfId="326" priority="362" stopIfTrue="1">
      <formula>AH$6="U32"</formula>
    </cfRule>
    <cfRule type="expression" dxfId="325" priority="363" stopIfTrue="1">
      <formula>AH$6="U31"</formula>
    </cfRule>
    <cfRule type="expression" dxfId="324" priority="364" stopIfTrue="1">
      <formula>AH$6="U2"</formula>
    </cfRule>
  </conditionalFormatting>
  <conditionalFormatting sqref="AK5">
    <cfRule type="expression" dxfId="323" priority="349">
      <formula>AK$6="U11"</formula>
    </cfRule>
    <cfRule type="expression" dxfId="322" priority="350" stopIfTrue="1">
      <formula>AK$6="UP2"</formula>
    </cfRule>
    <cfRule type="expression" dxfId="321" priority="351">
      <formula>AK$6="UP1"</formula>
    </cfRule>
    <cfRule type="expression" dxfId="320" priority="352">
      <formula>AK$6="U33"</formula>
    </cfRule>
    <cfRule type="expression" dxfId="319" priority="353" stopIfTrue="1">
      <formula>AK$6="U32"</formula>
    </cfRule>
    <cfRule type="expression" dxfId="318" priority="354" stopIfTrue="1">
      <formula>AK$6="U31"</formula>
    </cfRule>
    <cfRule type="expression" dxfId="317" priority="355" stopIfTrue="1">
      <formula>AK$6="U2"</formula>
    </cfRule>
  </conditionalFormatting>
  <conditionalFormatting sqref="Q5">
    <cfRule type="expression" dxfId="316" priority="330">
      <formula>Q$6="U11"</formula>
    </cfRule>
    <cfRule type="expression" dxfId="315" priority="331" stopIfTrue="1">
      <formula>Q$6="UP2"</formula>
    </cfRule>
    <cfRule type="expression" dxfId="314" priority="332">
      <formula>Q$6="UP1"</formula>
    </cfRule>
    <cfRule type="expression" dxfId="313" priority="333">
      <formula>Q$6="U33"</formula>
    </cfRule>
    <cfRule type="expression" dxfId="312" priority="334" stopIfTrue="1">
      <formula>Q$6="U32"</formula>
    </cfRule>
    <cfRule type="expression" dxfId="311" priority="335" stopIfTrue="1">
      <formula>Q$6="U31"</formula>
    </cfRule>
    <cfRule type="expression" dxfId="310" priority="336" stopIfTrue="1">
      <formula>Q$6="U2"</formula>
    </cfRule>
  </conditionalFormatting>
  <conditionalFormatting sqref="P5">
    <cfRule type="expression" dxfId="309" priority="322">
      <formula>P$6="U11"</formula>
    </cfRule>
    <cfRule type="expression" dxfId="308" priority="323" stopIfTrue="1">
      <formula>P$6="UP2"</formula>
    </cfRule>
    <cfRule type="expression" dxfId="307" priority="324">
      <formula>P$6="UP1"</formula>
    </cfRule>
    <cfRule type="expression" dxfId="306" priority="325">
      <formula>P$6="U33"</formula>
    </cfRule>
    <cfRule type="expression" dxfId="305" priority="326" stopIfTrue="1">
      <formula>P$6="U32"</formula>
    </cfRule>
    <cfRule type="expression" dxfId="304" priority="327" stopIfTrue="1">
      <formula>P$6="U31"</formula>
    </cfRule>
    <cfRule type="expression" dxfId="303" priority="328" stopIfTrue="1">
      <formula>P$6="U2"</formula>
    </cfRule>
  </conditionalFormatting>
  <conditionalFormatting sqref="O5">
    <cfRule type="expression" dxfId="302" priority="314">
      <formula>O$6="U11"</formula>
    </cfRule>
    <cfRule type="expression" dxfId="301" priority="315" stopIfTrue="1">
      <formula>O$6="UP2"</formula>
    </cfRule>
    <cfRule type="expression" dxfId="300" priority="316">
      <formula>O$6="UP1"</formula>
    </cfRule>
    <cfRule type="expression" dxfId="299" priority="317">
      <formula>O$6="U33"</formula>
    </cfRule>
    <cfRule type="expression" dxfId="298" priority="318" stopIfTrue="1">
      <formula>O$6="U32"</formula>
    </cfRule>
    <cfRule type="expression" dxfId="297" priority="319" stopIfTrue="1">
      <formula>O$6="U31"</formula>
    </cfRule>
    <cfRule type="expression" dxfId="296" priority="320" stopIfTrue="1">
      <formula>O$6="U2"</formula>
    </cfRule>
  </conditionalFormatting>
  <conditionalFormatting sqref="K5">
    <cfRule type="expression" dxfId="295" priority="307">
      <formula>K$6="U11"</formula>
    </cfRule>
    <cfRule type="expression" dxfId="294" priority="308" stopIfTrue="1">
      <formula>K$6="UP2"</formula>
    </cfRule>
    <cfRule type="expression" dxfId="293" priority="309">
      <formula>K$6="UP1"</formula>
    </cfRule>
    <cfRule type="expression" dxfId="292" priority="310">
      <formula>K$6="U33"</formula>
    </cfRule>
    <cfRule type="expression" dxfId="291" priority="311" stopIfTrue="1">
      <formula>K$6="U32"</formula>
    </cfRule>
    <cfRule type="expression" dxfId="290" priority="312" stopIfTrue="1">
      <formula>K$6="U31"</formula>
    </cfRule>
    <cfRule type="expression" dxfId="289" priority="313" stopIfTrue="1">
      <formula>K$6="U2"</formula>
    </cfRule>
  </conditionalFormatting>
  <conditionalFormatting sqref="L5">
    <cfRule type="expression" dxfId="288" priority="300">
      <formula>L$6="U11"</formula>
    </cfRule>
    <cfRule type="expression" dxfId="287" priority="301" stopIfTrue="1">
      <formula>L$6="UP2"</formula>
    </cfRule>
    <cfRule type="expression" dxfId="286" priority="302">
      <formula>L$6="UP1"</formula>
    </cfRule>
    <cfRule type="expression" dxfId="285" priority="303">
      <formula>L$6="U33"</formula>
    </cfRule>
    <cfRule type="expression" dxfId="284" priority="304" stopIfTrue="1">
      <formula>L$6="U32"</formula>
    </cfRule>
    <cfRule type="expression" dxfId="283" priority="305" stopIfTrue="1">
      <formula>L$6="U31"</formula>
    </cfRule>
    <cfRule type="expression" dxfId="282" priority="306" stopIfTrue="1">
      <formula>L$6="U2"</formula>
    </cfRule>
  </conditionalFormatting>
  <conditionalFormatting sqref="M5">
    <cfRule type="expression" dxfId="281" priority="292">
      <formula>M$6="U11"</formula>
    </cfRule>
    <cfRule type="expression" dxfId="280" priority="293" stopIfTrue="1">
      <formula>M$6="UP2"</formula>
    </cfRule>
    <cfRule type="expression" dxfId="279" priority="294">
      <formula>M$6="UP1"</formula>
    </cfRule>
    <cfRule type="expression" dxfId="278" priority="295">
      <formula>M$6="U33"</formula>
    </cfRule>
    <cfRule type="expression" dxfId="277" priority="296" stopIfTrue="1">
      <formula>M$6="U32"</formula>
    </cfRule>
    <cfRule type="expression" dxfId="276" priority="297" stopIfTrue="1">
      <formula>M$6="U31"</formula>
    </cfRule>
    <cfRule type="expression" dxfId="275" priority="298" stopIfTrue="1">
      <formula>M$6="U2"</formula>
    </cfRule>
  </conditionalFormatting>
  <conditionalFormatting sqref="N5">
    <cfRule type="expression" dxfId="274" priority="284">
      <formula>N$6="U11"</formula>
    </cfRule>
    <cfRule type="expression" dxfId="273" priority="285" stopIfTrue="1">
      <formula>N$6="UP2"</formula>
    </cfRule>
    <cfRule type="expression" dxfId="272" priority="286">
      <formula>N$6="UP1"</formula>
    </cfRule>
    <cfRule type="expression" dxfId="271" priority="287">
      <formula>N$6="U33"</formula>
    </cfRule>
    <cfRule type="expression" dxfId="270" priority="288" stopIfTrue="1">
      <formula>N$6="U32"</formula>
    </cfRule>
    <cfRule type="expression" dxfId="269" priority="289" stopIfTrue="1">
      <formula>N$6="U31"</formula>
    </cfRule>
    <cfRule type="expression" dxfId="268" priority="290" stopIfTrue="1">
      <formula>N$6="U2"</formula>
    </cfRule>
  </conditionalFormatting>
  <conditionalFormatting sqref="G5">
    <cfRule type="expression" dxfId="267" priority="276">
      <formula>G$6="U11"</formula>
    </cfRule>
    <cfRule type="expression" dxfId="266" priority="277" stopIfTrue="1">
      <formula>G$6="UP2"</formula>
    </cfRule>
    <cfRule type="expression" dxfId="265" priority="278">
      <formula>G$6="UP1"</formula>
    </cfRule>
    <cfRule type="expression" dxfId="264" priority="279">
      <formula>G$6="U33"</formula>
    </cfRule>
    <cfRule type="expression" dxfId="263" priority="280" stopIfTrue="1">
      <formula>G$6="U32"</formula>
    </cfRule>
    <cfRule type="expression" dxfId="262" priority="281" stopIfTrue="1">
      <formula>G$6="U31"</formula>
    </cfRule>
    <cfRule type="expression" dxfId="261" priority="282" stopIfTrue="1">
      <formula>G$6="U2"</formula>
    </cfRule>
  </conditionalFormatting>
  <conditionalFormatting sqref="H5">
    <cfRule type="expression" dxfId="260" priority="268">
      <formula>H$6="U11"</formula>
    </cfRule>
    <cfRule type="expression" dxfId="259" priority="269" stopIfTrue="1">
      <formula>H$6="UP2"</formula>
    </cfRule>
    <cfRule type="expression" dxfId="258" priority="270">
      <formula>H$6="UP1"</formula>
    </cfRule>
    <cfRule type="expression" dxfId="257" priority="271">
      <formula>H$6="U33"</formula>
    </cfRule>
    <cfRule type="expression" dxfId="256" priority="272" stopIfTrue="1">
      <formula>H$6="U32"</formula>
    </cfRule>
    <cfRule type="expression" dxfId="255" priority="273" stopIfTrue="1">
      <formula>H$6="U31"</formula>
    </cfRule>
    <cfRule type="expression" dxfId="254" priority="274" stopIfTrue="1">
      <formula>H$6="U2"</formula>
    </cfRule>
  </conditionalFormatting>
  <conditionalFormatting sqref="I5">
    <cfRule type="expression" dxfId="253" priority="260">
      <formula>I$6="U11"</formula>
    </cfRule>
    <cfRule type="expression" dxfId="252" priority="261" stopIfTrue="1">
      <formula>I$6="UP2"</formula>
    </cfRule>
    <cfRule type="expression" dxfId="251" priority="262">
      <formula>I$6="UP1"</formula>
    </cfRule>
    <cfRule type="expression" dxfId="250" priority="263">
      <formula>I$6="U33"</formula>
    </cfRule>
    <cfRule type="expression" dxfId="249" priority="264" stopIfTrue="1">
      <formula>I$6="U32"</formula>
    </cfRule>
    <cfRule type="expression" dxfId="248" priority="265" stopIfTrue="1">
      <formula>I$6="U31"</formula>
    </cfRule>
    <cfRule type="expression" dxfId="247" priority="266" stopIfTrue="1">
      <formula>I$6="U2"</formula>
    </cfRule>
  </conditionalFormatting>
  <conditionalFormatting sqref="J5">
    <cfRule type="expression" dxfId="246" priority="252">
      <formula>J$6="U11"</formula>
    </cfRule>
    <cfRule type="expression" dxfId="245" priority="253" stopIfTrue="1">
      <formula>J$6="UP2"</formula>
    </cfRule>
    <cfRule type="expression" dxfId="244" priority="254">
      <formula>J$6="UP1"</formula>
    </cfRule>
    <cfRule type="expression" dxfId="243" priority="255">
      <formula>J$6="U33"</formula>
    </cfRule>
    <cfRule type="expression" dxfId="242" priority="256" stopIfTrue="1">
      <formula>J$6="U32"</formula>
    </cfRule>
    <cfRule type="expression" dxfId="241" priority="257" stopIfTrue="1">
      <formula>J$6="U31"</formula>
    </cfRule>
    <cfRule type="expression" dxfId="240" priority="258" stopIfTrue="1">
      <formula>J$6="U2"</formula>
    </cfRule>
  </conditionalFormatting>
  <conditionalFormatting sqref="F5">
    <cfRule type="expression" dxfId="239" priority="244">
      <formula>F$6="U11"</formula>
    </cfRule>
    <cfRule type="expression" dxfId="238" priority="245" stopIfTrue="1">
      <formula>F$6="UP2"</formula>
    </cfRule>
    <cfRule type="expression" dxfId="237" priority="246">
      <formula>F$6="UP1"</formula>
    </cfRule>
    <cfRule type="expression" dxfId="236" priority="247">
      <formula>F$6="U33"</formula>
    </cfRule>
    <cfRule type="expression" dxfId="235" priority="248" stopIfTrue="1">
      <formula>F$6="U32"</formula>
    </cfRule>
    <cfRule type="expression" dxfId="234" priority="249" stopIfTrue="1">
      <formula>F$6="U31"</formula>
    </cfRule>
    <cfRule type="expression" dxfId="233" priority="250" stopIfTrue="1">
      <formula>F$6="U2"</formula>
    </cfRule>
  </conditionalFormatting>
  <conditionalFormatting sqref="J7">
    <cfRule type="expression" dxfId="232" priority="242" stopIfTrue="1">
      <formula>$A7="D"</formula>
    </cfRule>
  </conditionalFormatting>
  <conditionalFormatting sqref="N7">
    <cfRule type="expression" dxfId="231" priority="241" stopIfTrue="1">
      <formula>$A7="D"</formula>
    </cfRule>
  </conditionalFormatting>
  <conditionalFormatting sqref="E5">
    <cfRule type="expression" dxfId="230" priority="234">
      <formula>E$6="U11"</formula>
    </cfRule>
    <cfRule type="expression" dxfId="229" priority="235" stopIfTrue="1">
      <formula>E$6="UP2"</formula>
    </cfRule>
    <cfRule type="expression" dxfId="228" priority="236">
      <formula>E$6="UP1"</formula>
    </cfRule>
    <cfRule type="expression" dxfId="227" priority="237">
      <formula>E$6="U33"</formula>
    </cfRule>
    <cfRule type="expression" dxfId="226" priority="238" stopIfTrue="1">
      <formula>E$6="U32"</formula>
    </cfRule>
    <cfRule type="expression" dxfId="225" priority="239" stopIfTrue="1">
      <formula>E$6="U31"</formula>
    </cfRule>
    <cfRule type="expression" dxfId="224" priority="240" stopIfTrue="1">
      <formula>E$6="U2"</formula>
    </cfRule>
  </conditionalFormatting>
  <conditionalFormatting sqref="Z5:AA5">
    <cfRule type="expression" dxfId="223" priority="226">
      <formula>Z$6="U11"</formula>
    </cfRule>
    <cfRule type="expression" dxfId="222" priority="227" stopIfTrue="1">
      <formula>Z$6="UP2"</formula>
    </cfRule>
    <cfRule type="expression" dxfId="221" priority="228">
      <formula>Z$6="UP1"</formula>
    </cfRule>
    <cfRule type="expression" dxfId="220" priority="229">
      <formula>Z$6="U33"</formula>
    </cfRule>
    <cfRule type="expression" dxfId="219" priority="230" stopIfTrue="1">
      <formula>Z$6="U32"</formula>
    </cfRule>
    <cfRule type="expression" dxfId="218" priority="231" stopIfTrue="1">
      <formula>Z$6="U31"</formula>
    </cfRule>
    <cfRule type="expression" dxfId="217" priority="232" stopIfTrue="1">
      <formula>Z$6="U2"</formula>
    </cfRule>
  </conditionalFormatting>
  <conditionalFormatting sqref="BG7">
    <cfRule type="expression" dxfId="216" priority="225" stopIfTrue="1">
      <formula>$A7="D"</formula>
    </cfRule>
  </conditionalFormatting>
  <conditionalFormatting sqref="Y5">
    <cfRule type="expression" dxfId="215" priority="213">
      <formula>Y$6="U11"</formula>
    </cfRule>
    <cfRule type="expression" dxfId="214" priority="214" stopIfTrue="1">
      <formula>Y$6="UP2"</formula>
    </cfRule>
    <cfRule type="expression" dxfId="213" priority="215">
      <formula>Y$6="UP1"</formula>
    </cfRule>
    <cfRule type="expression" dxfId="212" priority="216">
      <formula>Y$6="U33"</formula>
    </cfRule>
    <cfRule type="expression" dxfId="211" priority="217" stopIfTrue="1">
      <formula>Y$6="U32"</formula>
    </cfRule>
    <cfRule type="expression" dxfId="210" priority="218" stopIfTrue="1">
      <formula>Y$6="U31"</formula>
    </cfRule>
    <cfRule type="expression" dxfId="209" priority="219" stopIfTrue="1">
      <formula>Y$6="U2"</formula>
    </cfRule>
  </conditionalFormatting>
  <conditionalFormatting sqref="X5">
    <cfRule type="expression" dxfId="208" priority="206">
      <formula>X$6="U11"</formula>
    </cfRule>
    <cfRule type="expression" dxfId="207" priority="207" stopIfTrue="1">
      <formula>X$6="UP2"</formula>
    </cfRule>
    <cfRule type="expression" dxfId="206" priority="208">
      <formula>X$6="UP1"</formula>
    </cfRule>
    <cfRule type="expression" dxfId="205" priority="209">
      <formula>X$6="U33"</formula>
    </cfRule>
    <cfRule type="expression" dxfId="204" priority="210" stopIfTrue="1">
      <formula>X$6="U32"</formula>
    </cfRule>
    <cfRule type="expression" dxfId="203" priority="211" stopIfTrue="1">
      <formula>X$6="U31"</formula>
    </cfRule>
    <cfRule type="expression" dxfId="202" priority="212" stopIfTrue="1">
      <formula>X$6="U2"</formula>
    </cfRule>
  </conditionalFormatting>
  <conditionalFormatting sqref="AL5:AN5">
    <cfRule type="expression" dxfId="201" priority="198">
      <formula>AL$6="U11"</formula>
    </cfRule>
    <cfRule type="expression" dxfId="200" priority="199" stopIfTrue="1">
      <formula>AL$6="UP2"</formula>
    </cfRule>
    <cfRule type="expression" dxfId="199" priority="200">
      <formula>AL$6="UP1"</formula>
    </cfRule>
    <cfRule type="expression" dxfId="198" priority="201">
      <formula>AL$6="U33"</formula>
    </cfRule>
    <cfRule type="expression" dxfId="197" priority="202" stopIfTrue="1">
      <formula>AL$6="U32"</formula>
    </cfRule>
    <cfRule type="expression" dxfId="196" priority="203" stopIfTrue="1">
      <formula>AL$6="U31"</formula>
    </cfRule>
    <cfRule type="expression" dxfId="195" priority="204" stopIfTrue="1">
      <formula>AL$6="U2"</formula>
    </cfRule>
  </conditionalFormatting>
  <conditionalFormatting sqref="AN5">
    <cfRule type="expression" dxfId="194" priority="190">
      <formula>AN$6="U11"</formula>
    </cfRule>
    <cfRule type="expression" dxfId="193" priority="191" stopIfTrue="1">
      <formula>AN$6="UP2"</formula>
    </cfRule>
    <cfRule type="expression" dxfId="192" priority="192">
      <formula>AN$6="UP1"</formula>
    </cfRule>
    <cfRule type="expression" dxfId="191" priority="193">
      <formula>AN$6="U33"</formula>
    </cfRule>
    <cfRule type="expression" dxfId="190" priority="194" stopIfTrue="1">
      <formula>AN$6="U32"</formula>
    </cfRule>
    <cfRule type="expression" dxfId="189" priority="195" stopIfTrue="1">
      <formula>AN$6="U31"</formula>
    </cfRule>
    <cfRule type="expression" dxfId="188" priority="196" stopIfTrue="1">
      <formula>AN$6="U2"</formula>
    </cfRule>
  </conditionalFormatting>
  <conditionalFormatting sqref="D6:AN6">
    <cfRule type="expression" dxfId="187" priority="182">
      <formula>D$6="U11"</formula>
    </cfRule>
    <cfRule type="expression" dxfId="186" priority="183" stopIfTrue="1">
      <formula>D$6="UP2"</formula>
    </cfRule>
    <cfRule type="expression" dxfId="185" priority="184">
      <formula>D$6="UP1"</formula>
    </cfRule>
    <cfRule type="expression" dxfId="184" priority="185">
      <formula>D$6="U33"</formula>
    </cfRule>
    <cfRule type="expression" dxfId="183" priority="186" stopIfTrue="1">
      <formula>D$6="U32"</formula>
    </cfRule>
    <cfRule type="expression" dxfId="182" priority="187" stopIfTrue="1">
      <formula>D$6="U31"</formula>
    </cfRule>
    <cfRule type="expression" dxfId="181" priority="188" stopIfTrue="1">
      <formula>D$6="U2"</formula>
    </cfRule>
  </conditionalFormatting>
  <conditionalFormatting sqref="AA6:AC6 AH5:BC6 L5:Z6 AA5:AB5">
    <cfRule type="expression" dxfId="180" priority="181" stopIfTrue="1">
      <formula>#REF!="U33"</formula>
    </cfRule>
  </conditionalFormatting>
  <conditionalFormatting sqref="BA6:BB6 BB5 BC5:BC6 V5:Y6">
    <cfRule type="expression" dxfId="179" priority="180" stopIfTrue="1">
      <formula>#REF!="U31"</formula>
    </cfRule>
  </conditionalFormatting>
  <conditionalFormatting sqref="BA5:BA6 AZ6 AH5:AJ5 U5:V6 AS5:AW6 P5:S6 E5:J6 X5:AG6">
    <cfRule type="expression" dxfId="178" priority="179" stopIfTrue="1">
      <formula>#REF!="U32"</formula>
    </cfRule>
  </conditionalFormatting>
  <conditionalFormatting sqref="AS6:BB6 AS5:AW5 BC5:BC6 BB5">
    <cfRule type="expression" dxfId="177" priority="178" stopIfTrue="1">
      <formula>#REF!="U33"</formula>
    </cfRule>
  </conditionalFormatting>
  <conditionalFormatting sqref="AB6:BA6 AB5 AE5:AF5 AS5:AW5 AH5:AN5">
    <cfRule type="expression" dxfId="176" priority="177" stopIfTrue="1">
      <formula>#REF!="U32"</formula>
    </cfRule>
  </conditionalFormatting>
  <conditionalFormatting sqref="R5:V5">
    <cfRule type="expression" dxfId="175" priority="170">
      <formula>R$6="U11"</formula>
    </cfRule>
    <cfRule type="expression" dxfId="174" priority="171" stopIfTrue="1">
      <formula>R$6="UP2"</formula>
    </cfRule>
    <cfRule type="expression" dxfId="173" priority="172">
      <formula>R$6="UP1"</formula>
    </cfRule>
    <cfRule type="expression" dxfId="172" priority="173">
      <formula>R$6="U33"</formula>
    </cfRule>
    <cfRule type="expression" dxfId="171" priority="174" stopIfTrue="1">
      <formula>R$6="U32"</formula>
    </cfRule>
    <cfRule type="expression" dxfId="170" priority="175" stopIfTrue="1">
      <formula>R$6="U31"</formula>
    </cfRule>
    <cfRule type="expression" dxfId="169" priority="176" stopIfTrue="1">
      <formula>R$6="U2"</formula>
    </cfRule>
  </conditionalFormatting>
  <conditionalFormatting sqref="W5:X5">
    <cfRule type="expression" dxfId="168" priority="163">
      <formula>W$6="U11"</formula>
    </cfRule>
    <cfRule type="expression" dxfId="167" priority="164" stopIfTrue="1">
      <formula>W$6="UP2"</formula>
    </cfRule>
    <cfRule type="expression" dxfId="166" priority="165">
      <formula>W$6="UP1"</formula>
    </cfRule>
    <cfRule type="expression" dxfId="165" priority="166">
      <formula>W$6="U33"</formula>
    </cfRule>
    <cfRule type="expression" dxfId="164" priority="167" stopIfTrue="1">
      <formula>W$6="U32"</formula>
    </cfRule>
    <cfRule type="expression" dxfId="163" priority="168" stopIfTrue="1">
      <formula>W$6="U31"</formula>
    </cfRule>
    <cfRule type="expression" dxfId="162" priority="169" stopIfTrue="1">
      <formula>W$6="U2"</formula>
    </cfRule>
  </conditionalFormatting>
  <conditionalFormatting sqref="AB5">
    <cfRule type="expression" dxfId="161" priority="156">
      <formula>AB$6="U11"</formula>
    </cfRule>
    <cfRule type="expression" dxfId="160" priority="157" stopIfTrue="1">
      <formula>AB$6="UP2"</formula>
    </cfRule>
    <cfRule type="expression" dxfId="159" priority="158">
      <formula>AB$6="UP1"</formula>
    </cfRule>
    <cfRule type="expression" dxfId="158" priority="159">
      <formula>AB$6="U33"</formula>
    </cfRule>
    <cfRule type="expression" dxfId="157" priority="160" stopIfTrue="1">
      <formula>AB$6="U32"</formula>
    </cfRule>
    <cfRule type="expression" dxfId="156" priority="161" stopIfTrue="1">
      <formula>AB$6="U31"</formula>
    </cfRule>
    <cfRule type="expression" dxfId="155" priority="162" stopIfTrue="1">
      <formula>AB$6="U2"</formula>
    </cfRule>
  </conditionalFormatting>
  <conditionalFormatting sqref="AE5:AF5">
    <cfRule type="expression" dxfId="154" priority="149">
      <formula>AE$6="U11"</formula>
    </cfRule>
    <cfRule type="expression" dxfId="153" priority="150" stopIfTrue="1">
      <formula>AE$6="UP2"</formula>
    </cfRule>
    <cfRule type="expression" dxfId="152" priority="151">
      <formula>AE$6="UP1"</formula>
    </cfRule>
    <cfRule type="expression" dxfId="151" priority="152">
      <formula>AE$6="U33"</formula>
    </cfRule>
    <cfRule type="expression" dxfId="150" priority="153" stopIfTrue="1">
      <formula>AE$6="U32"</formula>
    </cfRule>
    <cfRule type="expression" dxfId="149" priority="154" stopIfTrue="1">
      <formula>AE$6="U31"</formula>
    </cfRule>
    <cfRule type="expression" dxfId="148" priority="155" stopIfTrue="1">
      <formula>AE$6="U2"</formula>
    </cfRule>
  </conditionalFormatting>
  <conditionalFormatting sqref="AH5:AJ5">
    <cfRule type="expression" dxfId="147" priority="142">
      <formula>AH$6="U11"</formula>
    </cfRule>
    <cfRule type="expression" dxfId="146" priority="143" stopIfTrue="1">
      <formula>AH$6="UP2"</formula>
    </cfRule>
    <cfRule type="expression" dxfId="145" priority="144">
      <formula>AH$6="UP1"</formula>
    </cfRule>
    <cfRule type="expression" dxfId="144" priority="145">
      <formula>AH$6="U33"</formula>
    </cfRule>
    <cfRule type="expression" dxfId="143" priority="146" stopIfTrue="1">
      <formula>AH$6="U32"</formula>
    </cfRule>
    <cfRule type="expression" dxfId="142" priority="147" stopIfTrue="1">
      <formula>AH$6="U31"</formula>
    </cfRule>
    <cfRule type="expression" dxfId="141" priority="148" stopIfTrue="1">
      <formula>AH$6="U2"</formula>
    </cfRule>
  </conditionalFormatting>
  <conditionalFormatting sqref="AK5">
    <cfRule type="expression" dxfId="140" priority="135">
      <formula>AK$6="U11"</formula>
    </cfRule>
    <cfRule type="expression" dxfId="139" priority="136" stopIfTrue="1">
      <formula>AK$6="UP2"</formula>
    </cfRule>
    <cfRule type="expression" dxfId="138" priority="137">
      <formula>AK$6="UP1"</formula>
    </cfRule>
    <cfRule type="expression" dxfId="137" priority="138">
      <formula>AK$6="U33"</formula>
    </cfRule>
    <cfRule type="expression" dxfId="136" priority="139" stopIfTrue="1">
      <formula>AK$6="U32"</formula>
    </cfRule>
    <cfRule type="expression" dxfId="135" priority="140" stopIfTrue="1">
      <formula>AK$6="U31"</formula>
    </cfRule>
    <cfRule type="expression" dxfId="134" priority="141" stopIfTrue="1">
      <formula>AK$6="U2"</formula>
    </cfRule>
  </conditionalFormatting>
  <conditionalFormatting sqref="Q5">
    <cfRule type="expression" dxfId="133" priority="128">
      <formula>Q$6="U11"</formula>
    </cfRule>
    <cfRule type="expression" dxfId="132" priority="129" stopIfTrue="1">
      <formula>Q$6="UP2"</formula>
    </cfRule>
    <cfRule type="expression" dxfId="131" priority="130">
      <formula>Q$6="UP1"</formula>
    </cfRule>
    <cfRule type="expression" dxfId="130" priority="131">
      <formula>Q$6="U33"</formula>
    </cfRule>
    <cfRule type="expression" dxfId="129" priority="132" stopIfTrue="1">
      <formula>Q$6="U32"</formula>
    </cfRule>
    <cfRule type="expression" dxfId="128" priority="133" stopIfTrue="1">
      <formula>Q$6="U31"</formula>
    </cfRule>
    <cfRule type="expression" dxfId="127" priority="134" stopIfTrue="1">
      <formula>Q$6="U2"</formula>
    </cfRule>
  </conditionalFormatting>
  <conditionalFormatting sqref="P5">
    <cfRule type="expression" dxfId="126" priority="121">
      <formula>P$6="U11"</formula>
    </cfRule>
    <cfRule type="expression" dxfId="125" priority="122" stopIfTrue="1">
      <formula>P$6="UP2"</formula>
    </cfRule>
    <cfRule type="expression" dxfId="124" priority="123">
      <formula>P$6="UP1"</formula>
    </cfRule>
    <cfRule type="expression" dxfId="123" priority="124">
      <formula>P$6="U33"</formula>
    </cfRule>
    <cfRule type="expression" dxfId="122" priority="125" stopIfTrue="1">
      <formula>P$6="U32"</formula>
    </cfRule>
    <cfRule type="expression" dxfId="121" priority="126" stopIfTrue="1">
      <formula>P$6="U31"</formula>
    </cfRule>
    <cfRule type="expression" dxfId="120" priority="127" stopIfTrue="1">
      <formula>P$6="U2"</formula>
    </cfRule>
  </conditionalFormatting>
  <conditionalFormatting sqref="O5">
    <cfRule type="expression" dxfId="119" priority="114">
      <formula>O$6="U11"</formula>
    </cfRule>
    <cfRule type="expression" dxfId="118" priority="115" stopIfTrue="1">
      <formula>O$6="UP2"</formula>
    </cfRule>
    <cfRule type="expression" dxfId="117" priority="116">
      <formula>O$6="UP1"</formula>
    </cfRule>
    <cfRule type="expression" dxfId="116" priority="117">
      <formula>O$6="U33"</formula>
    </cfRule>
    <cfRule type="expression" dxfId="115" priority="118" stopIfTrue="1">
      <formula>O$6="U32"</formula>
    </cfRule>
    <cfRule type="expression" dxfId="114" priority="119" stopIfTrue="1">
      <formula>O$6="U31"</formula>
    </cfRule>
    <cfRule type="expression" dxfId="113" priority="120" stopIfTrue="1">
      <formula>O$6="U2"</formula>
    </cfRule>
  </conditionalFormatting>
  <conditionalFormatting sqref="K5">
    <cfRule type="expression" dxfId="112" priority="107">
      <formula>K$6="U11"</formula>
    </cfRule>
    <cfRule type="expression" dxfId="111" priority="108" stopIfTrue="1">
      <formula>K$6="UP2"</formula>
    </cfRule>
    <cfRule type="expression" dxfId="110" priority="109">
      <formula>K$6="UP1"</formula>
    </cfRule>
    <cfRule type="expression" dxfId="109" priority="110">
      <formula>K$6="U33"</formula>
    </cfRule>
    <cfRule type="expression" dxfId="108" priority="111" stopIfTrue="1">
      <formula>K$6="U32"</formula>
    </cfRule>
    <cfRule type="expression" dxfId="107" priority="112" stopIfTrue="1">
      <formula>K$6="U31"</formula>
    </cfRule>
    <cfRule type="expression" dxfId="106" priority="113" stopIfTrue="1">
      <formula>K$6="U2"</formula>
    </cfRule>
  </conditionalFormatting>
  <conditionalFormatting sqref="L5">
    <cfRule type="expression" dxfId="105" priority="100">
      <formula>L$6="U11"</formula>
    </cfRule>
    <cfRule type="expression" dxfId="104" priority="101" stopIfTrue="1">
      <formula>L$6="UP2"</formula>
    </cfRule>
    <cfRule type="expression" dxfId="103" priority="102">
      <formula>L$6="UP1"</formula>
    </cfRule>
    <cfRule type="expression" dxfId="102" priority="103">
      <formula>L$6="U33"</formula>
    </cfRule>
    <cfRule type="expression" dxfId="101" priority="104" stopIfTrue="1">
      <formula>L$6="U32"</formula>
    </cfRule>
    <cfRule type="expression" dxfId="100" priority="105" stopIfTrue="1">
      <formula>L$6="U31"</formula>
    </cfRule>
    <cfRule type="expression" dxfId="99" priority="106" stopIfTrue="1">
      <formula>L$6="U2"</formula>
    </cfRule>
  </conditionalFormatting>
  <conditionalFormatting sqref="M5">
    <cfRule type="expression" dxfId="98" priority="93">
      <formula>M$6="U11"</formula>
    </cfRule>
    <cfRule type="expression" dxfId="97" priority="94" stopIfTrue="1">
      <formula>M$6="UP2"</formula>
    </cfRule>
    <cfRule type="expression" dxfId="96" priority="95">
      <formula>M$6="UP1"</formula>
    </cfRule>
    <cfRule type="expression" dxfId="95" priority="96">
      <formula>M$6="U33"</formula>
    </cfRule>
    <cfRule type="expression" dxfId="94" priority="97" stopIfTrue="1">
      <formula>M$6="U32"</formula>
    </cfRule>
    <cfRule type="expression" dxfId="93" priority="98" stopIfTrue="1">
      <formula>M$6="U31"</formula>
    </cfRule>
    <cfRule type="expression" dxfId="92" priority="99" stopIfTrue="1">
      <formula>M$6="U2"</formula>
    </cfRule>
  </conditionalFormatting>
  <conditionalFormatting sqref="N5">
    <cfRule type="expression" dxfId="91" priority="86">
      <formula>N$6="U11"</formula>
    </cfRule>
    <cfRule type="expression" dxfId="90" priority="87" stopIfTrue="1">
      <formula>N$6="UP2"</formula>
    </cfRule>
    <cfRule type="expression" dxfId="89" priority="88">
      <formula>N$6="UP1"</formula>
    </cfRule>
    <cfRule type="expression" dxfId="88" priority="89">
      <formula>N$6="U33"</formula>
    </cfRule>
    <cfRule type="expression" dxfId="87" priority="90" stopIfTrue="1">
      <formula>N$6="U32"</formula>
    </cfRule>
    <cfRule type="expression" dxfId="86" priority="91" stopIfTrue="1">
      <formula>N$6="U31"</formula>
    </cfRule>
    <cfRule type="expression" dxfId="85" priority="92" stopIfTrue="1">
      <formula>N$6="U2"</formula>
    </cfRule>
  </conditionalFormatting>
  <conditionalFormatting sqref="G5">
    <cfRule type="expression" dxfId="84" priority="79">
      <formula>G$6="U11"</formula>
    </cfRule>
    <cfRule type="expression" dxfId="83" priority="80" stopIfTrue="1">
      <formula>G$6="UP2"</formula>
    </cfRule>
    <cfRule type="expression" dxfId="82" priority="81">
      <formula>G$6="UP1"</formula>
    </cfRule>
    <cfRule type="expression" dxfId="81" priority="82">
      <formula>G$6="U33"</formula>
    </cfRule>
    <cfRule type="expression" dxfId="80" priority="83" stopIfTrue="1">
      <formula>G$6="U32"</formula>
    </cfRule>
    <cfRule type="expression" dxfId="79" priority="84" stopIfTrue="1">
      <formula>G$6="U31"</formula>
    </cfRule>
    <cfRule type="expression" dxfId="78" priority="85" stopIfTrue="1">
      <formula>G$6="U2"</formula>
    </cfRule>
  </conditionalFormatting>
  <conditionalFormatting sqref="H5">
    <cfRule type="expression" dxfId="77" priority="72">
      <formula>H$6="U11"</formula>
    </cfRule>
    <cfRule type="expression" dxfId="76" priority="73" stopIfTrue="1">
      <formula>H$6="UP2"</formula>
    </cfRule>
    <cfRule type="expression" dxfId="75" priority="74">
      <formula>H$6="UP1"</formula>
    </cfRule>
    <cfRule type="expression" dxfId="74" priority="75">
      <formula>H$6="U33"</formula>
    </cfRule>
    <cfRule type="expression" dxfId="73" priority="76" stopIfTrue="1">
      <formula>H$6="U32"</formula>
    </cfRule>
    <cfRule type="expression" dxfId="72" priority="77" stopIfTrue="1">
      <formula>H$6="U31"</formula>
    </cfRule>
    <cfRule type="expression" dxfId="71" priority="78" stopIfTrue="1">
      <formula>H$6="U2"</formula>
    </cfRule>
  </conditionalFormatting>
  <conditionalFormatting sqref="I5">
    <cfRule type="expression" dxfId="70" priority="65">
      <formula>I$6="U11"</formula>
    </cfRule>
    <cfRule type="expression" dxfId="69" priority="66" stopIfTrue="1">
      <formula>I$6="UP2"</formula>
    </cfRule>
    <cfRule type="expression" dxfId="68" priority="67">
      <formula>I$6="UP1"</formula>
    </cfRule>
    <cfRule type="expression" dxfId="67" priority="68">
      <formula>I$6="U33"</formula>
    </cfRule>
    <cfRule type="expression" dxfId="66" priority="69" stopIfTrue="1">
      <formula>I$6="U32"</formula>
    </cfRule>
    <cfRule type="expression" dxfId="65" priority="70" stopIfTrue="1">
      <formula>I$6="U31"</formula>
    </cfRule>
    <cfRule type="expression" dxfId="64" priority="71" stopIfTrue="1">
      <formula>I$6="U2"</formula>
    </cfRule>
  </conditionalFormatting>
  <conditionalFormatting sqref="J5">
    <cfRule type="expression" dxfId="63" priority="58">
      <formula>J$6="U11"</formula>
    </cfRule>
    <cfRule type="expression" dxfId="62" priority="59" stopIfTrue="1">
      <formula>J$6="UP2"</formula>
    </cfRule>
    <cfRule type="expression" dxfId="61" priority="60">
      <formula>J$6="UP1"</formula>
    </cfRule>
    <cfRule type="expression" dxfId="60" priority="61">
      <formula>J$6="U33"</formula>
    </cfRule>
    <cfRule type="expression" dxfId="59" priority="62" stopIfTrue="1">
      <formula>J$6="U32"</formula>
    </cfRule>
    <cfRule type="expression" dxfId="58" priority="63" stopIfTrue="1">
      <formula>J$6="U31"</formula>
    </cfRule>
    <cfRule type="expression" dxfId="57" priority="64" stopIfTrue="1">
      <formula>J$6="U2"</formula>
    </cfRule>
  </conditionalFormatting>
  <conditionalFormatting sqref="F5">
    <cfRule type="expression" dxfId="56" priority="51">
      <formula>F$6="U11"</formula>
    </cfRule>
    <cfRule type="expression" dxfId="55" priority="52" stopIfTrue="1">
      <formula>F$6="UP2"</formula>
    </cfRule>
    <cfRule type="expression" dxfId="54" priority="53">
      <formula>F$6="UP1"</formula>
    </cfRule>
    <cfRule type="expression" dxfId="53" priority="54">
      <formula>F$6="U33"</formula>
    </cfRule>
    <cfRule type="expression" dxfId="52" priority="55" stopIfTrue="1">
      <formula>F$6="U32"</formula>
    </cfRule>
    <cfRule type="expression" dxfId="51" priority="56" stopIfTrue="1">
      <formula>F$6="U31"</formula>
    </cfRule>
    <cfRule type="expression" dxfId="50" priority="57" stopIfTrue="1">
      <formula>F$6="U2"</formula>
    </cfRule>
  </conditionalFormatting>
  <conditionalFormatting sqref="E5">
    <cfRule type="expression" dxfId="49" priority="44">
      <formula>E$6="U11"</formula>
    </cfRule>
    <cfRule type="expression" dxfId="48" priority="45" stopIfTrue="1">
      <formula>E$6="UP2"</formula>
    </cfRule>
    <cfRule type="expression" dxfId="47" priority="46">
      <formula>E$6="UP1"</formula>
    </cfRule>
    <cfRule type="expression" dxfId="46" priority="47">
      <formula>E$6="U33"</formula>
    </cfRule>
    <cfRule type="expression" dxfId="45" priority="48" stopIfTrue="1">
      <formula>E$6="U32"</formula>
    </cfRule>
    <cfRule type="expression" dxfId="44" priority="49" stopIfTrue="1">
      <formula>E$6="U31"</formula>
    </cfRule>
    <cfRule type="expression" dxfId="43" priority="50" stopIfTrue="1">
      <formula>E$6="U2"</formula>
    </cfRule>
  </conditionalFormatting>
  <conditionalFormatting sqref="Z5:AA5">
    <cfRule type="expression" dxfId="42" priority="37">
      <formula>Z$6="U11"</formula>
    </cfRule>
    <cfRule type="expression" dxfId="41" priority="38" stopIfTrue="1">
      <formula>Z$6="UP2"</formula>
    </cfRule>
    <cfRule type="expression" dxfId="40" priority="39">
      <formula>Z$6="UP1"</formula>
    </cfRule>
    <cfRule type="expression" dxfId="39" priority="40">
      <formula>Z$6="U33"</formula>
    </cfRule>
    <cfRule type="expression" dxfId="38" priority="41" stopIfTrue="1">
      <formula>Z$6="U32"</formula>
    </cfRule>
    <cfRule type="expression" dxfId="37" priority="42" stopIfTrue="1">
      <formula>Z$6="U31"</formula>
    </cfRule>
    <cfRule type="expression" dxfId="36" priority="43" stopIfTrue="1">
      <formula>Z$6="U2"</formula>
    </cfRule>
  </conditionalFormatting>
  <conditionalFormatting sqref="Y5">
    <cfRule type="expression" dxfId="35" priority="30">
      <formula>Y$6="U11"</formula>
    </cfRule>
    <cfRule type="expression" dxfId="34" priority="31" stopIfTrue="1">
      <formula>Y$6="UP2"</formula>
    </cfRule>
    <cfRule type="expression" dxfId="33" priority="32">
      <formula>Y$6="UP1"</formula>
    </cfRule>
    <cfRule type="expression" dxfId="32" priority="33">
      <formula>Y$6="U33"</formula>
    </cfRule>
    <cfRule type="expression" dxfId="31" priority="34" stopIfTrue="1">
      <formula>Y$6="U32"</formula>
    </cfRule>
    <cfRule type="expression" dxfId="30" priority="35" stopIfTrue="1">
      <formula>Y$6="U31"</formula>
    </cfRule>
    <cfRule type="expression" dxfId="29" priority="36" stopIfTrue="1">
      <formula>Y$6="U2"</formula>
    </cfRule>
  </conditionalFormatting>
  <conditionalFormatting sqref="X5">
    <cfRule type="expression" dxfId="28" priority="23">
      <formula>X$6="U11"</formula>
    </cfRule>
    <cfRule type="expression" dxfId="27" priority="24" stopIfTrue="1">
      <formula>X$6="UP2"</formula>
    </cfRule>
    <cfRule type="expression" dxfId="26" priority="25">
      <formula>X$6="UP1"</formula>
    </cfRule>
    <cfRule type="expression" dxfId="25" priority="26">
      <formula>X$6="U33"</formula>
    </cfRule>
    <cfRule type="expression" dxfId="24" priority="27" stopIfTrue="1">
      <formula>X$6="U32"</formula>
    </cfRule>
    <cfRule type="expression" dxfId="23" priority="28" stopIfTrue="1">
      <formula>X$6="U31"</formula>
    </cfRule>
    <cfRule type="expression" dxfId="22" priority="29" stopIfTrue="1">
      <formula>X$6="U2"</formula>
    </cfRule>
  </conditionalFormatting>
  <conditionalFormatting sqref="AL5:AN5">
    <cfRule type="expression" dxfId="21" priority="16">
      <formula>AL$6="U11"</formula>
    </cfRule>
    <cfRule type="expression" dxfId="20" priority="17" stopIfTrue="1">
      <formula>AL$6="UP2"</formula>
    </cfRule>
    <cfRule type="expression" dxfId="19" priority="18">
      <formula>AL$6="UP1"</formula>
    </cfRule>
    <cfRule type="expression" dxfId="18" priority="19">
      <formula>AL$6="U33"</formula>
    </cfRule>
    <cfRule type="expression" dxfId="17" priority="20" stopIfTrue="1">
      <formula>AL$6="U32"</formula>
    </cfRule>
    <cfRule type="expression" dxfId="16" priority="21" stopIfTrue="1">
      <formula>AL$6="U31"</formula>
    </cfRule>
    <cfRule type="expression" dxfId="15" priority="22" stopIfTrue="1">
      <formula>AL$6="U2"</formula>
    </cfRule>
  </conditionalFormatting>
  <conditionalFormatting sqref="AN5">
    <cfRule type="expression" dxfId="14" priority="9">
      <formula>AN$6="U11"</formula>
    </cfRule>
    <cfRule type="expression" dxfId="13" priority="10" stopIfTrue="1">
      <formula>AN$6="UP2"</formula>
    </cfRule>
    <cfRule type="expression" dxfId="12" priority="11">
      <formula>AN$6="UP1"</formula>
    </cfRule>
    <cfRule type="expression" dxfId="11" priority="12">
      <formula>AN$6="U33"</formula>
    </cfRule>
    <cfRule type="expression" dxfId="10" priority="13" stopIfTrue="1">
      <formula>AN$6="U32"</formula>
    </cfRule>
    <cfRule type="expression" dxfId="9" priority="14" stopIfTrue="1">
      <formula>AN$6="U31"</formula>
    </cfRule>
    <cfRule type="expression" dxfId="8" priority="15" stopIfTrue="1">
      <formula>AN$6="U2"</formula>
    </cfRule>
  </conditionalFormatting>
  <conditionalFormatting sqref="BG8:BG35 BH7:BH35 BD7:BF35">
    <cfRule type="expression" dxfId="7" priority="8" stopIfTrue="1">
      <formula>$A7="D"</formula>
    </cfRule>
  </conditionalFormatting>
  <conditionalFormatting sqref="BE7:BE35">
    <cfRule type="cellIs" dxfId="6" priority="7" stopIfTrue="1" operator="equal">
      <formula>"X"</formula>
    </cfRule>
  </conditionalFormatting>
  <conditionalFormatting sqref="BF8:BF35">
    <cfRule type="cellIs" dxfId="5" priority="6" stopIfTrue="1" operator="equal">
      <formula>"X"</formula>
    </cfRule>
  </conditionalFormatting>
  <conditionalFormatting sqref="BH7:BH35">
    <cfRule type="cellIs" dxfId="4" priority="5" stopIfTrue="1" operator="equal">
      <formula>"X"</formula>
    </cfRule>
  </conditionalFormatting>
  <conditionalFormatting sqref="BG7:BG35">
    <cfRule type="expression" dxfId="3" priority="4" stopIfTrue="1">
      <formula>$A7="D"</formula>
    </cfRule>
  </conditionalFormatting>
  <conditionalFormatting sqref="BG7:BG35">
    <cfRule type="cellIs" dxfId="2" priority="3" operator="equal">
      <formula>"X"</formula>
    </cfRule>
  </conditionalFormatting>
  <conditionalFormatting sqref="BD7:BD35">
    <cfRule type="cellIs" dxfId="1" priority="2" operator="equal">
      <formula>"X"</formula>
    </cfRule>
  </conditionalFormatting>
  <conditionalFormatting sqref="BD7:BH35">
    <cfRule type="cellIs" dxfId="0" priority="1" operator="equal">
      <formula>"o"</formula>
    </cfRule>
  </conditionalFormatting>
  <dataValidations count="1">
    <dataValidation allowBlank="1" showInputMessage="1" showErrorMessage="1" sqref="G5:BC6"/>
  </dataValidations>
  <printOptions horizontalCentered="1" verticalCentered="1"/>
  <pageMargins left="0.31496062992125984" right="0.59055118110236227" top="0.70866141732283472" bottom="0.51181102362204722" header="0.39370078740157483" footer="0.35433070866141736"/>
  <pageSetup paperSize="9" scale="56" orientation="landscape" horizontalDpi="4294967293" r:id="rId1"/>
  <headerFooter alignWithMargins="0">
    <oddHeader>&amp;C&amp;"Arial,Gras"&amp;20SUIVI DE CLASSE - COMPETENCES</oddHeader>
    <oddFooter>&amp;L&amp;8Académie Aix-Marseille&amp;C&amp;8L. RANGUIS - IEN ET STI&amp;R&amp;8Suivi de classe</oddFooter>
  </headerFooter>
  <drawing r:id="rId2"/>
  <legacyDrawing r:id="rId3"/>
  <controls>
    <mc:AlternateContent xmlns:mc="http://schemas.openxmlformats.org/markup-compatibility/2006">
      <mc:Choice Requires="x14">
        <control shapeId="1216513" r:id="rId4" name="CommandButton1">
          <controlPr defaultSize="0" print="0" autoLine="0" r:id="rId5">
            <anchor moveWithCells="1">
              <from>
                <xdr:col>42</xdr:col>
                <xdr:colOff>66675</xdr:colOff>
                <xdr:row>0</xdr:row>
                <xdr:rowOff>19050</xdr:rowOff>
              </from>
              <to>
                <xdr:col>52</xdr:col>
                <xdr:colOff>66675</xdr:colOff>
                <xdr:row>1</xdr:row>
                <xdr:rowOff>133350</xdr:rowOff>
              </to>
            </anchor>
          </controlPr>
        </control>
      </mc:Choice>
      <mc:Fallback>
        <control shapeId="1216513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9"/>
  <sheetViews>
    <sheetView topLeftCell="A6" workbookViewId="0">
      <selection activeCell="A45" sqref="A45:O45"/>
    </sheetView>
  </sheetViews>
  <sheetFormatPr baseColWidth="10" defaultRowHeight="12.75"/>
  <cols>
    <col min="1" max="15" width="4.85546875" style="1137" customWidth="1"/>
    <col min="16" max="16" width="7.140625" style="1137" customWidth="1"/>
    <col min="17" max="17" width="2.85546875" style="1137" customWidth="1"/>
    <col min="18" max="18" width="3.7109375" style="1137" customWidth="1"/>
    <col min="19" max="16384" width="11.42578125" style="1137"/>
  </cols>
  <sheetData>
    <row r="1" spans="1:18" ht="13.5" thickTop="1">
      <c r="A1" s="1732" t="s">
        <v>569</v>
      </c>
      <c r="B1" s="1733"/>
      <c r="C1" s="1736" t="s">
        <v>568</v>
      </c>
      <c r="D1" s="1737"/>
      <c r="E1" s="1737"/>
      <c r="F1" s="1737"/>
      <c r="G1" s="1737"/>
      <c r="H1" s="1737"/>
      <c r="I1" s="1737"/>
      <c r="J1" s="1737"/>
      <c r="K1" s="1738"/>
      <c r="L1" s="1728" t="s">
        <v>567</v>
      </c>
      <c r="M1" s="1729"/>
      <c r="N1" s="1742" t="s">
        <v>566</v>
      </c>
      <c r="O1" s="1743"/>
      <c r="P1" s="1743"/>
      <c r="Q1" s="1743"/>
      <c r="R1" s="1744"/>
    </row>
    <row r="2" spans="1:18" ht="22.5" customHeight="1" thickBot="1">
      <c r="A2" s="1734" t="s">
        <v>570</v>
      </c>
      <c r="B2" s="1735"/>
      <c r="C2" s="1739" t="s">
        <v>565</v>
      </c>
      <c r="D2" s="1740"/>
      <c r="E2" s="1740"/>
      <c r="F2" s="1740"/>
      <c r="G2" s="1740"/>
      <c r="H2" s="1740"/>
      <c r="I2" s="1740"/>
      <c r="J2" s="1740"/>
      <c r="K2" s="1741"/>
      <c r="L2" s="1730" t="s">
        <v>564</v>
      </c>
      <c r="M2" s="1731"/>
      <c r="N2" s="1708" t="s">
        <v>536</v>
      </c>
      <c r="O2" s="1709"/>
      <c r="P2" s="1709"/>
      <c r="Q2" s="1709"/>
      <c r="R2" s="1710"/>
    </row>
    <row r="3" spans="1:18" ht="32.25" customHeight="1" thickTop="1" thickBot="1">
      <c r="A3" s="1234" t="s">
        <v>580</v>
      </c>
      <c r="B3" s="1233" t="s">
        <v>563</v>
      </c>
      <c r="C3" s="1233" t="s">
        <v>562</v>
      </c>
      <c r="D3" s="1233" t="s">
        <v>571</v>
      </c>
      <c r="E3" s="1233" t="s">
        <v>578</v>
      </c>
      <c r="F3" s="1233" t="s">
        <v>581</v>
      </c>
      <c r="G3" s="1233" t="s">
        <v>572</v>
      </c>
      <c r="H3" s="1233" t="s">
        <v>573</v>
      </c>
      <c r="I3" s="1233" t="s">
        <v>574</v>
      </c>
      <c r="J3" s="1233" t="s">
        <v>579</v>
      </c>
      <c r="K3" s="1233" t="s">
        <v>575</v>
      </c>
      <c r="L3" s="1233" t="s">
        <v>576</v>
      </c>
      <c r="M3" s="1233" t="s">
        <v>582</v>
      </c>
      <c r="N3" s="1233" t="s">
        <v>583</v>
      </c>
      <c r="O3" s="1232" t="s">
        <v>577</v>
      </c>
      <c r="P3" s="1231"/>
      <c r="Q3" s="1230" t="s">
        <v>561</v>
      </c>
      <c r="R3" s="1229" t="s">
        <v>560</v>
      </c>
    </row>
    <row r="4" spans="1:18" ht="12" customHeight="1" thickTop="1">
      <c r="A4" s="1228"/>
      <c r="B4" s="1227"/>
      <c r="C4" s="1227"/>
      <c r="D4" s="1227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6"/>
      <c r="P4" s="1176" t="s">
        <v>554</v>
      </c>
      <c r="Q4" s="1225">
        <v>0</v>
      </c>
      <c r="R4" s="1712" t="s">
        <v>558</v>
      </c>
    </row>
    <row r="5" spans="1:18" ht="12" customHeight="1">
      <c r="A5" s="1224"/>
      <c r="B5" s="1223"/>
      <c r="C5" s="1223"/>
      <c r="D5" s="1223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2"/>
      <c r="P5" s="1696" t="s">
        <v>559</v>
      </c>
      <c r="Q5" s="1723">
        <v>1</v>
      </c>
      <c r="R5" s="1713"/>
    </row>
    <row r="6" spans="1:18" ht="12" customHeight="1" thickBot="1">
      <c r="A6" s="1200"/>
      <c r="B6" s="1199"/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8"/>
      <c r="P6" s="1697"/>
      <c r="Q6" s="1724"/>
      <c r="R6" s="1713"/>
    </row>
    <row r="7" spans="1:18" ht="12" customHeight="1">
      <c r="A7" s="1221"/>
      <c r="B7" s="1220"/>
      <c r="C7" s="1220"/>
      <c r="D7" s="1220"/>
      <c r="E7" s="1220"/>
      <c r="F7" s="1220"/>
      <c r="G7" s="1220"/>
      <c r="H7" s="1220"/>
      <c r="I7" s="1220"/>
      <c r="J7" s="1220"/>
      <c r="K7" s="1220"/>
      <c r="L7" s="1220"/>
      <c r="M7" s="1220"/>
      <c r="N7" s="1220"/>
      <c r="O7" s="1219"/>
      <c r="P7" s="1705" t="s">
        <v>559</v>
      </c>
      <c r="Q7" s="1723">
        <v>2</v>
      </c>
      <c r="R7" s="1713"/>
    </row>
    <row r="8" spans="1:18" ht="12" customHeight="1">
      <c r="A8" s="1203"/>
      <c r="B8" s="1202"/>
      <c r="C8" s="1202"/>
      <c r="D8" s="1202"/>
      <c r="E8" s="1202"/>
      <c r="F8" s="1202"/>
      <c r="G8" s="1202"/>
      <c r="H8" s="1202"/>
      <c r="I8" s="1202"/>
      <c r="J8" s="1202"/>
      <c r="K8" s="1202"/>
      <c r="L8" s="1202"/>
      <c r="M8" s="1202"/>
      <c r="N8" s="1202"/>
      <c r="O8" s="1201"/>
      <c r="P8" s="1706"/>
      <c r="Q8" s="1725"/>
      <c r="R8" s="1713"/>
    </row>
    <row r="9" spans="1:18" ht="12" customHeight="1">
      <c r="A9" s="1203"/>
      <c r="B9" s="1202"/>
      <c r="C9" s="1202"/>
      <c r="D9" s="1202"/>
      <c r="E9" s="1202"/>
      <c r="F9" s="1202"/>
      <c r="G9" s="1202"/>
      <c r="H9" s="1202"/>
      <c r="I9" s="1202"/>
      <c r="J9" s="1202"/>
      <c r="K9" s="1202"/>
      <c r="L9" s="1202"/>
      <c r="M9" s="1202"/>
      <c r="N9" s="1202"/>
      <c r="O9" s="1201"/>
      <c r="P9" s="1706"/>
      <c r="Q9" s="1725"/>
      <c r="R9" s="1713"/>
    </row>
    <row r="10" spans="1:18" ht="12" customHeight="1">
      <c r="A10" s="1218"/>
      <c r="B10" s="1217"/>
      <c r="C10" s="1217"/>
      <c r="D10" s="1217"/>
      <c r="E10" s="1217"/>
      <c r="F10" s="1217"/>
      <c r="G10" s="1217"/>
      <c r="H10" s="1217"/>
      <c r="I10" s="1217"/>
      <c r="J10" s="1217"/>
      <c r="K10" s="1217"/>
      <c r="L10" s="1217"/>
      <c r="M10" s="1217"/>
      <c r="N10" s="1217"/>
      <c r="O10" s="1216"/>
      <c r="P10" s="1706"/>
      <c r="Q10" s="1725"/>
      <c r="R10" s="1713"/>
    </row>
    <row r="11" spans="1:18" ht="12" customHeight="1">
      <c r="A11" s="1206"/>
      <c r="B11" s="1205"/>
      <c r="C11" s="1205"/>
      <c r="D11" s="1205"/>
      <c r="E11" s="1205"/>
      <c r="F11" s="1205"/>
      <c r="G11" s="1205"/>
      <c r="H11" s="1205"/>
      <c r="I11" s="1205"/>
      <c r="J11" s="1205"/>
      <c r="K11" s="1205"/>
      <c r="L11" s="1205"/>
      <c r="M11" s="1205"/>
      <c r="N11" s="1205"/>
      <c r="O11" s="1204"/>
      <c r="P11" s="1706"/>
      <c r="Q11" s="1725"/>
      <c r="R11" s="1713"/>
    </row>
    <row r="12" spans="1:18" ht="12" customHeight="1">
      <c r="A12" s="1203"/>
      <c r="B12" s="1202"/>
      <c r="C12" s="1202"/>
      <c r="D12" s="1202"/>
      <c r="E12" s="1202"/>
      <c r="F12" s="1202"/>
      <c r="G12" s="1202"/>
      <c r="H12" s="1202"/>
      <c r="I12" s="1202"/>
      <c r="J12" s="1202"/>
      <c r="K12" s="1202"/>
      <c r="L12" s="1202"/>
      <c r="M12" s="1202"/>
      <c r="N12" s="1202"/>
      <c r="O12" s="1201"/>
      <c r="P12" s="1706"/>
      <c r="Q12" s="1725"/>
      <c r="R12" s="1713"/>
    </row>
    <row r="13" spans="1:18" ht="12" customHeight="1">
      <c r="A13" s="1203"/>
      <c r="B13" s="1202"/>
      <c r="C13" s="1202"/>
      <c r="D13" s="1202"/>
      <c r="E13" s="1202"/>
      <c r="F13" s="1202"/>
      <c r="G13" s="1202"/>
      <c r="H13" s="1202"/>
      <c r="I13" s="1202"/>
      <c r="J13" s="1202"/>
      <c r="K13" s="1202"/>
      <c r="L13" s="1202"/>
      <c r="M13" s="1202"/>
      <c r="N13" s="1202"/>
      <c r="O13" s="1201"/>
      <c r="P13" s="1706"/>
      <c r="Q13" s="1725"/>
      <c r="R13" s="1713"/>
    </row>
    <row r="14" spans="1:18" ht="12" customHeight="1" thickBot="1">
      <c r="A14" s="1200"/>
      <c r="B14" s="1199"/>
      <c r="C14" s="1199"/>
      <c r="D14" s="1199"/>
      <c r="E14" s="1199"/>
      <c r="F14" s="1199"/>
      <c r="G14" s="1199"/>
      <c r="H14" s="1199"/>
      <c r="I14" s="1199"/>
      <c r="J14" s="1199"/>
      <c r="K14" s="1199"/>
      <c r="L14" s="1199"/>
      <c r="M14" s="1199"/>
      <c r="N14" s="1199"/>
      <c r="O14" s="1198"/>
      <c r="P14" s="1707"/>
      <c r="Q14" s="1724"/>
      <c r="R14" s="1714"/>
    </row>
    <row r="15" spans="1:18" ht="12" customHeight="1">
      <c r="A15" s="1161"/>
      <c r="B15" s="1160"/>
      <c r="C15" s="1160"/>
      <c r="D15" s="1160"/>
      <c r="E15" s="1160"/>
      <c r="F15" s="1160"/>
      <c r="G15" s="1160"/>
      <c r="H15" s="1160"/>
      <c r="I15" s="1160"/>
      <c r="J15" s="1160"/>
      <c r="K15" s="1160"/>
      <c r="L15" s="1160"/>
      <c r="M15" s="1160"/>
      <c r="N15" s="1160"/>
      <c r="O15" s="1159"/>
      <c r="P15" s="1726" t="s">
        <v>557</v>
      </c>
      <c r="Q15" s="1747">
        <v>3</v>
      </c>
      <c r="R15" s="1715" t="s">
        <v>555</v>
      </c>
    </row>
    <row r="16" spans="1:18" ht="12" customHeight="1">
      <c r="A16" s="1161"/>
      <c r="B16" s="1160"/>
      <c r="C16" s="1160"/>
      <c r="D16" s="1160"/>
      <c r="E16" s="1160"/>
      <c r="F16" s="1160"/>
      <c r="G16" s="1160"/>
      <c r="H16" s="1160"/>
      <c r="I16" s="1160"/>
      <c r="J16" s="1160"/>
      <c r="K16" s="1160"/>
      <c r="L16" s="1160"/>
      <c r="M16" s="1160"/>
      <c r="N16" s="1160"/>
      <c r="O16" s="1159"/>
      <c r="P16" s="1727"/>
      <c r="Q16" s="1753"/>
      <c r="R16" s="1713"/>
    </row>
    <row r="17" spans="1:18" ht="12" customHeight="1" thickBot="1">
      <c r="A17" s="1215"/>
      <c r="B17" s="1214"/>
      <c r="C17" s="1214"/>
      <c r="D17" s="1214"/>
      <c r="E17" s="1214"/>
      <c r="F17" s="1214"/>
      <c r="G17" s="1214"/>
      <c r="H17" s="1214"/>
      <c r="I17" s="1214"/>
      <c r="J17" s="1214"/>
      <c r="K17" s="1214"/>
      <c r="L17" s="1214"/>
      <c r="M17" s="1214"/>
      <c r="N17" s="1214"/>
      <c r="O17" s="1213"/>
      <c r="P17" s="1181" t="s">
        <v>554</v>
      </c>
      <c r="Q17" s="1748"/>
      <c r="R17" s="1716"/>
    </row>
    <row r="18" spans="1:18" ht="12" customHeight="1" thickTop="1">
      <c r="A18" s="1212"/>
      <c r="B18" s="1211"/>
      <c r="C18" s="1210"/>
      <c r="D18" s="1211"/>
      <c r="E18" s="1210"/>
      <c r="F18" s="1211"/>
      <c r="G18" s="1210"/>
      <c r="H18" s="1211"/>
      <c r="I18" s="1210"/>
      <c r="J18" s="1211"/>
      <c r="K18" s="1210"/>
      <c r="L18" s="1211"/>
      <c r="M18" s="1210"/>
      <c r="N18" s="1209"/>
      <c r="O18" s="1208"/>
      <c r="P18" s="1176" t="s">
        <v>554</v>
      </c>
      <c r="Q18" s="1175">
        <v>4</v>
      </c>
      <c r="R18" s="1712" t="s">
        <v>558</v>
      </c>
    </row>
    <row r="19" spans="1:18" ht="12" customHeight="1">
      <c r="A19" s="1161"/>
      <c r="B19" s="1160"/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59"/>
      <c r="P19" s="1745" t="s">
        <v>557</v>
      </c>
      <c r="Q19" s="1747">
        <v>5</v>
      </c>
      <c r="R19" s="1713"/>
    </row>
    <row r="20" spans="1:18" ht="12" customHeight="1" thickBot="1">
      <c r="A20" s="1207"/>
      <c r="B20" s="1144"/>
      <c r="C20" s="1144"/>
      <c r="D20" s="1144"/>
      <c r="E20" s="1144"/>
      <c r="F20" s="1144"/>
      <c r="G20" s="1144"/>
      <c r="H20" s="1144"/>
      <c r="I20" s="1144"/>
      <c r="J20" s="1144"/>
      <c r="K20" s="1144"/>
      <c r="L20" s="1144"/>
      <c r="M20" s="1144"/>
      <c r="N20" s="1144"/>
      <c r="O20" s="1143"/>
      <c r="P20" s="1746"/>
      <c r="Q20" s="1748"/>
      <c r="R20" s="1713"/>
    </row>
    <row r="21" spans="1:18" ht="12" customHeight="1">
      <c r="A21" s="1164"/>
      <c r="B21" s="1163"/>
      <c r="C21" s="1163"/>
      <c r="D21" s="1163"/>
      <c r="E21" s="1163"/>
      <c r="F21" s="1163"/>
      <c r="G21" s="1163"/>
      <c r="H21" s="1163"/>
      <c r="I21" s="1163"/>
      <c r="J21" s="1163"/>
      <c r="K21" s="1163"/>
      <c r="L21" s="1163"/>
      <c r="M21" s="1163"/>
      <c r="N21" s="1163"/>
      <c r="O21" s="1162"/>
      <c r="P21" s="1745" t="s">
        <v>557</v>
      </c>
      <c r="Q21" s="1747">
        <v>6</v>
      </c>
      <c r="R21" s="1713"/>
    </row>
    <row r="22" spans="1:18" ht="12" customHeight="1">
      <c r="A22" s="1161"/>
      <c r="B22" s="1160"/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59"/>
      <c r="P22" s="1752"/>
      <c r="Q22" s="1753"/>
      <c r="R22" s="1713"/>
    </row>
    <row r="23" spans="1:18" ht="12" customHeight="1">
      <c r="A23" s="1161"/>
      <c r="B23" s="1160"/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59"/>
      <c r="P23" s="1752"/>
      <c r="Q23" s="1753"/>
      <c r="R23" s="1713"/>
    </row>
    <row r="24" spans="1:18" ht="12" customHeight="1">
      <c r="A24" s="1158"/>
      <c r="B24" s="1157"/>
      <c r="C24" s="1157"/>
      <c r="D24" s="1157"/>
      <c r="E24" s="1157"/>
      <c r="F24" s="1157"/>
      <c r="G24" s="1157"/>
      <c r="H24" s="1157"/>
      <c r="I24" s="1157"/>
      <c r="J24" s="1157"/>
      <c r="K24" s="1157"/>
      <c r="L24" s="1157"/>
      <c r="M24" s="1157"/>
      <c r="N24" s="1157"/>
      <c r="O24" s="1156"/>
      <c r="P24" s="1746"/>
      <c r="Q24" s="1748"/>
      <c r="R24" s="1713"/>
    </row>
    <row r="25" spans="1:18" ht="12" customHeight="1">
      <c r="A25" s="1206"/>
      <c r="B25" s="1205"/>
      <c r="C25" s="1205"/>
      <c r="D25" s="1205"/>
      <c r="E25" s="1205"/>
      <c r="F25" s="1205"/>
      <c r="G25" s="1205"/>
      <c r="H25" s="1205"/>
      <c r="I25" s="1205"/>
      <c r="J25" s="1205"/>
      <c r="K25" s="1205"/>
      <c r="L25" s="1205"/>
      <c r="M25" s="1205"/>
      <c r="N25" s="1205"/>
      <c r="O25" s="1204"/>
      <c r="P25" s="1754" t="s">
        <v>559</v>
      </c>
      <c r="Q25" s="1757">
        <v>7</v>
      </c>
      <c r="R25" s="1713"/>
    </row>
    <row r="26" spans="1:18" ht="12" customHeight="1">
      <c r="A26" s="1203"/>
      <c r="B26" s="1202"/>
      <c r="C26" s="1202"/>
      <c r="D26" s="1202"/>
      <c r="E26" s="1202"/>
      <c r="F26" s="1202"/>
      <c r="G26" s="1202"/>
      <c r="H26" s="1202"/>
      <c r="I26" s="1202"/>
      <c r="J26" s="1202"/>
      <c r="K26" s="1202"/>
      <c r="L26" s="1202"/>
      <c r="M26" s="1202"/>
      <c r="N26" s="1202"/>
      <c r="O26" s="1201"/>
      <c r="P26" s="1755"/>
      <c r="Q26" s="1758"/>
      <c r="R26" s="1713"/>
    </row>
    <row r="27" spans="1:18" ht="12" customHeight="1">
      <c r="A27" s="1203"/>
      <c r="B27" s="1202"/>
      <c r="C27" s="1202"/>
      <c r="D27" s="1202"/>
      <c r="E27" s="1202"/>
      <c r="F27" s="1202"/>
      <c r="G27" s="1202"/>
      <c r="H27" s="1202"/>
      <c r="I27" s="1202"/>
      <c r="J27" s="1202"/>
      <c r="K27" s="1202"/>
      <c r="L27" s="1202"/>
      <c r="M27" s="1202"/>
      <c r="N27" s="1202"/>
      <c r="O27" s="1201"/>
      <c r="P27" s="1756"/>
      <c r="Q27" s="1758"/>
      <c r="R27" s="1713"/>
    </row>
    <row r="28" spans="1:18" ht="12" customHeight="1" thickBot="1">
      <c r="A28" s="1200"/>
      <c r="B28" s="1199"/>
      <c r="C28" s="1199"/>
      <c r="D28" s="1199"/>
      <c r="E28" s="1199"/>
      <c r="F28" s="1199"/>
      <c r="G28" s="1199"/>
      <c r="H28" s="1199"/>
      <c r="I28" s="1199"/>
      <c r="J28" s="1199"/>
      <c r="K28" s="1199"/>
      <c r="L28" s="1199"/>
      <c r="M28" s="1199"/>
      <c r="N28" s="1199"/>
      <c r="O28" s="1198"/>
      <c r="P28" s="1197" t="s">
        <v>554</v>
      </c>
      <c r="Q28" s="1759"/>
      <c r="R28" s="1714"/>
    </row>
    <row r="29" spans="1:18" ht="12" customHeight="1">
      <c r="A29" s="1196"/>
      <c r="B29" s="1195"/>
      <c r="C29" s="1194"/>
      <c r="D29" s="1195"/>
      <c r="E29" s="1194"/>
      <c r="F29" s="1195"/>
      <c r="G29" s="1194"/>
      <c r="H29" s="1195"/>
      <c r="I29" s="1194"/>
      <c r="J29" s="1195"/>
      <c r="K29" s="1194"/>
      <c r="L29" s="1195"/>
      <c r="M29" s="1194"/>
      <c r="N29" s="1193"/>
      <c r="O29" s="1192"/>
      <c r="P29" s="1700" t="s">
        <v>557</v>
      </c>
      <c r="Q29" s="1751">
        <v>8</v>
      </c>
      <c r="R29" s="1715" t="s">
        <v>555</v>
      </c>
    </row>
    <row r="30" spans="1:18" ht="12" customHeight="1">
      <c r="A30" s="1191"/>
      <c r="B30" s="1190"/>
      <c r="C30" s="1189"/>
      <c r="D30" s="1190"/>
      <c r="E30" s="1189"/>
      <c r="F30" s="1190"/>
      <c r="G30" s="1189"/>
      <c r="H30" s="1190"/>
      <c r="I30" s="1189"/>
      <c r="J30" s="1190"/>
      <c r="K30" s="1189"/>
      <c r="L30" s="1190"/>
      <c r="M30" s="1189"/>
      <c r="N30" s="1188"/>
      <c r="O30" s="1187"/>
      <c r="P30" s="1700"/>
      <c r="Q30" s="1751"/>
      <c r="R30" s="1713"/>
    </row>
    <row r="31" spans="1:18" ht="12" customHeight="1" thickBot="1">
      <c r="A31" s="1186"/>
      <c r="B31" s="1185"/>
      <c r="C31" s="1184"/>
      <c r="D31" s="1185"/>
      <c r="E31" s="1184"/>
      <c r="F31" s="1185"/>
      <c r="G31" s="1184"/>
      <c r="H31" s="1185"/>
      <c r="I31" s="1184"/>
      <c r="J31" s="1185"/>
      <c r="K31" s="1184"/>
      <c r="L31" s="1185"/>
      <c r="M31" s="1184"/>
      <c r="N31" s="1183"/>
      <c r="O31" s="1182"/>
      <c r="P31" s="1181" t="s">
        <v>554</v>
      </c>
      <c r="Q31" s="1751"/>
      <c r="R31" s="1716"/>
    </row>
    <row r="32" spans="1:18" ht="12" customHeight="1" thickTop="1">
      <c r="A32" s="1180"/>
      <c r="B32" s="1179"/>
      <c r="C32" s="1178"/>
      <c r="D32" s="1179"/>
      <c r="E32" s="1178"/>
      <c r="F32" s="1179"/>
      <c r="G32" s="1178"/>
      <c r="H32" s="1179"/>
      <c r="I32" s="1178"/>
      <c r="J32" s="1179"/>
      <c r="K32" s="1178"/>
      <c r="L32" s="1179"/>
      <c r="M32" s="1178"/>
      <c r="N32" s="1177"/>
      <c r="O32" s="1235"/>
      <c r="P32" s="1176" t="s">
        <v>554</v>
      </c>
      <c r="Q32" s="1175">
        <v>9</v>
      </c>
      <c r="R32" s="1712" t="s">
        <v>558</v>
      </c>
    </row>
    <row r="33" spans="1:18" ht="12" customHeight="1">
      <c r="A33" s="1174"/>
      <c r="B33" s="1173"/>
      <c r="C33" s="1172"/>
      <c r="D33" s="1173"/>
      <c r="E33" s="1172"/>
      <c r="F33" s="1173"/>
      <c r="G33" s="1172"/>
      <c r="H33" s="1173"/>
      <c r="I33" s="1172"/>
      <c r="J33" s="1173"/>
      <c r="K33" s="1172"/>
      <c r="L33" s="1173"/>
      <c r="M33" s="1172"/>
      <c r="N33" s="1171"/>
      <c r="O33" s="1170"/>
      <c r="P33" s="1745" t="s">
        <v>557</v>
      </c>
      <c r="Q33" s="1747">
        <v>10</v>
      </c>
      <c r="R33" s="1713"/>
    </row>
    <row r="34" spans="1:18" ht="12" customHeight="1" thickBot="1">
      <c r="A34" s="1169"/>
      <c r="B34" s="1168"/>
      <c r="C34" s="1167"/>
      <c r="D34" s="1168"/>
      <c r="E34" s="1167"/>
      <c r="F34" s="1168"/>
      <c r="G34" s="1167"/>
      <c r="H34" s="1168"/>
      <c r="I34" s="1167"/>
      <c r="J34" s="1168"/>
      <c r="K34" s="1167"/>
      <c r="L34" s="1168"/>
      <c r="M34" s="1167"/>
      <c r="N34" s="1166"/>
      <c r="O34" s="1165"/>
      <c r="P34" s="1746"/>
      <c r="Q34" s="1748"/>
      <c r="R34" s="1713"/>
    </row>
    <row r="35" spans="1:18" ht="12" customHeight="1">
      <c r="A35" s="1164"/>
      <c r="B35" s="1163"/>
      <c r="C35" s="1163"/>
      <c r="D35" s="1163"/>
      <c r="E35" s="1163"/>
      <c r="F35" s="1163"/>
      <c r="G35" s="1163"/>
      <c r="H35" s="1163"/>
      <c r="I35" s="1163"/>
      <c r="J35" s="1163"/>
      <c r="K35" s="1163"/>
      <c r="L35" s="1163"/>
      <c r="M35" s="1163"/>
      <c r="N35" s="1163"/>
      <c r="O35" s="1162"/>
      <c r="P35" s="1745" t="s">
        <v>557</v>
      </c>
      <c r="Q35" s="1747">
        <v>11</v>
      </c>
      <c r="R35" s="1713"/>
    </row>
    <row r="36" spans="1:18" ht="12" customHeight="1">
      <c r="A36" s="1161"/>
      <c r="B36" s="1160"/>
      <c r="C36" s="1160"/>
      <c r="D36" s="1160"/>
      <c r="E36" s="1160"/>
      <c r="F36" s="1160"/>
      <c r="G36" s="1160"/>
      <c r="H36" s="1160"/>
      <c r="I36" s="1160"/>
      <c r="J36" s="1160"/>
      <c r="K36" s="1160"/>
      <c r="L36" s="1160"/>
      <c r="M36" s="1160"/>
      <c r="N36" s="1160"/>
      <c r="O36" s="1159"/>
      <c r="P36" s="1752"/>
      <c r="Q36" s="1753"/>
      <c r="R36" s="1713"/>
    </row>
    <row r="37" spans="1:18" ht="12" customHeight="1">
      <c r="A37" s="1161"/>
      <c r="B37" s="1160"/>
      <c r="C37" s="1160"/>
      <c r="D37" s="1160"/>
      <c r="E37" s="1160"/>
      <c r="F37" s="1160"/>
      <c r="G37" s="1160"/>
      <c r="H37" s="1160"/>
      <c r="I37" s="1160"/>
      <c r="J37" s="1160"/>
      <c r="K37" s="1160"/>
      <c r="L37" s="1160"/>
      <c r="M37" s="1160"/>
      <c r="N37" s="1160"/>
      <c r="O37" s="1159"/>
      <c r="P37" s="1752"/>
      <c r="Q37" s="1753"/>
      <c r="R37" s="1713"/>
    </row>
    <row r="38" spans="1:18" ht="12" customHeight="1">
      <c r="A38" s="1158"/>
      <c r="B38" s="1157"/>
      <c r="C38" s="1157"/>
      <c r="D38" s="1157"/>
      <c r="E38" s="1157"/>
      <c r="F38" s="1157"/>
      <c r="G38" s="1157"/>
      <c r="H38" s="1157"/>
      <c r="I38" s="1157"/>
      <c r="J38" s="1157"/>
      <c r="K38" s="1157"/>
      <c r="L38" s="1157"/>
      <c r="M38" s="1157"/>
      <c r="N38" s="1157"/>
      <c r="O38" s="1156"/>
      <c r="P38" s="1752"/>
      <c r="Q38" s="1753"/>
      <c r="R38" s="1713"/>
    </row>
    <row r="39" spans="1:18" ht="12" customHeight="1">
      <c r="A39" s="1155"/>
      <c r="B39" s="1154"/>
      <c r="C39" s="1154"/>
      <c r="D39" s="1154"/>
      <c r="E39" s="1154"/>
      <c r="F39" s="1154"/>
      <c r="G39" s="1154"/>
      <c r="H39" s="1154"/>
      <c r="I39" s="1154"/>
      <c r="J39" s="1154"/>
      <c r="K39" s="1154"/>
      <c r="L39" s="1154"/>
      <c r="M39" s="1154"/>
      <c r="N39" s="1154"/>
      <c r="O39" s="1153"/>
      <c r="P39" s="1752"/>
      <c r="Q39" s="1753"/>
      <c r="R39" s="1713"/>
    </row>
    <row r="40" spans="1:18" ht="12" customHeight="1">
      <c r="A40" s="1152"/>
      <c r="B40" s="1151"/>
      <c r="C40" s="1151"/>
      <c r="D40" s="1151"/>
      <c r="E40" s="1151"/>
      <c r="F40" s="1151"/>
      <c r="G40" s="1151"/>
      <c r="H40" s="1151"/>
      <c r="I40" s="1151"/>
      <c r="J40" s="1151"/>
      <c r="K40" s="1151"/>
      <c r="L40" s="1151"/>
      <c r="M40" s="1151"/>
      <c r="N40" s="1151"/>
      <c r="O40" s="1150"/>
      <c r="P40" s="1746"/>
      <c r="Q40" s="1748"/>
      <c r="R40" s="1713"/>
    </row>
    <row r="41" spans="1:18" ht="12" customHeight="1">
      <c r="A41" s="1149"/>
      <c r="B41" s="1148"/>
      <c r="C41" s="1148"/>
      <c r="D41" s="1148"/>
      <c r="E41" s="1148"/>
      <c r="F41" s="1148"/>
      <c r="G41" s="1148"/>
      <c r="H41" s="1148"/>
      <c r="I41" s="1148"/>
      <c r="J41" s="1148"/>
      <c r="K41" s="1148"/>
      <c r="L41" s="1148"/>
      <c r="M41" s="1148"/>
      <c r="N41" s="1148"/>
      <c r="O41" s="1147"/>
      <c r="P41" s="1700" t="s">
        <v>557</v>
      </c>
      <c r="Q41" s="1751">
        <v>12</v>
      </c>
      <c r="R41" s="1713"/>
    </row>
    <row r="42" spans="1:18" ht="12" customHeight="1" thickBot="1">
      <c r="A42" s="1146"/>
      <c r="B42" s="1145"/>
      <c r="C42" s="1145"/>
      <c r="D42" s="1144"/>
      <c r="E42" s="1144"/>
      <c r="F42" s="1144"/>
      <c r="G42" s="1144"/>
      <c r="H42" s="1144"/>
      <c r="I42" s="1144"/>
      <c r="J42" s="1144"/>
      <c r="K42" s="1144"/>
      <c r="L42" s="1144"/>
      <c r="M42" s="1144"/>
      <c r="N42" s="1144"/>
      <c r="O42" s="1143"/>
      <c r="P42" s="1700"/>
      <c r="Q42" s="1751"/>
      <c r="R42" s="1714"/>
    </row>
    <row r="43" spans="1:18" ht="12" customHeight="1">
      <c r="A43" s="1717" t="s">
        <v>556</v>
      </c>
      <c r="B43" s="1717"/>
      <c r="C43" s="1717"/>
      <c r="D43" s="1717"/>
      <c r="E43" s="1717"/>
      <c r="F43" s="1717"/>
      <c r="G43" s="1717"/>
      <c r="H43" s="1717"/>
      <c r="I43" s="1717"/>
      <c r="J43" s="1717"/>
      <c r="K43" s="1717"/>
      <c r="L43" s="1717"/>
      <c r="M43" s="1717"/>
      <c r="N43" s="1717"/>
      <c r="O43" s="1718"/>
      <c r="P43" s="1236" t="s">
        <v>554</v>
      </c>
      <c r="Q43" s="1237"/>
      <c r="R43" s="1721" t="s">
        <v>555</v>
      </c>
    </row>
    <row r="44" spans="1:18" ht="12" customHeight="1">
      <c r="A44" s="1719"/>
      <c r="B44" s="1719"/>
      <c r="C44" s="1719"/>
      <c r="D44" s="1719"/>
      <c r="E44" s="1719"/>
      <c r="F44" s="1719"/>
      <c r="G44" s="1719"/>
      <c r="H44" s="1719"/>
      <c r="I44" s="1719"/>
      <c r="J44" s="1719"/>
      <c r="K44" s="1719"/>
      <c r="L44" s="1719"/>
      <c r="M44" s="1719"/>
      <c r="N44" s="1719"/>
      <c r="O44" s="1720"/>
      <c r="P44" s="1702" t="s">
        <v>554</v>
      </c>
      <c r="Q44" s="1749"/>
      <c r="R44" s="1721"/>
    </row>
    <row r="45" spans="1:18" ht="12" customHeight="1" thickBot="1">
      <c r="A45" s="1698" t="s">
        <v>553</v>
      </c>
      <c r="B45" s="1698"/>
      <c r="C45" s="1698"/>
      <c r="D45" s="1698"/>
      <c r="E45" s="1698"/>
      <c r="F45" s="1698"/>
      <c r="G45" s="1698"/>
      <c r="H45" s="1698"/>
      <c r="I45" s="1698"/>
      <c r="J45" s="1698"/>
      <c r="K45" s="1698"/>
      <c r="L45" s="1698"/>
      <c r="M45" s="1698"/>
      <c r="N45" s="1698"/>
      <c r="O45" s="1699"/>
      <c r="P45" s="1703"/>
      <c r="Q45" s="1750"/>
      <c r="R45" s="1722"/>
    </row>
    <row r="46" spans="1:18" ht="6.75" customHeight="1">
      <c r="A46" s="1142"/>
      <c r="B46" s="1142"/>
      <c r="C46" s="1142"/>
      <c r="D46" s="1142"/>
      <c r="E46" s="1142"/>
      <c r="F46" s="1142"/>
      <c r="G46" s="1142"/>
      <c r="H46" s="1142"/>
      <c r="I46" s="1142"/>
      <c r="J46" s="1142"/>
      <c r="K46" s="1142"/>
      <c r="L46" s="1142"/>
      <c r="M46" s="1142"/>
      <c r="N46" s="1142"/>
      <c r="O46" s="1142"/>
      <c r="P46" s="1141"/>
    </row>
    <row r="47" spans="1:18">
      <c r="A47" s="1711" t="s">
        <v>552</v>
      </c>
      <c r="B47" s="1711"/>
      <c r="C47" s="1142"/>
      <c r="D47" s="1142"/>
      <c r="E47" s="1142"/>
      <c r="F47" s="1142"/>
      <c r="G47" s="1142"/>
      <c r="H47" s="1142"/>
      <c r="I47" s="1142"/>
      <c r="J47" s="1142"/>
      <c r="K47" s="1142"/>
      <c r="L47" s="1142"/>
      <c r="M47" s="1142"/>
      <c r="N47" s="1142"/>
      <c r="O47" s="1142"/>
      <c r="P47" s="1141"/>
    </row>
    <row r="48" spans="1:18">
      <c r="A48" s="1138">
        <v>0</v>
      </c>
      <c r="B48" s="1701" t="s">
        <v>551</v>
      </c>
      <c r="C48" s="1701"/>
      <c r="D48" s="1701"/>
      <c r="E48" s="1701"/>
      <c r="F48" s="1701"/>
      <c r="G48" s="1701"/>
      <c r="H48" s="1701"/>
      <c r="I48" s="1701"/>
      <c r="J48" s="1701"/>
      <c r="K48" s="1701"/>
      <c r="L48" s="1701"/>
      <c r="M48" s="1701"/>
      <c r="N48" s="1701"/>
      <c r="O48" s="1701"/>
      <c r="P48" s="1140"/>
    </row>
    <row r="49" spans="1:16">
      <c r="A49" s="1138">
        <v>1</v>
      </c>
      <c r="B49" s="1701" t="s">
        <v>550</v>
      </c>
      <c r="C49" s="1701"/>
      <c r="D49" s="1701"/>
      <c r="E49" s="1701"/>
      <c r="F49" s="1701"/>
      <c r="G49" s="1701"/>
      <c r="H49" s="1701"/>
      <c r="I49" s="1701"/>
      <c r="J49" s="1701"/>
      <c r="K49" s="1701"/>
      <c r="L49" s="1701"/>
      <c r="M49" s="1701"/>
      <c r="N49" s="1701"/>
      <c r="O49" s="1701"/>
      <c r="P49" s="1140"/>
    </row>
    <row r="50" spans="1:16">
      <c r="A50" s="1138">
        <v>2</v>
      </c>
      <c r="B50" s="1701" t="s">
        <v>549</v>
      </c>
      <c r="C50" s="1701"/>
      <c r="D50" s="1701"/>
      <c r="E50" s="1701"/>
      <c r="F50" s="1701"/>
      <c r="G50" s="1701"/>
      <c r="H50" s="1701"/>
      <c r="I50" s="1701"/>
      <c r="J50" s="1701"/>
      <c r="K50" s="1701"/>
      <c r="L50" s="1701"/>
      <c r="M50" s="1701"/>
      <c r="N50" s="1701"/>
      <c r="O50" s="1701"/>
      <c r="P50" s="1140"/>
    </row>
    <row r="51" spans="1:16">
      <c r="A51" s="1138">
        <v>3</v>
      </c>
      <c r="B51" s="1701" t="s">
        <v>548</v>
      </c>
      <c r="C51" s="1701"/>
      <c r="D51" s="1701"/>
      <c r="E51" s="1701"/>
      <c r="F51" s="1701"/>
      <c r="G51" s="1701"/>
      <c r="H51" s="1701"/>
      <c r="I51" s="1701"/>
      <c r="J51" s="1701"/>
      <c r="K51" s="1701"/>
      <c r="L51" s="1701"/>
      <c r="M51" s="1701"/>
      <c r="N51" s="1701"/>
      <c r="O51" s="1701"/>
      <c r="P51" s="1140"/>
    </row>
    <row r="52" spans="1:16">
      <c r="A52" s="1138">
        <v>4</v>
      </c>
      <c r="B52" s="1701" t="s">
        <v>547</v>
      </c>
      <c r="C52" s="1701"/>
      <c r="D52" s="1701"/>
      <c r="E52" s="1701"/>
      <c r="F52" s="1701"/>
      <c r="G52" s="1701"/>
      <c r="H52" s="1701"/>
      <c r="I52" s="1701"/>
      <c r="J52" s="1701"/>
      <c r="K52" s="1701"/>
      <c r="L52" s="1701"/>
      <c r="M52" s="1701"/>
      <c r="N52" s="1701"/>
      <c r="O52" s="1701"/>
      <c r="P52" s="1140"/>
    </row>
    <row r="53" spans="1:16">
      <c r="A53" s="1138">
        <v>5</v>
      </c>
      <c r="B53" s="1701" t="s">
        <v>546</v>
      </c>
      <c r="C53" s="1701"/>
      <c r="D53" s="1701"/>
      <c r="E53" s="1701"/>
      <c r="F53" s="1701"/>
      <c r="G53" s="1701"/>
      <c r="H53" s="1701"/>
      <c r="I53" s="1701"/>
      <c r="J53" s="1701"/>
      <c r="K53" s="1701"/>
      <c r="L53" s="1701"/>
      <c r="M53" s="1701"/>
      <c r="N53" s="1701"/>
      <c r="O53" s="1701"/>
      <c r="P53" s="1140"/>
    </row>
    <row r="54" spans="1:16">
      <c r="A54" s="1138">
        <v>6</v>
      </c>
      <c r="B54" s="1701" t="s">
        <v>545</v>
      </c>
      <c r="C54" s="1701"/>
      <c r="D54" s="1701"/>
      <c r="E54" s="1701"/>
      <c r="F54" s="1701"/>
      <c r="G54" s="1701"/>
      <c r="H54" s="1701"/>
      <c r="I54" s="1701"/>
      <c r="J54" s="1701"/>
      <c r="K54" s="1701"/>
      <c r="L54" s="1701"/>
      <c r="M54" s="1701"/>
      <c r="N54" s="1701"/>
      <c r="O54" s="1701"/>
      <c r="P54" s="1140"/>
    </row>
    <row r="55" spans="1:16">
      <c r="A55" s="1138">
        <v>7</v>
      </c>
      <c r="B55" s="1701" t="s">
        <v>544</v>
      </c>
      <c r="C55" s="1701"/>
      <c r="D55" s="1701"/>
      <c r="E55" s="1701"/>
      <c r="F55" s="1701"/>
      <c r="G55" s="1701"/>
      <c r="H55" s="1701"/>
      <c r="I55" s="1701"/>
      <c r="J55" s="1701"/>
      <c r="K55" s="1701"/>
      <c r="L55" s="1701"/>
      <c r="M55" s="1701"/>
      <c r="N55" s="1701"/>
      <c r="O55" s="1701"/>
      <c r="P55" s="1140"/>
    </row>
    <row r="56" spans="1:16">
      <c r="A56" s="1138">
        <v>8</v>
      </c>
      <c r="B56" s="1701" t="s">
        <v>543</v>
      </c>
      <c r="C56" s="1701"/>
      <c r="D56" s="1701"/>
      <c r="E56" s="1701"/>
      <c r="F56" s="1701"/>
      <c r="G56" s="1701"/>
      <c r="H56" s="1701"/>
      <c r="I56" s="1701"/>
      <c r="J56" s="1701"/>
      <c r="K56" s="1701"/>
      <c r="L56" s="1701"/>
      <c r="M56" s="1701"/>
      <c r="N56" s="1701"/>
      <c r="O56" s="1701"/>
      <c r="P56" s="1140"/>
    </row>
    <row r="57" spans="1:16">
      <c r="A57" s="1138">
        <v>9</v>
      </c>
      <c r="B57" s="1701" t="s">
        <v>542</v>
      </c>
      <c r="C57" s="1701"/>
      <c r="D57" s="1701"/>
      <c r="E57" s="1701"/>
      <c r="F57" s="1701"/>
      <c r="G57" s="1701"/>
      <c r="H57" s="1701"/>
      <c r="I57" s="1701"/>
      <c r="J57" s="1701"/>
      <c r="K57" s="1701"/>
      <c r="L57" s="1701"/>
      <c r="M57" s="1701"/>
      <c r="N57" s="1701"/>
      <c r="O57" s="1701"/>
      <c r="P57" s="1140"/>
    </row>
    <row r="58" spans="1:16">
      <c r="A58" s="1138">
        <v>10</v>
      </c>
      <c r="B58" s="1701" t="s">
        <v>541</v>
      </c>
      <c r="C58" s="1701"/>
      <c r="D58" s="1701"/>
      <c r="E58" s="1701"/>
      <c r="F58" s="1701"/>
      <c r="G58" s="1701"/>
      <c r="H58" s="1701"/>
      <c r="I58" s="1701"/>
      <c r="J58" s="1701"/>
      <c r="K58" s="1701"/>
      <c r="L58" s="1701"/>
      <c r="M58" s="1701"/>
      <c r="N58" s="1701"/>
      <c r="O58" s="1701"/>
      <c r="P58" s="1139"/>
    </row>
    <row r="59" spans="1:16">
      <c r="A59" s="1138">
        <v>11</v>
      </c>
      <c r="B59" s="1704" t="s">
        <v>540</v>
      </c>
      <c r="C59" s="1704"/>
      <c r="D59" s="1704"/>
      <c r="E59" s="1704"/>
      <c r="F59" s="1704"/>
      <c r="G59" s="1704"/>
      <c r="H59" s="1704"/>
      <c r="I59" s="1704"/>
      <c r="J59" s="1704"/>
      <c r="K59" s="1704"/>
      <c r="L59" s="1704"/>
      <c r="M59" s="1704"/>
      <c r="N59" s="1704"/>
      <c r="O59" s="1704"/>
    </row>
  </sheetData>
  <sheetProtection password="CC61" sheet="1"/>
  <mergeCells count="51">
    <mergeCell ref="N1:R1"/>
    <mergeCell ref="B50:O50"/>
    <mergeCell ref="P33:P34"/>
    <mergeCell ref="Q33:Q34"/>
    <mergeCell ref="Q44:Q45"/>
    <mergeCell ref="Q29:Q31"/>
    <mergeCell ref="P35:P40"/>
    <mergeCell ref="Q35:Q40"/>
    <mergeCell ref="Q41:Q42"/>
    <mergeCell ref="P25:P27"/>
    <mergeCell ref="Q25:Q28"/>
    <mergeCell ref="P21:P24"/>
    <mergeCell ref="Q21:Q24"/>
    <mergeCell ref="Q15:Q17"/>
    <mergeCell ref="P19:P20"/>
    <mergeCell ref="Q19:Q20"/>
    <mergeCell ref="L1:M1"/>
    <mergeCell ref="L2:M2"/>
    <mergeCell ref="A1:B1"/>
    <mergeCell ref="A2:B2"/>
    <mergeCell ref="C1:K1"/>
    <mergeCell ref="C2:K2"/>
    <mergeCell ref="N2:R2"/>
    <mergeCell ref="A47:B47"/>
    <mergeCell ref="B48:O48"/>
    <mergeCell ref="R4:R14"/>
    <mergeCell ref="R15:R17"/>
    <mergeCell ref="R18:R28"/>
    <mergeCell ref="R29:R31"/>
    <mergeCell ref="A43:O44"/>
    <mergeCell ref="R32:R42"/>
    <mergeCell ref="R43:R45"/>
    <mergeCell ref="Q5:Q6"/>
    <mergeCell ref="Q7:Q14"/>
    <mergeCell ref="P15:P16"/>
    <mergeCell ref="B59:O59"/>
    <mergeCell ref="B56:O56"/>
    <mergeCell ref="B57:O57"/>
    <mergeCell ref="B52:O52"/>
    <mergeCell ref="B58:O58"/>
    <mergeCell ref="B53:O53"/>
    <mergeCell ref="P5:P6"/>
    <mergeCell ref="A45:O45"/>
    <mergeCell ref="P29:P30"/>
    <mergeCell ref="B55:O55"/>
    <mergeCell ref="P44:P45"/>
    <mergeCell ref="P41:P42"/>
    <mergeCell ref="B54:O54"/>
    <mergeCell ref="B49:O49"/>
    <mergeCell ref="P7:P14"/>
    <mergeCell ref="B51:O51"/>
  </mergeCells>
  <pageMargins left="0.70866141732283472" right="0.70866141732283472" top="0.74803149606299213" bottom="0.74803149606299213" header="0.4" footer="0.5"/>
  <pageSetup paperSize="9" orientation="portrait" horizontalDpi="4294967294" verticalDpi="300" r:id="rId1"/>
  <headerFooter>
    <oddHeader>&amp;C&amp;"Arial Black,Normal"&amp;14ORGANISATION DE LA PERIODE</oddHeader>
    <oddFooter>&amp;L&amp;8&amp;F\&amp;A&amp;C&amp;8LR&amp;R&amp;8&amp;D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B23"/>
  <sheetViews>
    <sheetView zoomScale="70" zoomScaleNormal="70" workbookViewId="0">
      <selection activeCell="A3" sqref="A3"/>
    </sheetView>
  </sheetViews>
  <sheetFormatPr baseColWidth="10" defaultRowHeight="12.75"/>
  <cols>
    <col min="1" max="1" width="72.42578125" customWidth="1"/>
    <col min="2" max="2" width="67.85546875" customWidth="1"/>
  </cols>
  <sheetData>
    <row r="1" spans="1:2" ht="33" customHeight="1">
      <c r="A1" s="918" t="s">
        <v>442</v>
      </c>
      <c r="B1" s="919"/>
    </row>
    <row r="2" spans="1:2" ht="20.25">
      <c r="A2" s="1110" t="s">
        <v>439</v>
      </c>
      <c r="B2" s="1109" t="s">
        <v>441</v>
      </c>
    </row>
    <row r="3" spans="1:2" s="133" customFormat="1" ht="21" customHeight="1">
      <c r="A3" s="916"/>
      <c r="B3" s="1760" t="s">
        <v>525</v>
      </c>
    </row>
    <row r="4" spans="1:2" s="133" customFormat="1" ht="21" customHeight="1">
      <c r="A4" s="916"/>
      <c r="B4" s="1761"/>
    </row>
    <row r="5" spans="1:2" s="133" customFormat="1" ht="21" customHeight="1">
      <c r="A5" s="916"/>
      <c r="B5" s="1761"/>
    </row>
    <row r="6" spans="1:2" s="133" customFormat="1" ht="21" customHeight="1">
      <c r="A6" s="916"/>
      <c r="B6" s="1761"/>
    </row>
    <row r="7" spans="1:2" s="133" customFormat="1" ht="21" customHeight="1">
      <c r="A7" s="916"/>
      <c r="B7" s="1762"/>
    </row>
    <row r="8" spans="1:2" s="133" customFormat="1" ht="21" customHeight="1">
      <c r="A8" s="916"/>
      <c r="B8" s="1763" t="s">
        <v>526</v>
      </c>
    </row>
    <row r="9" spans="1:2" s="133" customFormat="1" ht="21" customHeight="1">
      <c r="A9" s="916"/>
      <c r="B9" s="1761"/>
    </row>
    <row r="10" spans="1:2" s="133" customFormat="1" ht="21" customHeight="1">
      <c r="A10" s="916"/>
      <c r="B10" s="1761"/>
    </row>
    <row r="11" spans="1:2" s="133" customFormat="1" ht="21.75" customHeight="1">
      <c r="A11" s="917"/>
      <c r="B11" s="1761"/>
    </row>
    <row r="12" spans="1:2" ht="20.25">
      <c r="A12" s="1111" t="s">
        <v>440</v>
      </c>
      <c r="B12" s="1762"/>
    </row>
    <row r="13" spans="1:2" s="133" customFormat="1" ht="21" customHeight="1">
      <c r="A13" s="916"/>
      <c r="B13" s="1763" t="s">
        <v>527</v>
      </c>
    </row>
    <row r="14" spans="1:2" s="133" customFormat="1" ht="21" customHeight="1">
      <c r="A14" s="916"/>
      <c r="B14" s="1761"/>
    </row>
    <row r="15" spans="1:2" s="133" customFormat="1" ht="21" customHeight="1">
      <c r="A15" s="916"/>
      <c r="B15" s="1761"/>
    </row>
    <row r="16" spans="1:2" s="133" customFormat="1" ht="21" customHeight="1">
      <c r="A16" s="916"/>
      <c r="B16" s="1761"/>
    </row>
    <row r="17" spans="1:2" s="133" customFormat="1" ht="21" customHeight="1">
      <c r="A17" s="916"/>
      <c r="B17" s="1761"/>
    </row>
    <row r="18" spans="1:2" s="133" customFormat="1" ht="21" customHeight="1">
      <c r="A18" s="916"/>
      <c r="B18" s="1762"/>
    </row>
    <row r="19" spans="1:2" s="133" customFormat="1" ht="21" customHeight="1">
      <c r="A19" s="916"/>
      <c r="B19" s="1112" t="s">
        <v>443</v>
      </c>
    </row>
    <row r="20" spans="1:2" s="133" customFormat="1" ht="21" customHeight="1">
      <c r="A20" s="916"/>
      <c r="B20" s="922"/>
    </row>
    <row r="21" spans="1:2" s="133" customFormat="1" ht="21" customHeight="1">
      <c r="A21" s="916"/>
      <c r="B21" s="920"/>
    </row>
    <row r="22" spans="1:2" s="133" customFormat="1" ht="21" customHeight="1">
      <c r="A22" s="916"/>
      <c r="B22" s="920"/>
    </row>
    <row r="23" spans="1:2" s="133" customFormat="1" ht="21" customHeight="1">
      <c r="A23" s="917"/>
      <c r="B23" s="921"/>
    </row>
  </sheetData>
  <mergeCells count="3">
    <mergeCell ref="B3:B7"/>
    <mergeCell ref="B8:B12"/>
    <mergeCell ref="B13:B18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2"/>
  <dimension ref="A1:K45"/>
  <sheetViews>
    <sheetView topLeftCell="A10" zoomScale="155" zoomScaleNormal="155" workbookViewId="0">
      <selection activeCell="C1" sqref="C1:C4"/>
    </sheetView>
  </sheetViews>
  <sheetFormatPr baseColWidth="10" defaultRowHeight="12.75"/>
  <cols>
    <col min="1" max="1" width="88.42578125" customWidth="1"/>
    <col min="2" max="2" width="0.5703125" customWidth="1"/>
    <col min="3" max="3" width="13.140625" customWidth="1"/>
    <col min="4" max="4" width="0.7109375" customWidth="1"/>
    <col min="5" max="5" width="23.85546875" customWidth="1"/>
  </cols>
  <sheetData>
    <row r="1" spans="1:11">
      <c r="A1" s="6"/>
      <c r="B1" s="183"/>
      <c r="C1" s="1764" t="s">
        <v>194</v>
      </c>
      <c r="D1" s="183"/>
      <c r="E1" s="6"/>
    </row>
    <row r="2" spans="1:11">
      <c r="A2" s="6"/>
      <c r="B2" s="183"/>
      <c r="C2" s="1764"/>
      <c r="D2" s="183"/>
      <c r="E2" s="6"/>
      <c r="K2">
        <v>1</v>
      </c>
    </row>
    <row r="3" spans="1:11">
      <c r="A3" s="6"/>
      <c r="B3" s="183"/>
      <c r="C3" s="1764"/>
      <c r="D3" s="183"/>
      <c r="E3" s="6"/>
      <c r="K3">
        <v>2</v>
      </c>
    </row>
    <row r="4" spans="1:11">
      <c r="A4" s="6"/>
      <c r="B4" s="183"/>
      <c r="C4" s="1764"/>
      <c r="D4" s="183"/>
      <c r="E4" s="6"/>
      <c r="K4">
        <v>3</v>
      </c>
    </row>
    <row r="5" spans="1:11" ht="15">
      <c r="A5" s="186"/>
      <c r="B5" s="187"/>
      <c r="C5" s="193"/>
      <c r="D5" s="179"/>
      <c r="E5" s="181"/>
      <c r="K5">
        <v>4</v>
      </c>
    </row>
    <row r="6" spans="1:11" ht="15">
      <c r="A6" s="188"/>
      <c r="B6" s="189"/>
      <c r="C6" s="193"/>
      <c r="D6" s="184"/>
      <c r="E6" s="182"/>
      <c r="K6">
        <v>5</v>
      </c>
    </row>
    <row r="7" spans="1:11" ht="15.75">
      <c r="A7" s="190"/>
      <c r="B7" s="189"/>
      <c r="C7" s="192" t="s">
        <v>211</v>
      </c>
      <c r="D7" s="184"/>
      <c r="E7" s="182"/>
    </row>
    <row r="8" spans="1:11" ht="15.75">
      <c r="A8" s="190" t="s">
        <v>199</v>
      </c>
      <c r="B8" s="189"/>
      <c r="C8" s="192" t="s">
        <v>212</v>
      </c>
      <c r="D8" s="184"/>
      <c r="E8" s="182"/>
    </row>
    <row r="9" spans="1:11" ht="15.75">
      <c r="A9" s="190" t="s">
        <v>195</v>
      </c>
      <c r="B9" s="189"/>
      <c r="C9" s="192" t="s">
        <v>159</v>
      </c>
      <c r="D9" s="184"/>
      <c r="E9" s="182"/>
    </row>
    <row r="10" spans="1:11" ht="15.75">
      <c r="A10" s="191" t="s">
        <v>196</v>
      </c>
      <c r="B10" s="189"/>
      <c r="C10" s="192" t="s">
        <v>193</v>
      </c>
      <c r="D10" s="184"/>
      <c r="E10" s="182"/>
    </row>
    <row r="11" spans="1:11" ht="15.75">
      <c r="A11" s="190" t="s">
        <v>197</v>
      </c>
      <c r="B11" s="189"/>
      <c r="C11" s="192" t="s">
        <v>160</v>
      </c>
      <c r="D11" s="184"/>
      <c r="E11" s="182"/>
    </row>
    <row r="12" spans="1:11" ht="15.75">
      <c r="A12" s="190" t="s">
        <v>198</v>
      </c>
      <c r="B12" s="189"/>
      <c r="C12" s="192" t="s">
        <v>161</v>
      </c>
      <c r="D12" s="184"/>
      <c r="E12" s="182"/>
    </row>
    <row r="13" spans="1:11" ht="15.75">
      <c r="A13" s="190" t="s">
        <v>200</v>
      </c>
      <c r="B13" s="189"/>
      <c r="C13" s="192" t="s">
        <v>162</v>
      </c>
      <c r="D13" s="184"/>
      <c r="E13" s="182"/>
    </row>
    <row r="14" spans="1:11" ht="15.75">
      <c r="A14" s="190"/>
      <c r="B14" s="189"/>
      <c r="C14" s="192"/>
      <c r="D14" s="184"/>
      <c r="E14" s="182"/>
    </row>
    <row r="15" spans="1:11" ht="15">
      <c r="A15" s="188"/>
      <c r="B15" s="189"/>
      <c r="C15" s="193"/>
      <c r="D15" s="184"/>
      <c r="E15" s="182"/>
    </row>
    <row r="16" spans="1:11" ht="15">
      <c r="A16" s="188"/>
      <c r="B16" s="189"/>
      <c r="C16" s="193"/>
      <c r="D16" s="184"/>
      <c r="E16" s="182"/>
    </row>
    <row r="17" spans="1:5" ht="15">
      <c r="A17" s="188"/>
      <c r="B17" s="189"/>
      <c r="C17" s="193"/>
      <c r="D17" s="184"/>
      <c r="E17" s="182"/>
    </row>
    <row r="18" spans="1:5" ht="15">
      <c r="A18" s="188"/>
      <c r="B18" s="189"/>
      <c r="C18" s="193"/>
      <c r="D18" s="184"/>
      <c r="E18" s="182"/>
    </row>
    <row r="19" spans="1:5" ht="15">
      <c r="A19" s="188"/>
      <c r="B19" s="189"/>
      <c r="C19" s="193"/>
      <c r="D19" s="184"/>
      <c r="E19" s="182"/>
    </row>
    <row r="20" spans="1:5" ht="15">
      <c r="A20" s="188"/>
      <c r="B20" s="189"/>
      <c r="C20" s="193"/>
      <c r="D20" s="184"/>
      <c r="E20" s="182"/>
    </row>
    <row r="21" spans="1:5" ht="15">
      <c r="A21" s="188"/>
      <c r="B21" s="189"/>
      <c r="C21" s="193"/>
      <c r="D21" s="184"/>
      <c r="E21" s="182"/>
    </row>
    <row r="22" spans="1:5" ht="15">
      <c r="A22" s="188"/>
      <c r="B22" s="189"/>
      <c r="C22" s="193"/>
      <c r="D22" s="184"/>
      <c r="E22" s="182"/>
    </row>
    <row r="23" spans="1:5" ht="15">
      <c r="A23" s="188"/>
      <c r="B23" s="189"/>
      <c r="C23" s="193"/>
      <c r="D23" s="184"/>
      <c r="E23" s="182"/>
    </row>
    <row r="24" spans="1:5" ht="15">
      <c r="A24" s="188"/>
      <c r="B24" s="189"/>
      <c r="C24" s="193"/>
      <c r="D24" s="184"/>
      <c r="E24" s="182"/>
    </row>
    <row r="25" spans="1:5" ht="15">
      <c r="A25" s="188"/>
      <c r="B25" s="189"/>
      <c r="C25" s="193"/>
      <c r="D25" s="184"/>
      <c r="E25" s="182"/>
    </row>
    <row r="26" spans="1:5" ht="15">
      <c r="A26" s="188"/>
      <c r="B26" s="189"/>
      <c r="C26" s="193"/>
      <c r="D26" s="184"/>
      <c r="E26" s="182"/>
    </row>
    <row r="27" spans="1:5" ht="15">
      <c r="A27" s="188"/>
      <c r="B27" s="189"/>
      <c r="C27" s="193"/>
      <c r="D27" s="184"/>
      <c r="E27" s="182"/>
    </row>
    <row r="28" spans="1:5" ht="15">
      <c r="A28" s="188"/>
      <c r="B28" s="189"/>
      <c r="C28" s="193"/>
      <c r="D28" s="184"/>
      <c r="E28" s="182"/>
    </row>
    <row r="29" spans="1:5" ht="15">
      <c r="A29" s="188"/>
      <c r="B29" s="189"/>
      <c r="C29" s="193"/>
      <c r="D29" s="184"/>
      <c r="E29" s="182"/>
    </row>
    <row r="30" spans="1:5" ht="15">
      <c r="A30" s="188"/>
      <c r="B30" s="189"/>
      <c r="C30" s="193"/>
      <c r="D30" s="184"/>
      <c r="E30" s="182"/>
    </row>
    <row r="31" spans="1:5" ht="15">
      <c r="A31" s="188"/>
      <c r="B31" s="189"/>
      <c r="C31" s="193"/>
      <c r="D31" s="184"/>
      <c r="E31" s="182"/>
    </row>
    <row r="32" spans="1:5">
      <c r="A32" s="182"/>
      <c r="B32" s="184"/>
      <c r="C32" s="101"/>
      <c r="D32" s="184"/>
      <c r="E32" s="182"/>
    </row>
    <row r="33" spans="1:5">
      <c r="A33" s="185"/>
      <c r="B33" s="185"/>
      <c r="C33" s="185"/>
      <c r="D33" s="185"/>
      <c r="E33" s="185"/>
    </row>
    <row r="34" spans="1:5">
      <c r="A34" s="185"/>
      <c r="B34" s="185"/>
      <c r="C34" s="185"/>
      <c r="D34" s="185"/>
      <c r="E34" s="185"/>
    </row>
    <row r="35" spans="1:5">
      <c r="A35" s="185"/>
      <c r="B35" s="185"/>
      <c r="C35" s="185"/>
      <c r="D35" s="185"/>
      <c r="E35" s="185"/>
    </row>
    <row r="36" spans="1:5">
      <c r="A36" s="185"/>
      <c r="B36" s="185"/>
      <c r="C36" s="185"/>
      <c r="D36" s="185"/>
      <c r="E36" s="185"/>
    </row>
    <row r="37" spans="1:5">
      <c r="A37" s="185"/>
      <c r="B37" s="185"/>
      <c r="C37" s="185"/>
      <c r="D37" s="185"/>
      <c r="E37" s="185"/>
    </row>
    <row r="38" spans="1:5">
      <c r="A38" s="185"/>
      <c r="B38" s="185"/>
      <c r="C38" s="185"/>
      <c r="D38" s="185"/>
      <c r="E38" s="185"/>
    </row>
    <row r="39" spans="1:5">
      <c r="A39" s="185"/>
      <c r="B39" s="185"/>
      <c r="C39" s="185"/>
      <c r="D39" s="185"/>
      <c r="E39" s="185"/>
    </row>
    <row r="40" spans="1:5">
      <c r="A40" s="185"/>
      <c r="B40" s="185"/>
      <c r="C40" s="185"/>
      <c r="D40" s="185"/>
      <c r="E40" s="185"/>
    </row>
    <row r="41" spans="1:5">
      <c r="A41" s="185"/>
      <c r="B41" s="185"/>
      <c r="C41" s="185"/>
      <c r="D41" s="185"/>
      <c r="E41" s="185"/>
    </row>
    <row r="42" spans="1:5">
      <c r="A42" s="185"/>
      <c r="B42" s="185"/>
      <c r="C42" s="185"/>
      <c r="D42" s="185"/>
      <c r="E42" s="185"/>
    </row>
    <row r="43" spans="1:5">
      <c r="A43" s="185"/>
      <c r="B43" s="185"/>
      <c r="C43" s="185"/>
      <c r="D43" s="185"/>
      <c r="E43" s="185"/>
    </row>
    <row r="44" spans="1:5">
      <c r="A44" s="185"/>
      <c r="B44" s="185"/>
      <c r="C44" s="185"/>
      <c r="D44" s="185"/>
      <c r="E44" s="185"/>
    </row>
    <row r="45" spans="1:5">
      <c r="A45" s="185"/>
      <c r="B45" s="185"/>
      <c r="C45" s="185"/>
      <c r="D45" s="185"/>
      <c r="E45" s="185"/>
    </row>
  </sheetData>
  <sheetProtection password="E45A" sheet="1" objects="1" scenarios="1" selectLockedCells="1"/>
  <mergeCells count="1">
    <mergeCell ref="C1:C4"/>
  </mergeCells>
  <phoneticPr fontId="70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66305" r:id="rId3" name="CommandButton1">
          <controlPr defaultSize="0" autoLine="0" r:id="rId4">
            <anchor moveWithCells="1">
              <from>
                <xdr:col>0</xdr:col>
                <xdr:colOff>1409700</xdr:colOff>
                <xdr:row>15</xdr:row>
                <xdr:rowOff>28575</xdr:rowOff>
              </from>
              <to>
                <xdr:col>0</xdr:col>
                <xdr:colOff>4314825</xdr:colOff>
                <xdr:row>22</xdr:row>
                <xdr:rowOff>85725</xdr:rowOff>
              </to>
            </anchor>
          </controlPr>
        </control>
      </mc:Choice>
      <mc:Fallback>
        <control shapeId="866305" r:id="rId3" name="CommandButton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K42"/>
  <sheetViews>
    <sheetView workbookViewId="0">
      <selection activeCell="K1" sqref="K1:K6"/>
    </sheetView>
  </sheetViews>
  <sheetFormatPr baseColWidth="10" defaultRowHeight="12.75"/>
  <cols>
    <col min="1" max="1" width="11.42578125" style="109"/>
    <col min="2" max="2" width="48.28515625" style="1" customWidth="1"/>
    <col min="3" max="3" width="11.42578125" style="1"/>
  </cols>
  <sheetData>
    <row r="1" spans="1:11">
      <c r="A1" s="218" t="s">
        <v>0</v>
      </c>
      <c r="B1" s="219" t="s">
        <v>213</v>
      </c>
      <c r="C1" s="220" t="s">
        <v>211</v>
      </c>
      <c r="I1">
        <f>COUNTA(A1:A29)</f>
        <v>29</v>
      </c>
    </row>
    <row r="2" spans="1:11">
      <c r="A2" s="221" t="s">
        <v>1</v>
      </c>
      <c r="B2" s="219" t="s">
        <v>214</v>
      </c>
      <c r="C2" s="220" t="s">
        <v>211</v>
      </c>
      <c r="K2">
        <v>1</v>
      </c>
    </row>
    <row r="3" spans="1:11">
      <c r="A3" s="221" t="s">
        <v>8</v>
      </c>
      <c r="B3" s="219" t="s">
        <v>215</v>
      </c>
      <c r="C3" s="220" t="s">
        <v>211</v>
      </c>
      <c r="K3">
        <v>2</v>
      </c>
    </row>
    <row r="4" spans="1:11">
      <c r="A4" s="221" t="s">
        <v>10</v>
      </c>
      <c r="B4" s="219" t="s">
        <v>216</v>
      </c>
      <c r="C4" s="220" t="s">
        <v>211</v>
      </c>
      <c r="K4">
        <v>3</v>
      </c>
    </row>
    <row r="5" spans="1:11">
      <c r="A5" s="221" t="s">
        <v>12</v>
      </c>
      <c r="B5" s="219" t="s">
        <v>217</v>
      </c>
      <c r="C5" s="220" t="s">
        <v>211</v>
      </c>
      <c r="K5">
        <v>4</v>
      </c>
    </row>
    <row r="6" spans="1:11">
      <c r="A6" s="221" t="s">
        <v>14</v>
      </c>
      <c r="B6" s="219" t="s">
        <v>218</v>
      </c>
      <c r="C6" s="220" t="s">
        <v>211</v>
      </c>
      <c r="K6">
        <v>5</v>
      </c>
    </row>
    <row r="7" spans="1:11">
      <c r="A7" s="221" t="s">
        <v>18</v>
      </c>
      <c r="B7" s="219" t="s">
        <v>219</v>
      </c>
      <c r="C7" s="220" t="s">
        <v>212</v>
      </c>
    </row>
    <row r="8" spans="1:11">
      <c r="A8" s="221" t="s">
        <v>20</v>
      </c>
      <c r="B8" s="219" t="s">
        <v>220</v>
      </c>
      <c r="C8" s="220" t="s">
        <v>212</v>
      </c>
    </row>
    <row r="9" spans="1:11">
      <c r="A9" s="221" t="s">
        <v>22</v>
      </c>
      <c r="B9" s="219" t="s">
        <v>221</v>
      </c>
      <c r="C9" s="220" t="s">
        <v>212</v>
      </c>
    </row>
    <row r="10" spans="1:11">
      <c r="A10" s="221" t="s">
        <v>24</v>
      </c>
      <c r="B10" s="219" t="s">
        <v>222</v>
      </c>
      <c r="C10" s="220" t="s">
        <v>212</v>
      </c>
    </row>
    <row r="11" spans="1:11">
      <c r="A11" s="221" t="s">
        <v>25</v>
      </c>
      <c r="B11" s="219" t="s">
        <v>223</v>
      </c>
      <c r="C11" s="220" t="s">
        <v>212</v>
      </c>
      <c r="J11" s="180"/>
    </row>
    <row r="12" spans="1:11">
      <c r="A12" s="221" t="s">
        <v>165</v>
      </c>
      <c r="B12" s="219" t="s">
        <v>224</v>
      </c>
      <c r="C12" s="220" t="s">
        <v>212</v>
      </c>
    </row>
    <row r="13" spans="1:11">
      <c r="A13" s="221" t="s">
        <v>167</v>
      </c>
      <c r="B13" s="219" t="s">
        <v>190</v>
      </c>
      <c r="C13" s="220" t="s">
        <v>212</v>
      </c>
    </row>
    <row r="14" spans="1:11">
      <c r="A14" s="221" t="s">
        <v>0</v>
      </c>
      <c r="B14" s="219" t="s">
        <v>2</v>
      </c>
      <c r="C14" s="220" t="s">
        <v>193</v>
      </c>
    </row>
    <row r="15" spans="1:11">
      <c r="A15" s="221" t="s">
        <v>1</v>
      </c>
      <c r="B15" s="222" t="s">
        <v>3</v>
      </c>
      <c r="C15" s="220" t="s">
        <v>159</v>
      </c>
    </row>
    <row r="16" spans="1:11">
      <c r="A16" s="218" t="s">
        <v>4</v>
      </c>
      <c r="B16" s="222" t="s">
        <v>5</v>
      </c>
      <c r="C16" s="220" t="s">
        <v>159</v>
      </c>
    </row>
    <row r="17" spans="1:3">
      <c r="A17" s="218" t="s">
        <v>6</v>
      </c>
      <c r="B17" s="222" t="s">
        <v>7</v>
      </c>
      <c r="C17" s="220" t="s">
        <v>162</v>
      </c>
    </row>
    <row r="18" spans="1:3">
      <c r="A18" s="218" t="s">
        <v>8</v>
      </c>
      <c r="B18" s="222" t="s">
        <v>9</v>
      </c>
      <c r="C18" s="220" t="s">
        <v>193</v>
      </c>
    </row>
    <row r="19" spans="1:3">
      <c r="A19" s="218" t="s">
        <v>10</v>
      </c>
      <c r="B19" s="222" t="s">
        <v>11</v>
      </c>
      <c r="C19" s="223" t="s">
        <v>193</v>
      </c>
    </row>
    <row r="20" spans="1:3">
      <c r="A20" s="218" t="s">
        <v>12</v>
      </c>
      <c r="B20" s="222" t="s">
        <v>13</v>
      </c>
      <c r="C20" s="223" t="s">
        <v>193</v>
      </c>
    </row>
    <row r="21" spans="1:3">
      <c r="A21" s="218" t="s">
        <v>14</v>
      </c>
      <c r="B21" s="222" t="s">
        <v>15</v>
      </c>
      <c r="C21" s="223" t="s">
        <v>159</v>
      </c>
    </row>
    <row r="22" spans="1:3">
      <c r="A22" s="218" t="s">
        <v>16</v>
      </c>
      <c r="B22" s="222" t="s">
        <v>17</v>
      </c>
      <c r="C22" s="224" t="s">
        <v>159</v>
      </c>
    </row>
    <row r="23" spans="1:3">
      <c r="A23" s="218" t="s">
        <v>18</v>
      </c>
      <c r="B23" s="222" t="s">
        <v>19</v>
      </c>
      <c r="C23" s="223" t="s">
        <v>161</v>
      </c>
    </row>
    <row r="24" spans="1:3">
      <c r="A24" s="221" t="s">
        <v>20</v>
      </c>
      <c r="B24" s="219" t="s">
        <v>21</v>
      </c>
      <c r="C24" s="223" t="s">
        <v>161</v>
      </c>
    </row>
    <row r="25" spans="1:3">
      <c r="A25" s="221" t="s">
        <v>22</v>
      </c>
      <c r="B25" s="219" t="s">
        <v>23</v>
      </c>
      <c r="C25" s="223" t="s">
        <v>161</v>
      </c>
    </row>
    <row r="26" spans="1:3">
      <c r="A26" s="221" t="s">
        <v>24</v>
      </c>
      <c r="B26" s="219" t="s">
        <v>163</v>
      </c>
      <c r="C26" s="223" t="s">
        <v>161</v>
      </c>
    </row>
    <row r="27" spans="1:3">
      <c r="A27" s="221" t="s">
        <v>25</v>
      </c>
      <c r="B27" s="219" t="s">
        <v>26</v>
      </c>
      <c r="C27" s="223" t="s">
        <v>161</v>
      </c>
    </row>
    <row r="28" spans="1:3">
      <c r="A28" s="221" t="s">
        <v>27</v>
      </c>
      <c r="B28" s="219" t="s">
        <v>164</v>
      </c>
      <c r="C28" s="223" t="s">
        <v>161</v>
      </c>
    </row>
    <row r="29" spans="1:3">
      <c r="A29" s="221" t="s">
        <v>165</v>
      </c>
      <c r="B29" s="219" t="s">
        <v>166</v>
      </c>
      <c r="C29" s="223" t="s">
        <v>162</v>
      </c>
    </row>
    <row r="30" spans="1:3">
      <c r="A30" s="221" t="s">
        <v>167</v>
      </c>
      <c r="B30" s="219" t="s">
        <v>168</v>
      </c>
      <c r="C30" s="225" t="s">
        <v>162</v>
      </c>
    </row>
    <row r="31" spans="1:3">
      <c r="A31" s="221" t="s">
        <v>169</v>
      </c>
      <c r="B31" s="219" t="s">
        <v>170</v>
      </c>
      <c r="C31" s="225" t="s">
        <v>162</v>
      </c>
    </row>
    <row r="32" spans="1:3">
      <c r="A32" s="218" t="s">
        <v>171</v>
      </c>
      <c r="B32" s="219" t="s">
        <v>172</v>
      </c>
      <c r="C32" s="225" t="s">
        <v>162</v>
      </c>
    </row>
    <row r="33" spans="1:3">
      <c r="A33" s="221" t="s">
        <v>173</v>
      </c>
      <c r="B33" s="219" t="s">
        <v>174</v>
      </c>
      <c r="C33" s="225" t="s">
        <v>162</v>
      </c>
    </row>
    <row r="34" spans="1:3">
      <c r="A34" s="221" t="s">
        <v>175</v>
      </c>
      <c r="B34" s="219" t="s">
        <v>176</v>
      </c>
      <c r="C34" s="225" t="s">
        <v>162</v>
      </c>
    </row>
    <row r="35" spans="1:3">
      <c r="A35" s="221" t="s">
        <v>177</v>
      </c>
      <c r="B35" s="219" t="s">
        <v>178</v>
      </c>
      <c r="C35" s="225" t="s">
        <v>162</v>
      </c>
    </row>
    <row r="36" spans="1:3">
      <c r="A36" s="221" t="s">
        <v>179</v>
      </c>
      <c r="B36" s="219" t="s">
        <v>180</v>
      </c>
      <c r="C36" s="225" t="s">
        <v>162</v>
      </c>
    </row>
    <row r="37" spans="1:3">
      <c r="A37" s="221" t="s">
        <v>181</v>
      </c>
      <c r="B37" s="219" t="s">
        <v>182</v>
      </c>
      <c r="C37" s="225" t="s">
        <v>162</v>
      </c>
    </row>
    <row r="38" spans="1:3">
      <c r="A38" s="221" t="s">
        <v>183</v>
      </c>
      <c r="B38" s="219" t="s">
        <v>184</v>
      </c>
      <c r="C38" s="225" t="s">
        <v>161</v>
      </c>
    </row>
    <row r="39" spans="1:3">
      <c r="A39" s="221" t="s">
        <v>185</v>
      </c>
      <c r="B39" s="219" t="s">
        <v>186</v>
      </c>
      <c r="C39" s="225" t="s">
        <v>160</v>
      </c>
    </row>
    <row r="40" spans="1:3">
      <c r="A40" s="221" t="s">
        <v>187</v>
      </c>
      <c r="B40" s="219" t="s">
        <v>188</v>
      </c>
      <c r="C40" s="225" t="s">
        <v>160</v>
      </c>
    </row>
    <row r="41" spans="1:3">
      <c r="A41" s="221" t="s">
        <v>189</v>
      </c>
      <c r="B41" s="219" t="s">
        <v>190</v>
      </c>
      <c r="C41" s="225" t="s">
        <v>160</v>
      </c>
    </row>
    <row r="42" spans="1:3">
      <c r="A42" s="221" t="s">
        <v>191</v>
      </c>
      <c r="B42" s="219" t="s">
        <v>192</v>
      </c>
      <c r="C42" s="225" t="s">
        <v>160</v>
      </c>
    </row>
  </sheetData>
  <phoneticPr fontId="70" type="noConversion"/>
  <dataValidations count="1">
    <dataValidation type="list" allowBlank="1" showInputMessage="1" showErrorMessage="1" promptTitle="Faites un choix dans cette liste" sqref="C1:C42">
      <formula1>UNITES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0"/>
  <dimension ref="A1:P42"/>
  <sheetViews>
    <sheetView topLeftCell="A2" zoomScale="87" zoomScaleNormal="87" workbookViewId="0">
      <selection activeCell="D8" sqref="D8"/>
    </sheetView>
  </sheetViews>
  <sheetFormatPr baseColWidth="10" defaultRowHeight="12.75"/>
  <cols>
    <col min="1" max="1" width="19.42578125" customWidth="1"/>
    <col min="2" max="2" width="15.140625" customWidth="1"/>
    <col min="3" max="3" width="5.5703125" customWidth="1"/>
    <col min="4" max="4" width="24.140625" customWidth="1"/>
    <col min="5" max="5" width="7.7109375" customWidth="1"/>
    <col min="6" max="6" width="1.85546875" customWidth="1"/>
    <col min="7" max="7" width="24.140625" customWidth="1"/>
    <col min="8" max="8" width="7.7109375" customWidth="1"/>
    <col min="9" max="9" width="1.85546875" customWidth="1"/>
    <col min="10" max="10" width="24.140625" customWidth="1"/>
    <col min="11" max="11" width="7.7109375" customWidth="1"/>
  </cols>
  <sheetData>
    <row r="1" spans="1:16">
      <c r="A1" s="149"/>
      <c r="B1" s="1765" t="s">
        <v>149</v>
      </c>
      <c r="C1" s="1766"/>
      <c r="D1" s="1766"/>
      <c r="E1" s="1766"/>
      <c r="F1" s="1766"/>
      <c r="G1" s="1766"/>
      <c r="H1" s="1766"/>
      <c r="I1" s="1766"/>
      <c r="J1" s="1766"/>
      <c r="K1" s="1766"/>
      <c r="L1" s="1766"/>
      <c r="M1" s="128"/>
      <c r="N1" s="128"/>
      <c r="O1" s="128"/>
      <c r="P1" s="128"/>
    </row>
    <row r="2" spans="1:16">
      <c r="A2" s="128"/>
      <c r="B2" s="1766"/>
      <c r="C2" s="1766"/>
      <c r="D2" s="1766"/>
      <c r="E2" s="1766"/>
      <c r="F2" s="1766"/>
      <c r="G2" s="1766"/>
      <c r="H2" s="1766"/>
      <c r="I2" s="1766"/>
      <c r="J2" s="1766"/>
      <c r="K2" s="1766"/>
      <c r="L2" s="1766"/>
      <c r="M2" s="128"/>
      <c r="N2" s="128"/>
      <c r="O2" s="128"/>
      <c r="P2" s="128"/>
    </row>
    <row r="3" spans="1:16">
      <c r="A3" s="128"/>
      <c r="B3" s="1766"/>
      <c r="C3" s="1766"/>
      <c r="D3" s="1766"/>
      <c r="E3" s="1766"/>
      <c r="F3" s="1766"/>
      <c r="G3" s="1766"/>
      <c r="H3" s="1766"/>
      <c r="I3" s="1766"/>
      <c r="J3" s="1766"/>
      <c r="K3" s="1766"/>
      <c r="L3" s="1766"/>
      <c r="M3" s="128"/>
      <c r="N3" s="128"/>
      <c r="O3" s="128"/>
      <c r="P3" s="128"/>
    </row>
    <row r="4" spans="1:16">
      <c r="A4" s="128"/>
      <c r="B4" s="1766"/>
      <c r="C4" s="1766"/>
      <c r="D4" s="1766"/>
      <c r="E4" s="1766"/>
      <c r="F4" s="1766"/>
      <c r="G4" s="1766"/>
      <c r="H4" s="1766"/>
      <c r="I4" s="1766"/>
      <c r="J4" s="1766"/>
      <c r="K4" s="1766"/>
      <c r="L4" s="1766"/>
      <c r="M4" s="128"/>
      <c r="N4" s="128"/>
      <c r="O4" s="128"/>
      <c r="P4" s="128"/>
    </row>
    <row r="5" spans="1:16" ht="33" customHeight="1">
      <c r="A5" s="128"/>
      <c r="B5" s="144"/>
      <c r="C5" s="144"/>
      <c r="D5" s="146" t="str">
        <f>CONCATENATE(YEAR(Saisie!C16)," - ",YEAR(Saisie!C16)+1)</f>
        <v>2013 - 2014</v>
      </c>
      <c r="E5" s="146"/>
      <c r="F5" s="146"/>
      <c r="G5" s="146" t="str">
        <f>CONCATENATE(YEAR(Saisie!C18)," - ",YEAR(Saisie!C18)+1)</f>
        <v>2014 - 2015</v>
      </c>
      <c r="H5" s="146"/>
      <c r="I5" s="146"/>
      <c r="J5" s="146" t="str">
        <f>CONCATENATE(YEAR(Saisie!C20)," - ",YEAR(Saisie!C20)+1)</f>
        <v>2015 - 2016</v>
      </c>
      <c r="K5" s="138"/>
      <c r="L5" s="15"/>
      <c r="M5" s="128"/>
      <c r="N5" s="128"/>
      <c r="O5" s="128"/>
      <c r="P5" s="128"/>
    </row>
    <row r="6" spans="1:16" ht="18">
      <c r="A6" s="128"/>
      <c r="B6" s="144"/>
      <c r="C6" s="144"/>
      <c r="D6" s="140" t="s">
        <v>146</v>
      </c>
      <c r="E6" s="140"/>
      <c r="F6" s="141"/>
      <c r="G6" s="140" t="s">
        <v>147</v>
      </c>
      <c r="H6" s="140"/>
      <c r="I6" s="141"/>
      <c r="J6" s="140" t="s">
        <v>148</v>
      </c>
      <c r="K6" s="140"/>
      <c r="L6" s="15"/>
      <c r="M6" s="128"/>
      <c r="N6" s="128"/>
      <c r="O6" s="128"/>
      <c r="P6" s="128"/>
    </row>
    <row r="7" spans="1:16" ht="6" customHeight="1">
      <c r="A7" s="128"/>
      <c r="B7" s="145"/>
      <c r="C7" s="145"/>
      <c r="D7" s="146"/>
      <c r="E7" s="146"/>
      <c r="F7" s="142"/>
      <c r="G7" s="138"/>
      <c r="H7" s="146"/>
      <c r="I7" s="141"/>
      <c r="K7" s="146"/>
      <c r="L7" s="15"/>
      <c r="M7" s="128"/>
      <c r="N7" s="128"/>
      <c r="O7" s="128"/>
      <c r="P7" s="128"/>
    </row>
    <row r="8" spans="1:16" ht="18" customHeight="1">
      <c r="A8" s="128"/>
      <c r="B8" s="1768" t="s">
        <v>142</v>
      </c>
      <c r="C8" s="139" t="s">
        <v>129</v>
      </c>
      <c r="D8" s="167">
        <v>40110</v>
      </c>
      <c r="E8" s="152">
        <f>IF(D8="","",WEEKNUM(D8)+1)</f>
        <v>44</v>
      </c>
      <c r="F8" s="143"/>
      <c r="G8" s="167">
        <v>40110</v>
      </c>
      <c r="H8" s="152">
        <f>IF(G8="","",WEEKNUM(G8)+1)</f>
        <v>44</v>
      </c>
      <c r="I8" s="141"/>
      <c r="J8" s="167">
        <v>40116</v>
      </c>
      <c r="K8" s="152">
        <f>IF(J8="","",WEEKNUM(J8)+1)</f>
        <v>45</v>
      </c>
      <c r="L8" s="15"/>
      <c r="M8" s="128"/>
      <c r="N8" s="128"/>
      <c r="O8" s="128"/>
      <c r="P8" s="128"/>
    </row>
    <row r="9" spans="1:16" ht="6" customHeight="1">
      <c r="A9" s="128"/>
      <c r="B9" s="1768"/>
      <c r="C9" s="137"/>
      <c r="D9" s="146"/>
      <c r="E9" s="151"/>
      <c r="F9" s="143"/>
      <c r="G9" s="146"/>
      <c r="H9" s="151"/>
      <c r="I9" s="141"/>
      <c r="J9" s="146"/>
      <c r="K9" s="151"/>
      <c r="L9" s="15"/>
      <c r="M9" s="128"/>
      <c r="N9" s="128"/>
      <c r="O9" s="128"/>
      <c r="P9" s="128"/>
    </row>
    <row r="10" spans="1:16" ht="18" customHeight="1">
      <c r="A10" s="128"/>
      <c r="B10" s="1768"/>
      <c r="C10" s="139" t="s">
        <v>130</v>
      </c>
      <c r="D10" s="168">
        <v>40122</v>
      </c>
      <c r="E10" s="152">
        <f>IF(D10="","",WEEKNUM(D10)-1)</f>
        <v>44</v>
      </c>
      <c r="F10" s="143"/>
      <c r="G10" s="168">
        <v>40122</v>
      </c>
      <c r="H10" s="152">
        <f>IF(G10="","",WEEKNUM(G10)-1)</f>
        <v>44</v>
      </c>
      <c r="I10" s="141"/>
      <c r="J10" s="168">
        <v>40128</v>
      </c>
      <c r="K10" s="152">
        <f>IF(J10="","",WEEKNUM(J10)-1)</f>
        <v>45</v>
      </c>
      <c r="L10" s="15"/>
      <c r="M10" s="128"/>
      <c r="N10" s="128"/>
      <c r="O10" s="128"/>
      <c r="P10" s="128"/>
    </row>
    <row r="11" spans="1:16" ht="6" customHeight="1">
      <c r="A11" s="128"/>
      <c r="B11" s="146"/>
      <c r="C11" s="145"/>
      <c r="D11" s="147"/>
      <c r="E11" s="151"/>
      <c r="F11" s="143"/>
      <c r="G11" s="147"/>
      <c r="H11" s="151"/>
      <c r="I11" s="141"/>
      <c r="J11" s="147"/>
      <c r="K11" s="151"/>
      <c r="L11" s="15"/>
      <c r="M11" s="128"/>
      <c r="N11" s="128"/>
      <c r="O11" s="128"/>
      <c r="P11" s="128"/>
    </row>
    <row r="12" spans="1:16" ht="18" customHeight="1">
      <c r="A12" s="128"/>
      <c r="B12" s="1768" t="s">
        <v>143</v>
      </c>
      <c r="C12" s="139" t="s">
        <v>129</v>
      </c>
      <c r="D12" s="168">
        <v>40166</v>
      </c>
      <c r="E12" s="152">
        <f>IF(D12="","",WEEKNUM(D12)+1)</f>
        <v>52</v>
      </c>
      <c r="F12" s="143"/>
      <c r="G12" s="168">
        <v>40166</v>
      </c>
      <c r="H12" s="152">
        <f>IF(G12="","",WEEKNUM(G12)+1)</f>
        <v>52</v>
      </c>
      <c r="I12" s="141"/>
      <c r="J12" s="168">
        <v>40166</v>
      </c>
      <c r="K12" s="152">
        <f>IF(J12="","",WEEKNUM(J12)+1)</f>
        <v>52</v>
      </c>
      <c r="L12" s="15"/>
      <c r="M12" s="128"/>
      <c r="N12" s="128"/>
      <c r="O12" s="128"/>
      <c r="P12" s="128"/>
    </row>
    <row r="13" spans="1:16" ht="6" customHeight="1">
      <c r="A13" s="128"/>
      <c r="B13" s="1768"/>
      <c r="C13" s="145"/>
      <c r="D13" s="146"/>
      <c r="E13" s="151" t="str">
        <f>IF(D13="","",WEEKNUM(D13)-1)</f>
        <v/>
      </c>
      <c r="F13" s="143"/>
      <c r="G13" s="146"/>
      <c r="H13" s="151"/>
      <c r="I13" s="141"/>
      <c r="J13" s="146"/>
      <c r="K13" s="151"/>
      <c r="L13" s="15"/>
      <c r="M13" s="128"/>
      <c r="N13" s="128"/>
      <c r="O13" s="128"/>
      <c r="P13" s="128"/>
    </row>
    <row r="14" spans="1:16" ht="18" customHeight="1">
      <c r="A14" s="128"/>
      <c r="B14" s="1768"/>
      <c r="C14" s="139" t="s">
        <v>130</v>
      </c>
      <c r="D14" s="168">
        <v>40182</v>
      </c>
      <c r="E14" s="152">
        <f>IF(D14="","",WEEKNUM(D14)-1)</f>
        <v>1</v>
      </c>
      <c r="F14" s="143"/>
      <c r="G14" s="168">
        <v>40182</v>
      </c>
      <c r="H14" s="152">
        <f>IF(G14="","",WEEKNUM(G14)-1)</f>
        <v>1</v>
      </c>
      <c r="I14" s="141"/>
      <c r="J14" s="168">
        <v>40182</v>
      </c>
      <c r="K14" s="152">
        <f>IF(J14="","",WEEKNUM(J14)-1)</f>
        <v>1</v>
      </c>
      <c r="L14" s="15"/>
      <c r="M14" s="128"/>
      <c r="N14" s="128"/>
      <c r="O14" s="128"/>
      <c r="P14" s="128"/>
    </row>
    <row r="15" spans="1:16" ht="6" customHeight="1">
      <c r="A15" s="128"/>
      <c r="B15" s="146"/>
      <c r="C15" s="145"/>
      <c r="D15" s="147"/>
      <c r="E15" s="151"/>
      <c r="F15" s="143"/>
      <c r="G15" s="147"/>
      <c r="H15" s="151"/>
      <c r="I15" s="141"/>
      <c r="J15" s="147"/>
      <c r="K15" s="151"/>
      <c r="L15" s="15"/>
      <c r="M15" s="128"/>
      <c r="N15" s="128"/>
      <c r="O15" s="128"/>
      <c r="P15" s="128"/>
    </row>
    <row r="16" spans="1:16" ht="18" customHeight="1">
      <c r="A16" s="128"/>
      <c r="B16" s="1768" t="s">
        <v>144</v>
      </c>
      <c r="C16" s="139" t="s">
        <v>129</v>
      </c>
      <c r="D16" s="168">
        <v>40215</v>
      </c>
      <c r="E16" s="152">
        <f>IF(D16="","",WEEKNUM(D16)+1)</f>
        <v>7</v>
      </c>
      <c r="F16" s="143"/>
      <c r="G16" s="168">
        <v>40215</v>
      </c>
      <c r="H16" s="152">
        <f>IF(G16="","",WEEKNUM(G16)+1)</f>
        <v>7</v>
      </c>
      <c r="I16" s="141"/>
      <c r="J16" s="168">
        <v>40215</v>
      </c>
      <c r="K16" s="152">
        <f>IF(J16="","",WEEKNUM(J16)+1)</f>
        <v>7</v>
      </c>
      <c r="L16" s="15"/>
      <c r="M16" s="128"/>
      <c r="N16" s="128"/>
      <c r="O16" s="128"/>
      <c r="P16" s="128"/>
    </row>
    <row r="17" spans="1:16" ht="6" customHeight="1">
      <c r="A17" s="128"/>
      <c r="B17" s="1768"/>
      <c r="C17" s="145"/>
      <c r="D17" s="146"/>
      <c r="E17" s="151"/>
      <c r="F17" s="143"/>
      <c r="G17" s="146"/>
      <c r="H17" s="151"/>
      <c r="I17" s="141"/>
      <c r="J17" s="146"/>
      <c r="K17" s="151"/>
      <c r="L17" s="15"/>
      <c r="M17" s="128"/>
      <c r="N17" s="128"/>
      <c r="O17" s="128"/>
      <c r="P17" s="128"/>
    </row>
    <row r="18" spans="1:16" ht="18" customHeight="1">
      <c r="A18" s="128"/>
      <c r="B18" s="1768"/>
      <c r="C18" s="139" t="s">
        <v>130</v>
      </c>
      <c r="D18" s="168">
        <v>40233</v>
      </c>
      <c r="E18" s="152">
        <f>IF(D18="","",WEEKNUM(D18)-1)</f>
        <v>8</v>
      </c>
      <c r="F18" s="143"/>
      <c r="G18" s="168">
        <v>40231</v>
      </c>
      <c r="H18" s="152">
        <f>IF(G18="","",WEEKNUM(G18)-1)</f>
        <v>8</v>
      </c>
      <c r="I18" s="141"/>
      <c r="J18" s="168">
        <v>40231</v>
      </c>
      <c r="K18" s="152">
        <f>IF(J18="","",WEEKNUM(J18)-1)</f>
        <v>8</v>
      </c>
      <c r="L18" s="15"/>
      <c r="M18" s="128"/>
      <c r="N18" s="128"/>
      <c r="O18" s="128"/>
      <c r="P18" s="128"/>
    </row>
    <row r="19" spans="1:16" ht="6" customHeight="1">
      <c r="A19" s="128"/>
      <c r="B19" s="146"/>
      <c r="C19" s="145"/>
      <c r="D19" s="147"/>
      <c r="E19" s="151"/>
      <c r="F19" s="143"/>
      <c r="G19" s="147"/>
      <c r="H19" s="151"/>
      <c r="I19" s="141"/>
      <c r="J19" s="147"/>
      <c r="K19" s="151"/>
      <c r="L19" s="15"/>
      <c r="M19" s="128"/>
      <c r="N19" s="128"/>
      <c r="O19" s="128"/>
      <c r="P19" s="128"/>
    </row>
    <row r="20" spans="1:16" ht="18" customHeight="1">
      <c r="A20" s="128"/>
      <c r="B20" s="1768" t="s">
        <v>145</v>
      </c>
      <c r="C20" s="139" t="s">
        <v>129</v>
      </c>
      <c r="D20" s="168">
        <v>40271</v>
      </c>
      <c r="E20" s="152">
        <f>IF(D20="","",WEEKNUM(D20)+1)</f>
        <v>15</v>
      </c>
      <c r="F20" s="143"/>
      <c r="G20" s="168">
        <v>40271</v>
      </c>
      <c r="H20" s="152">
        <f>IF(G20="","",WEEKNUM(G20)+1)</f>
        <v>15</v>
      </c>
      <c r="I20" s="141"/>
      <c r="J20" s="168">
        <v>40271</v>
      </c>
      <c r="K20" s="152">
        <f>IF(J20="","",WEEKNUM(J20)+1)</f>
        <v>15</v>
      </c>
      <c r="L20" s="15"/>
      <c r="M20" s="128"/>
      <c r="N20" s="128"/>
      <c r="O20" s="128"/>
      <c r="P20" s="128"/>
    </row>
    <row r="21" spans="1:16" ht="6" customHeight="1">
      <c r="A21" s="128"/>
      <c r="B21" s="1768"/>
      <c r="C21" s="145"/>
      <c r="D21" s="146"/>
      <c r="E21" s="151"/>
      <c r="F21" s="143"/>
      <c r="G21" s="146"/>
      <c r="H21" s="151"/>
      <c r="I21" s="141"/>
      <c r="J21" s="146"/>
      <c r="K21" s="151"/>
      <c r="L21" s="15"/>
      <c r="M21" s="128"/>
      <c r="N21" s="128"/>
      <c r="O21" s="128"/>
      <c r="P21" s="128"/>
    </row>
    <row r="22" spans="1:16" ht="18" customHeight="1">
      <c r="A22" s="128"/>
      <c r="B22" s="1768"/>
      <c r="C22" s="139" t="s">
        <v>130</v>
      </c>
      <c r="D22" s="168">
        <v>40287</v>
      </c>
      <c r="E22" s="152">
        <f>IF(D22="","",WEEKNUM(D22)-1)</f>
        <v>16</v>
      </c>
      <c r="F22" s="143"/>
      <c r="G22" s="168">
        <v>40287</v>
      </c>
      <c r="H22" s="152">
        <f>IF(G22="","",WEEKNUM(G22)-1)</f>
        <v>16</v>
      </c>
      <c r="I22" s="141"/>
      <c r="J22" s="168">
        <v>40287</v>
      </c>
      <c r="K22" s="152">
        <f>IF(J22="","",WEEKNUM(J22)-1)</f>
        <v>16</v>
      </c>
      <c r="L22" s="15"/>
      <c r="M22" s="128"/>
      <c r="N22" s="128"/>
      <c r="O22" s="128"/>
      <c r="P22" s="128"/>
    </row>
    <row r="23" spans="1:16" ht="13.5" thickBot="1">
      <c r="A23" s="128"/>
      <c r="B23" s="15"/>
      <c r="C23" s="148"/>
      <c r="D23" s="15"/>
      <c r="E23" s="15"/>
      <c r="F23" s="15"/>
      <c r="G23" s="15"/>
      <c r="H23" s="15"/>
      <c r="I23" s="15"/>
      <c r="J23" s="15"/>
      <c r="K23" s="15"/>
      <c r="L23" s="15"/>
      <c r="M23" s="128"/>
      <c r="N23" s="128"/>
      <c r="O23" s="128"/>
      <c r="P23" s="128"/>
    </row>
    <row r="24" spans="1:16" ht="14.25" customHeight="1">
      <c r="A24" s="128"/>
      <c r="B24" s="1767" t="s">
        <v>150</v>
      </c>
      <c r="C24" s="1774"/>
      <c r="D24" s="1775"/>
      <c r="E24" s="1775"/>
      <c r="F24" s="1775"/>
      <c r="G24" s="1775"/>
      <c r="H24" s="1775"/>
      <c r="I24" s="1775"/>
      <c r="J24" s="1776"/>
      <c r="K24" s="150"/>
      <c r="L24" s="15"/>
      <c r="M24" s="128"/>
      <c r="N24" s="128"/>
      <c r="O24" s="128"/>
      <c r="P24" s="128"/>
    </row>
    <row r="25" spans="1:16" ht="14.25" customHeight="1">
      <c r="A25" s="128"/>
      <c r="B25" s="1767"/>
      <c r="C25" s="1769" t="s">
        <v>152</v>
      </c>
      <c r="D25" s="1770"/>
      <c r="E25" s="1770"/>
      <c r="F25" s="1770"/>
      <c r="G25" s="1770"/>
      <c r="H25" s="1770"/>
      <c r="I25" s="1770"/>
      <c r="J25" s="1771"/>
      <c r="K25" s="150"/>
      <c r="L25" s="15"/>
      <c r="M25" s="128"/>
      <c r="N25" s="128"/>
      <c r="O25" s="128"/>
      <c r="P25" s="128"/>
    </row>
    <row r="26" spans="1:16" ht="14.25" customHeight="1">
      <c r="A26" s="128"/>
      <c r="B26" s="1767"/>
      <c r="C26" s="1769" t="s">
        <v>153</v>
      </c>
      <c r="D26" s="1772"/>
      <c r="E26" s="1772"/>
      <c r="F26" s="1772"/>
      <c r="G26" s="1772"/>
      <c r="H26" s="1772"/>
      <c r="I26" s="1772"/>
      <c r="J26" s="1773"/>
      <c r="K26" s="150"/>
      <c r="L26" s="15"/>
      <c r="M26" s="128"/>
      <c r="N26" s="128"/>
      <c r="O26" s="128"/>
      <c r="P26" s="128"/>
    </row>
    <row r="27" spans="1:16" ht="14.25" customHeight="1">
      <c r="A27" s="128"/>
      <c r="B27" s="1767"/>
      <c r="C27" s="1769" t="s">
        <v>154</v>
      </c>
      <c r="D27" s="1770"/>
      <c r="E27" s="1770"/>
      <c r="F27" s="1770"/>
      <c r="G27" s="1770"/>
      <c r="H27" s="1770"/>
      <c r="I27" s="1770"/>
      <c r="J27" s="1771"/>
      <c r="K27" s="150"/>
      <c r="L27" s="15"/>
      <c r="M27" s="128"/>
      <c r="N27" s="128"/>
      <c r="O27" s="128"/>
      <c r="P27" s="128"/>
    </row>
    <row r="28" spans="1:16" ht="13.5" thickBot="1">
      <c r="A28" s="128"/>
      <c r="B28" s="1767"/>
      <c r="C28" s="153"/>
      <c r="D28" s="154"/>
      <c r="E28" s="154"/>
      <c r="F28" s="154"/>
      <c r="G28" s="154"/>
      <c r="H28" s="154"/>
      <c r="I28" s="154"/>
      <c r="J28" s="155"/>
      <c r="K28" s="150"/>
      <c r="L28" s="15"/>
      <c r="M28" s="128"/>
      <c r="N28" s="128"/>
      <c r="O28" s="128"/>
      <c r="P28" s="128"/>
    </row>
    <row r="29" spans="1:16">
      <c r="A29" s="12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28"/>
      <c r="N29" s="128"/>
      <c r="O29" s="128"/>
      <c r="P29" s="128"/>
    </row>
    <row r="30" spans="1:16">
      <c r="A30" s="128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28"/>
      <c r="N30" s="128"/>
      <c r="O30" s="128"/>
      <c r="P30" s="128"/>
    </row>
    <row r="31" spans="1:16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</row>
    <row r="32" spans="1:16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</row>
    <row r="33" spans="1:16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</row>
    <row r="34" spans="1:16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</row>
    <row r="35" spans="1:16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</row>
    <row r="36" spans="1:16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</row>
    <row r="37" spans="1:16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</row>
    <row r="38" spans="1:16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</row>
    <row r="40" spans="1:16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</row>
  </sheetData>
  <sheetProtection password="E45A" sheet="1" objects="1" scenarios="1" selectLockedCells="1"/>
  <mergeCells count="10">
    <mergeCell ref="B1:L4"/>
    <mergeCell ref="B24:B28"/>
    <mergeCell ref="B8:B10"/>
    <mergeCell ref="B12:B14"/>
    <mergeCell ref="B16:B18"/>
    <mergeCell ref="B20:B22"/>
    <mergeCell ref="C25:J25"/>
    <mergeCell ref="C26:J26"/>
    <mergeCell ref="C27:J27"/>
    <mergeCell ref="C24:J24"/>
  </mergeCells>
  <phoneticPr fontId="55" type="noConversion"/>
  <hyperlinks>
    <hyperlink ref="B24:B28" r:id="rId1" display="Atteindre le B.O."/>
  </hyperlinks>
  <pageMargins left="0.7" right="0.7" top="0.75" bottom="0.75" header="0.3" footer="0.3"/>
  <drawing r:id="rId2"/>
  <legacyDrawing r:id="rId3"/>
  <controls>
    <mc:AlternateContent xmlns:mc="http://schemas.openxmlformats.org/markup-compatibility/2006">
      <mc:Choice Requires="x14">
        <control shapeId="156673" r:id="rId4" name="CommandButton1">
          <controlPr defaultSize="0" autoLine="0" r:id="rId5">
            <anchor moveWithCells="1">
              <from>
                <xdr:col>3</xdr:col>
                <xdr:colOff>523875</xdr:colOff>
                <xdr:row>30</xdr:row>
                <xdr:rowOff>9525</xdr:rowOff>
              </from>
              <to>
                <xdr:col>6</xdr:col>
                <xdr:colOff>1133475</xdr:colOff>
                <xdr:row>32</xdr:row>
                <xdr:rowOff>133350</xdr:rowOff>
              </to>
            </anchor>
          </controlPr>
        </control>
      </mc:Choice>
      <mc:Fallback>
        <control shapeId="156673" r:id="rId4" name="CommandButton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zoomScale="90" zoomScaleNormal="90" workbookViewId="0">
      <pane xSplit="2" ySplit="1" topLeftCell="C2" activePane="bottomRight" state="frozenSplit"/>
      <selection pane="topRight" activeCell="B1" sqref="B1"/>
      <selection pane="bottomLeft"/>
      <selection pane="bottomRight" activeCell="F13" sqref="F13"/>
    </sheetView>
  </sheetViews>
  <sheetFormatPr baseColWidth="10" defaultRowHeight="12"/>
  <cols>
    <col min="1" max="1" width="6.5703125" style="1106" customWidth="1"/>
    <col min="2" max="2" width="7.140625" style="1105" customWidth="1"/>
    <col min="3" max="3" width="98.5703125" style="1101" customWidth="1"/>
    <col min="4" max="4" width="10" style="1101" customWidth="1"/>
    <col min="5" max="16384" width="11.42578125" style="1101"/>
  </cols>
  <sheetData>
    <row r="1" spans="1:4" ht="25.5" customHeight="1">
      <c r="A1" s="1104" t="s">
        <v>521</v>
      </c>
      <c r="B1" s="1104" t="s">
        <v>522</v>
      </c>
      <c r="C1" s="1103" t="s">
        <v>524</v>
      </c>
      <c r="D1" s="1102" t="s">
        <v>523</v>
      </c>
    </row>
    <row r="2" spans="1:4">
      <c r="A2" s="1106" t="s">
        <v>259</v>
      </c>
      <c r="B2" s="1105" t="s">
        <v>299</v>
      </c>
      <c r="C2" s="1108" t="s">
        <v>454</v>
      </c>
      <c r="D2" s="1105" t="s">
        <v>211</v>
      </c>
    </row>
    <row r="3" spans="1:4">
      <c r="A3" s="1106" t="s">
        <v>259</v>
      </c>
      <c r="B3" s="1105" t="s">
        <v>282</v>
      </c>
      <c r="C3" s="1108" t="s">
        <v>455</v>
      </c>
      <c r="D3" s="1105" t="s">
        <v>211</v>
      </c>
    </row>
    <row r="4" spans="1:4">
      <c r="A4" s="1106" t="s">
        <v>259</v>
      </c>
      <c r="B4" s="1105" t="s">
        <v>260</v>
      </c>
      <c r="C4" s="1108" t="s">
        <v>456</v>
      </c>
      <c r="D4" s="1105" t="s">
        <v>211</v>
      </c>
    </row>
    <row r="5" spans="1:4">
      <c r="A5" s="1106" t="s">
        <v>259</v>
      </c>
      <c r="B5" s="1105" t="s">
        <v>261</v>
      </c>
      <c r="C5" s="1108" t="s">
        <v>457</v>
      </c>
      <c r="D5" s="1105" t="s">
        <v>211</v>
      </c>
    </row>
    <row r="6" spans="1:4">
      <c r="A6" s="1106" t="s">
        <v>259</v>
      </c>
      <c r="B6" s="1105" t="s">
        <v>262</v>
      </c>
      <c r="C6" s="1108" t="s">
        <v>458</v>
      </c>
      <c r="D6" s="1105" t="s">
        <v>211</v>
      </c>
    </row>
    <row r="7" spans="1:4">
      <c r="A7" s="1106" t="s">
        <v>259</v>
      </c>
      <c r="B7" s="1105" t="s">
        <v>263</v>
      </c>
      <c r="C7" s="1108" t="s">
        <v>459</v>
      </c>
      <c r="D7" s="1105" t="s">
        <v>211</v>
      </c>
    </row>
    <row r="8" spans="1:4">
      <c r="A8" s="1106" t="s">
        <v>259</v>
      </c>
      <c r="B8" s="1105" t="s">
        <v>264</v>
      </c>
      <c r="C8" s="1108" t="s">
        <v>460</v>
      </c>
      <c r="D8" s="1105" t="s">
        <v>519</v>
      </c>
    </row>
    <row r="9" spans="1:4">
      <c r="A9" s="1106" t="s">
        <v>259</v>
      </c>
      <c r="B9" s="1105" t="s">
        <v>265</v>
      </c>
      <c r="C9" s="1108" t="s">
        <v>461</v>
      </c>
      <c r="D9" s="1105" t="s">
        <v>519</v>
      </c>
    </row>
    <row r="10" spans="1:4">
      <c r="A10" s="1106" t="s">
        <v>259</v>
      </c>
      <c r="B10" s="1105" t="s">
        <v>266</v>
      </c>
      <c r="C10" s="1108" t="s">
        <v>462</v>
      </c>
      <c r="D10" s="1105" t="s">
        <v>519</v>
      </c>
    </row>
    <row r="11" spans="1:4">
      <c r="A11" s="1106" t="s">
        <v>259</v>
      </c>
      <c r="B11" s="1105" t="s">
        <v>267</v>
      </c>
      <c r="C11" s="1108" t="s">
        <v>463</v>
      </c>
      <c r="D11" s="1136" t="s">
        <v>519</v>
      </c>
    </row>
    <row r="12" spans="1:4">
      <c r="A12" s="1106" t="s">
        <v>259</v>
      </c>
      <c r="B12" s="1105" t="s">
        <v>285</v>
      </c>
      <c r="C12" s="1105" t="s">
        <v>464</v>
      </c>
      <c r="D12" s="1105" t="s">
        <v>520</v>
      </c>
    </row>
    <row r="13" spans="1:4">
      <c r="A13" s="1106" t="s">
        <v>259</v>
      </c>
      <c r="B13" s="1105" t="s">
        <v>286</v>
      </c>
      <c r="C13" s="1105" t="s">
        <v>465</v>
      </c>
      <c r="D13" s="1105" t="s">
        <v>520</v>
      </c>
    </row>
    <row r="14" spans="1:4">
      <c r="A14" s="1106" t="s">
        <v>259</v>
      </c>
      <c r="B14" s="1105" t="s">
        <v>287</v>
      </c>
      <c r="C14" s="1105" t="s">
        <v>466</v>
      </c>
      <c r="D14" s="1105" t="s">
        <v>520</v>
      </c>
    </row>
    <row r="15" spans="1:4">
      <c r="A15" s="1106" t="s">
        <v>259</v>
      </c>
      <c r="B15" s="1105" t="s">
        <v>300</v>
      </c>
      <c r="C15" s="1105" t="s">
        <v>467</v>
      </c>
      <c r="D15" s="1105" t="s">
        <v>519</v>
      </c>
    </row>
    <row r="16" spans="1:4">
      <c r="A16" s="1106" t="s">
        <v>259</v>
      </c>
      <c r="B16" s="1105" t="s">
        <v>301</v>
      </c>
      <c r="C16" s="1105" t="s">
        <v>468</v>
      </c>
      <c r="D16" s="1105" t="s">
        <v>519</v>
      </c>
    </row>
    <row r="17" spans="1:4">
      <c r="A17" s="1106" t="s">
        <v>259</v>
      </c>
      <c r="B17" s="1105" t="s">
        <v>302</v>
      </c>
      <c r="C17" s="1105" t="s">
        <v>469</v>
      </c>
      <c r="D17" s="1105" t="s">
        <v>519</v>
      </c>
    </row>
    <row r="18" spans="1:4">
      <c r="A18" s="1106" t="s">
        <v>259</v>
      </c>
      <c r="B18" s="1105" t="s">
        <v>303</v>
      </c>
      <c r="C18" s="1105" t="s">
        <v>470</v>
      </c>
      <c r="D18" s="1105" t="s">
        <v>519</v>
      </c>
    </row>
    <row r="19" spans="1:4">
      <c r="A19" s="1106" t="s">
        <v>259</v>
      </c>
      <c r="B19" s="1105" t="s">
        <v>304</v>
      </c>
      <c r="C19" s="1105" t="s">
        <v>471</v>
      </c>
      <c r="D19" s="1105" t="s">
        <v>519</v>
      </c>
    </row>
    <row r="20" spans="1:4">
      <c r="A20" s="1106" t="s">
        <v>259</v>
      </c>
      <c r="B20" s="1105" t="s">
        <v>305</v>
      </c>
      <c r="C20" s="1105" t="s">
        <v>472</v>
      </c>
      <c r="D20" s="1105" t="s">
        <v>519</v>
      </c>
    </row>
    <row r="21" spans="1:4">
      <c r="A21" s="1106" t="s">
        <v>259</v>
      </c>
      <c r="B21" s="1105" t="s">
        <v>306</v>
      </c>
      <c r="C21" s="1105" t="s">
        <v>473</v>
      </c>
      <c r="D21" s="1105" t="s">
        <v>519</v>
      </c>
    </row>
    <row r="22" spans="1:4">
      <c r="A22" s="1106" t="s">
        <v>259</v>
      </c>
      <c r="B22" s="1105" t="s">
        <v>268</v>
      </c>
      <c r="C22" s="1105" t="s">
        <v>474</v>
      </c>
      <c r="D22" s="1105" t="s">
        <v>519</v>
      </c>
    </row>
    <row r="23" spans="1:4">
      <c r="A23" s="1106" t="s">
        <v>259</v>
      </c>
      <c r="B23" s="1105" t="s">
        <v>271</v>
      </c>
      <c r="C23" s="1105" t="s">
        <v>475</v>
      </c>
      <c r="D23" s="1105" t="s">
        <v>520</v>
      </c>
    </row>
    <row r="24" spans="1:4">
      <c r="A24" s="1106" t="s">
        <v>259</v>
      </c>
      <c r="B24" s="1105" t="s">
        <v>272</v>
      </c>
      <c r="C24" s="1105" t="s">
        <v>476</v>
      </c>
      <c r="D24" s="1105" t="s">
        <v>520</v>
      </c>
    </row>
    <row r="25" spans="1:4">
      <c r="A25" s="1106" t="s">
        <v>259</v>
      </c>
      <c r="B25" s="1105" t="s">
        <v>308</v>
      </c>
      <c r="C25" s="1105" t="s">
        <v>477</v>
      </c>
      <c r="D25" s="1105" t="s">
        <v>520</v>
      </c>
    </row>
    <row r="26" spans="1:4">
      <c r="A26" s="1106" t="s">
        <v>259</v>
      </c>
      <c r="B26" s="1105" t="s">
        <v>309</v>
      </c>
      <c r="C26" s="1105" t="s">
        <v>478</v>
      </c>
      <c r="D26" s="1105" t="s">
        <v>520</v>
      </c>
    </row>
    <row r="27" spans="1:4">
      <c r="A27" s="1106" t="s">
        <v>259</v>
      </c>
      <c r="B27" s="1105" t="s">
        <v>310</v>
      </c>
      <c r="C27" s="1105" t="s">
        <v>479</v>
      </c>
      <c r="D27" s="1105" t="s">
        <v>520</v>
      </c>
    </row>
    <row r="28" spans="1:4">
      <c r="A28" s="1106" t="s">
        <v>259</v>
      </c>
      <c r="B28" s="1105" t="s">
        <v>409</v>
      </c>
      <c r="C28" s="1105" t="s">
        <v>480</v>
      </c>
      <c r="D28" s="1105" t="s">
        <v>520</v>
      </c>
    </row>
    <row r="29" spans="1:4">
      <c r="A29" s="1106" t="s">
        <v>259</v>
      </c>
      <c r="B29" s="1105" t="s">
        <v>311</v>
      </c>
      <c r="C29" s="1105" t="s">
        <v>481</v>
      </c>
      <c r="D29" s="1105" t="s">
        <v>211</v>
      </c>
    </row>
    <row r="30" spans="1:4">
      <c r="A30" s="1106" t="s">
        <v>259</v>
      </c>
      <c r="B30" s="1105" t="s">
        <v>312</v>
      </c>
      <c r="C30" s="1105" t="s">
        <v>482</v>
      </c>
      <c r="D30" s="1105" t="s">
        <v>211</v>
      </c>
    </row>
    <row r="31" spans="1:4">
      <c r="A31" s="1106" t="s">
        <v>259</v>
      </c>
      <c r="B31" s="1105" t="s">
        <v>319</v>
      </c>
      <c r="C31" s="1105" t="s">
        <v>483</v>
      </c>
      <c r="D31" s="1105" t="s">
        <v>520</v>
      </c>
    </row>
    <row r="32" spans="1:4">
      <c r="A32" s="1106" t="s">
        <v>259</v>
      </c>
      <c r="B32" s="1105" t="s">
        <v>320</v>
      </c>
      <c r="C32" s="1105" t="s">
        <v>484</v>
      </c>
      <c r="D32" s="1105" t="s">
        <v>520</v>
      </c>
    </row>
    <row r="33" spans="1:4">
      <c r="A33" s="1106" t="s">
        <v>259</v>
      </c>
      <c r="B33" s="1105" t="s">
        <v>321</v>
      </c>
      <c r="C33" s="1105" t="s">
        <v>485</v>
      </c>
      <c r="D33" s="1105" t="s">
        <v>520</v>
      </c>
    </row>
    <row r="34" spans="1:4">
      <c r="A34" s="1106" t="s">
        <v>259</v>
      </c>
      <c r="B34" s="1105" t="s">
        <v>322</v>
      </c>
      <c r="C34" s="1105" t="s">
        <v>486</v>
      </c>
      <c r="D34" s="1105" t="s">
        <v>520</v>
      </c>
    </row>
    <row r="35" spans="1:4">
      <c r="A35" s="1106" t="s">
        <v>259</v>
      </c>
      <c r="B35" s="1105" t="s">
        <v>323</v>
      </c>
      <c r="C35" s="1105" t="s">
        <v>487</v>
      </c>
      <c r="D35" s="1105" t="s">
        <v>520</v>
      </c>
    </row>
    <row r="36" spans="1:4">
      <c r="A36" s="1106" t="s">
        <v>259</v>
      </c>
      <c r="B36" s="1105" t="s">
        <v>289</v>
      </c>
      <c r="C36" s="1105" t="s">
        <v>488</v>
      </c>
      <c r="D36" s="1105" t="s">
        <v>520</v>
      </c>
    </row>
    <row r="37" spans="1:4">
      <c r="A37" s="1106" t="s">
        <v>259</v>
      </c>
      <c r="B37" s="1105" t="s">
        <v>290</v>
      </c>
      <c r="C37" s="1108" t="s">
        <v>489</v>
      </c>
      <c r="D37" s="1105" t="s">
        <v>520</v>
      </c>
    </row>
    <row r="38" spans="1:4">
      <c r="A38" s="1106" t="s">
        <v>232</v>
      </c>
      <c r="B38" s="1107" t="s">
        <v>242</v>
      </c>
      <c r="C38" s="1107" t="s">
        <v>490</v>
      </c>
      <c r="D38" s="1105"/>
    </row>
    <row r="39" spans="1:4">
      <c r="A39" s="1106" t="s">
        <v>232</v>
      </c>
      <c r="B39" s="1105" t="s">
        <v>507</v>
      </c>
      <c r="C39" s="1108" t="s">
        <v>454</v>
      </c>
      <c r="D39" s="1105" t="s">
        <v>162</v>
      </c>
    </row>
    <row r="40" spans="1:4">
      <c r="A40" s="1106" t="s">
        <v>232</v>
      </c>
      <c r="B40" s="1105" t="s">
        <v>508</v>
      </c>
      <c r="C40" s="1108" t="s">
        <v>455</v>
      </c>
      <c r="D40" s="1105" t="s">
        <v>193</v>
      </c>
    </row>
    <row r="41" spans="1:4">
      <c r="A41" s="1106" t="s">
        <v>232</v>
      </c>
      <c r="B41" s="1107" t="s">
        <v>243</v>
      </c>
      <c r="C41" s="1107" t="s">
        <v>491</v>
      </c>
      <c r="D41" s="1105"/>
    </row>
    <row r="42" spans="1:4">
      <c r="A42" s="1106" t="s">
        <v>232</v>
      </c>
      <c r="B42" s="1105" t="s">
        <v>511</v>
      </c>
      <c r="C42" s="1108" t="s">
        <v>456</v>
      </c>
      <c r="D42" s="1105" t="s">
        <v>193</v>
      </c>
    </row>
    <row r="43" spans="1:4">
      <c r="A43" s="1106" t="s">
        <v>232</v>
      </c>
      <c r="B43" s="1105" t="s">
        <v>512</v>
      </c>
      <c r="C43" s="1108" t="s">
        <v>457</v>
      </c>
      <c r="D43" s="1105" t="s">
        <v>274</v>
      </c>
    </row>
    <row r="44" spans="1:4">
      <c r="A44" s="1106" t="s">
        <v>232</v>
      </c>
      <c r="B44" s="1105" t="s">
        <v>513</v>
      </c>
      <c r="C44" s="1108" t="s">
        <v>458</v>
      </c>
      <c r="D44" s="1105" t="s">
        <v>162</v>
      </c>
    </row>
    <row r="45" spans="1:4">
      <c r="A45" s="1106" t="s">
        <v>232</v>
      </c>
      <c r="B45" s="1105" t="s">
        <v>514</v>
      </c>
      <c r="C45" s="1108" t="s">
        <v>459</v>
      </c>
      <c r="D45" s="1105" t="s">
        <v>162</v>
      </c>
    </row>
    <row r="46" spans="1:4">
      <c r="A46" s="1106" t="s">
        <v>232</v>
      </c>
      <c r="B46" s="1107" t="s">
        <v>244</v>
      </c>
      <c r="C46" s="1107" t="s">
        <v>492</v>
      </c>
      <c r="D46" s="1105"/>
    </row>
    <row r="47" spans="1:4">
      <c r="A47" s="1106" t="s">
        <v>232</v>
      </c>
      <c r="B47" s="1105" t="s">
        <v>509</v>
      </c>
      <c r="C47" s="1108" t="s">
        <v>460</v>
      </c>
      <c r="D47" s="1105" t="s">
        <v>160</v>
      </c>
    </row>
    <row r="48" spans="1:4">
      <c r="A48" s="1106" t="s">
        <v>232</v>
      </c>
      <c r="B48" s="1105" t="s">
        <v>510</v>
      </c>
      <c r="C48" s="1108" t="s">
        <v>461</v>
      </c>
      <c r="D48" s="1105" t="s">
        <v>160</v>
      </c>
    </row>
    <row r="49" spans="1:4">
      <c r="A49" s="1106" t="s">
        <v>232</v>
      </c>
      <c r="B49" s="1105" t="s">
        <v>515</v>
      </c>
      <c r="C49" s="1108" t="s">
        <v>462</v>
      </c>
      <c r="D49" s="1105" t="s">
        <v>193</v>
      </c>
    </row>
    <row r="50" spans="1:4">
      <c r="A50" s="1106" t="s">
        <v>232</v>
      </c>
      <c r="B50" s="1105" t="s">
        <v>516</v>
      </c>
      <c r="C50" s="1108" t="s">
        <v>463</v>
      </c>
      <c r="D50" s="1136" t="s">
        <v>193</v>
      </c>
    </row>
    <row r="51" spans="1:4">
      <c r="A51" s="1106" t="s">
        <v>232</v>
      </c>
      <c r="B51" s="1107" t="s">
        <v>245</v>
      </c>
      <c r="C51" s="1107" t="s">
        <v>493</v>
      </c>
      <c r="D51" s="1105" t="s">
        <v>274</v>
      </c>
    </row>
    <row r="52" spans="1:4">
      <c r="A52" s="1106" t="s">
        <v>232</v>
      </c>
      <c r="B52" s="1107" t="s">
        <v>246</v>
      </c>
      <c r="C52" s="1107" t="s">
        <v>494</v>
      </c>
      <c r="D52" s="1105" t="s">
        <v>162</v>
      </c>
    </row>
    <row r="53" spans="1:4">
      <c r="A53" s="1106" t="s">
        <v>232</v>
      </c>
      <c r="B53" s="1107" t="s">
        <v>247</v>
      </c>
      <c r="C53" s="1107" t="s">
        <v>495</v>
      </c>
      <c r="D53" s="1105" t="s">
        <v>162</v>
      </c>
    </row>
    <row r="54" spans="1:4">
      <c r="A54" s="1106" t="s">
        <v>232</v>
      </c>
      <c r="B54" s="1107" t="s">
        <v>248</v>
      </c>
      <c r="C54" s="1107" t="s">
        <v>496</v>
      </c>
      <c r="D54" s="1105" t="s">
        <v>193</v>
      </c>
    </row>
    <row r="55" spans="1:4">
      <c r="A55" s="1106" t="s">
        <v>232</v>
      </c>
      <c r="B55" s="1107" t="s">
        <v>249</v>
      </c>
      <c r="C55" s="1107" t="s">
        <v>497</v>
      </c>
      <c r="D55" s="1105" t="s">
        <v>160</v>
      </c>
    </row>
    <row r="56" spans="1:4">
      <c r="A56" s="1106" t="s">
        <v>232</v>
      </c>
      <c r="B56" s="1107" t="s">
        <v>250</v>
      </c>
      <c r="C56" s="1107" t="s">
        <v>498</v>
      </c>
      <c r="D56" s="1105" t="s">
        <v>160</v>
      </c>
    </row>
    <row r="57" spans="1:4">
      <c r="A57" s="1106" t="s">
        <v>232</v>
      </c>
      <c r="B57" s="1107" t="s">
        <v>251</v>
      </c>
      <c r="C57" s="1107" t="s">
        <v>499</v>
      </c>
      <c r="D57" s="1105" t="s">
        <v>162</v>
      </c>
    </row>
    <row r="58" spans="1:4">
      <c r="A58" s="1106" t="s">
        <v>232</v>
      </c>
      <c r="B58" s="1107" t="s">
        <v>252</v>
      </c>
      <c r="C58" s="1107" t="s">
        <v>500</v>
      </c>
      <c r="D58" s="1105" t="s">
        <v>161</v>
      </c>
    </row>
    <row r="59" spans="1:4">
      <c r="A59" s="1106" t="s">
        <v>232</v>
      </c>
      <c r="B59" s="1107" t="s">
        <v>253</v>
      </c>
      <c r="C59" s="1107" t="s">
        <v>501</v>
      </c>
      <c r="D59" s="1105" t="s">
        <v>160</v>
      </c>
    </row>
    <row r="60" spans="1:4">
      <c r="A60" s="1106" t="s">
        <v>232</v>
      </c>
      <c r="B60" s="1107" t="s">
        <v>254</v>
      </c>
      <c r="C60" s="1107" t="s">
        <v>502</v>
      </c>
      <c r="D60" s="1105" t="s">
        <v>161</v>
      </c>
    </row>
    <row r="61" spans="1:4">
      <c r="A61" s="1106" t="s">
        <v>232</v>
      </c>
      <c r="B61" s="1107" t="s">
        <v>255</v>
      </c>
      <c r="C61" s="1107" t="s">
        <v>503</v>
      </c>
      <c r="D61" s="1105" t="s">
        <v>162</v>
      </c>
    </row>
    <row r="62" spans="1:4">
      <c r="A62" s="1106" t="s">
        <v>232</v>
      </c>
      <c r="B62" s="1107" t="s">
        <v>256</v>
      </c>
      <c r="C62" s="1107" t="s">
        <v>504</v>
      </c>
      <c r="D62" s="1105" t="s">
        <v>162</v>
      </c>
    </row>
    <row r="63" spans="1:4">
      <c r="A63" s="1106" t="s">
        <v>232</v>
      </c>
      <c r="B63" s="1107" t="s">
        <v>257</v>
      </c>
      <c r="C63" s="1107" t="s">
        <v>288</v>
      </c>
      <c r="D63" s="1105" t="s">
        <v>161</v>
      </c>
    </row>
    <row r="64" spans="1:4">
      <c r="A64" s="1106" t="s">
        <v>232</v>
      </c>
      <c r="B64" s="1107" t="s">
        <v>258</v>
      </c>
      <c r="C64" s="1107" t="s">
        <v>505</v>
      </c>
      <c r="D64" s="1105"/>
    </row>
    <row r="65" spans="1:4">
      <c r="A65" s="1106" t="s">
        <v>232</v>
      </c>
      <c r="B65" s="1105" t="s">
        <v>517</v>
      </c>
      <c r="C65" s="1105" t="s">
        <v>506</v>
      </c>
      <c r="D65" s="1105" t="s">
        <v>161</v>
      </c>
    </row>
    <row r="66" spans="1:4">
      <c r="A66" s="1106" t="s">
        <v>232</v>
      </c>
      <c r="B66" s="1105" t="s">
        <v>518</v>
      </c>
      <c r="C66" s="1108" t="s">
        <v>489</v>
      </c>
      <c r="D66" s="1105" t="s">
        <v>162</v>
      </c>
    </row>
  </sheetData>
  <sheetProtection sheet="1" objects="1" scenarios="1"/>
  <autoFilter ref="A1:D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52</vt:i4>
      </vt:variant>
    </vt:vector>
  </HeadingPairs>
  <TitlesOfParts>
    <vt:vector size="66" baseType="lpstr">
      <vt:lpstr>Saisie</vt:lpstr>
      <vt:lpstr>Pdegarde</vt:lpstr>
      <vt:lpstr>Effectifs</vt:lpstr>
      <vt:lpstr>Promotion</vt:lpstr>
      <vt:lpstr>Promo</vt:lpstr>
      <vt:lpstr>OrgEnsHebdo</vt:lpstr>
      <vt:lpstr>OrgEnsCycle</vt:lpstr>
      <vt:lpstr>Suivi classe</vt:lpstr>
      <vt:lpstr>Grille CI</vt:lpstr>
      <vt:lpstr>Actions</vt:lpstr>
      <vt:lpstr>UNITES</vt:lpstr>
      <vt:lpstr>Feuil1</vt:lpstr>
      <vt:lpstr>Congés</vt:lpstr>
      <vt:lpstr>Compétences</vt:lpstr>
      <vt:lpstr>_HiP1</vt:lpstr>
      <vt:lpstr>_HiP2</vt:lpstr>
      <vt:lpstr>_HiS1</vt:lpstr>
      <vt:lpstr>_HiS2</vt:lpstr>
      <vt:lpstr>_HiT1</vt:lpstr>
      <vt:lpstr>_HiT2</vt:lpstr>
      <vt:lpstr>_NP1</vt:lpstr>
      <vt:lpstr>_NP2</vt:lpstr>
      <vt:lpstr>_NS1</vt:lpstr>
      <vt:lpstr>_NS2</vt:lpstr>
      <vt:lpstr>_NT1</vt:lpstr>
      <vt:lpstr>_Nt2</vt:lpstr>
      <vt:lpstr>_PrP1</vt:lpstr>
      <vt:lpstr>_PrP2</vt:lpstr>
      <vt:lpstr>_PrS1</vt:lpstr>
      <vt:lpstr>_PrS2</vt:lpstr>
      <vt:lpstr>_PrT1</vt:lpstr>
      <vt:lpstr>_PrT2</vt:lpstr>
      <vt:lpstr>_TP1</vt:lpstr>
      <vt:lpstr>_TP2</vt:lpstr>
      <vt:lpstr>_TS1</vt:lpstr>
      <vt:lpstr>_TS2</vt:lpstr>
      <vt:lpstr>_TT1</vt:lpstr>
      <vt:lpstr>_TT2</vt:lpstr>
      <vt:lpstr>attrait</vt:lpstr>
      <vt:lpstr>Emploi</vt:lpstr>
      <vt:lpstr>Equipes</vt:lpstr>
      <vt:lpstr>'Suivi classe'!Fini</vt:lpstr>
      <vt:lpstr>OrgEnsCycle!Impression_des_titres</vt:lpstr>
      <vt:lpstr>p1max</vt:lpstr>
      <vt:lpstr>P1min</vt:lpstr>
      <vt:lpstr>P2max</vt:lpstr>
      <vt:lpstr>P2min</vt:lpstr>
      <vt:lpstr>P3max</vt:lpstr>
      <vt:lpstr>P3min</vt:lpstr>
      <vt:lpstr>P4max</vt:lpstr>
      <vt:lpstr>P4min</vt:lpstr>
      <vt:lpstr>P5max</vt:lpstr>
      <vt:lpstr>P5min</vt:lpstr>
      <vt:lpstr>P6max</vt:lpstr>
      <vt:lpstr>P6min</vt:lpstr>
      <vt:lpstr>Pm5max</vt:lpstr>
      <vt:lpstr>Pm6max</vt:lpstr>
      <vt:lpstr>rentrée1</vt:lpstr>
      <vt:lpstr>rentrée2</vt:lpstr>
      <vt:lpstr>rentrée3</vt:lpstr>
      <vt:lpstr>UNITES</vt:lpstr>
      <vt:lpstr>Effectifs!Zone_d_impression</vt:lpstr>
      <vt:lpstr>OrgEnsHebdo!Zone_d_impression</vt:lpstr>
      <vt:lpstr>Promotion!Zone_d_impression</vt:lpstr>
      <vt:lpstr>'Suivi classe'!Zone_d_impression</vt:lpstr>
      <vt:lpstr>Zone_imp1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LIVRET PROMOTION</dc:title>
  <dc:subject>BCP M.M.V</dc:subject>
  <dc:creator>GROUPE BCP</dc:creator>
  <cp:lastModifiedBy>Lucien Ranguis</cp:lastModifiedBy>
  <cp:lastPrinted>2013-04-12T09:18:02Z</cp:lastPrinted>
  <dcterms:created xsi:type="dcterms:W3CDTF">2011-01-26T15:52:27Z</dcterms:created>
  <dcterms:modified xsi:type="dcterms:W3CDTF">2013-12-04T17:32:26Z</dcterms:modified>
</cp:coreProperties>
</file>