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louf/Documents/Enseignement/Communications/Technologie/PlateForme_6axes/Ressources_Eduscol/Nomenclature/"/>
    </mc:Choice>
  </mc:AlternateContent>
  <bookViews>
    <workbookView xWindow="1180" yWindow="1060" windowWidth="14500" windowHeight="16380" tabRatio="500"/>
  </bookViews>
  <sheets>
    <sheet name="Type 2" sheetId="1" r:id="rId1"/>
    <sheet name="Couts impression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2" i="2"/>
  <c r="D26" i="1"/>
  <c r="E4" i="1"/>
  <c r="E3" i="1"/>
  <c r="E5" i="1"/>
  <c r="E6" i="1"/>
  <c r="E7" i="1"/>
  <c r="E8" i="1"/>
  <c r="E9" i="1"/>
  <c r="E10" i="1"/>
  <c r="E11" i="1"/>
  <c r="E12" i="1"/>
  <c r="E13" i="1"/>
  <c r="E14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E26" i="1"/>
  <c r="E27" i="1"/>
  <c r="E28" i="1"/>
  <c r="E29" i="1"/>
  <c r="E30" i="1"/>
  <c r="E31" i="1"/>
  <c r="E2" i="1"/>
  <c r="E32" i="1"/>
</calcChain>
</file>

<file path=xl/sharedStrings.xml><?xml version="1.0" encoding="utf-8"?>
<sst xmlns="http://schemas.openxmlformats.org/spreadsheetml/2006/main" count="80" uniqueCount="58">
  <si>
    <t>Référence</t>
  </si>
  <si>
    <t xml:space="preserve"> Description</t>
  </si>
  <si>
    <t>Quantité</t>
  </si>
  <si>
    <t>Coût Unitaire</t>
  </si>
  <si>
    <t>Coût</t>
  </si>
  <si>
    <t xml:space="preserve"> Impression 3D</t>
  </si>
  <si>
    <t>Bras_Sup</t>
  </si>
  <si>
    <t>Driver_Moteur</t>
  </si>
  <si>
    <t>L298</t>
  </si>
  <si>
    <t xml:space="preserve">Arduino </t>
  </si>
  <si>
    <t>Mega 2560</t>
  </si>
  <si>
    <t>Alimentation</t>
  </si>
  <si>
    <t>12V 5A</t>
  </si>
  <si>
    <t>Total</t>
  </si>
  <si>
    <t xml:space="preserve"> Actionneur Lineaire Actuonix L16-P 12V 140mm</t>
  </si>
  <si>
    <t>Boite de 100</t>
  </si>
  <si>
    <t>Boite de 200</t>
  </si>
  <si>
    <t>Boite de 500</t>
  </si>
  <si>
    <t>Gaine thermorétractable</t>
  </si>
  <si>
    <t>M/F pas de 2.54mm</t>
  </si>
  <si>
    <t>Lot de connecteurs</t>
  </si>
  <si>
    <t>Platine_Inf</t>
  </si>
  <si>
    <t>Impression 3D</t>
  </si>
  <si>
    <t>Equerre</t>
  </si>
  <si>
    <t>Axe_Guidage</t>
  </si>
  <si>
    <t>Patin_Guidage</t>
  </si>
  <si>
    <t>Equerre_Vérin</t>
  </si>
  <si>
    <t>Bielle carbone</t>
  </si>
  <si>
    <t>Tube carbone D6mm-d4mm</t>
  </si>
  <si>
    <t>CHC M4 x L10</t>
  </si>
  <si>
    <t>CHC M4 x L35</t>
  </si>
  <si>
    <t>Ecrous M4</t>
  </si>
  <si>
    <t>Vérin</t>
  </si>
  <si>
    <t xml:space="preserve">Impression 3D </t>
  </si>
  <si>
    <t>Rotule_Radiale</t>
  </si>
  <si>
    <t xml:space="preserve"> Rotule CCS-10 </t>
  </si>
  <si>
    <t xml:space="preserve"> Impression 3D </t>
  </si>
  <si>
    <t>Support_Rotule_Haut</t>
  </si>
  <si>
    <t xml:space="preserve">Hexagone_Sup </t>
  </si>
  <si>
    <t xml:space="preserve">CHC M4 x L15 </t>
  </si>
  <si>
    <t xml:space="preserve">CHC M4 x L20 </t>
  </si>
  <si>
    <t>Rondelle M4</t>
  </si>
  <si>
    <t xml:space="preserve">CHC M5 x L20 </t>
  </si>
  <si>
    <t>Rondelle M5</t>
  </si>
  <si>
    <t>CHC M5 x L16</t>
  </si>
  <si>
    <t xml:space="preserve">CHC M5 x L25 </t>
  </si>
  <si>
    <t>Ecrous M5</t>
  </si>
  <si>
    <t xml:space="preserve">Agrandisseur </t>
  </si>
  <si>
    <t xml:space="preserve">Support_Rotule_Bas </t>
  </si>
  <si>
    <t>Entretoise</t>
  </si>
  <si>
    <t>D8mm x L312mm Element Makeblock</t>
  </si>
  <si>
    <t>D8mm Elément Makeblock</t>
  </si>
  <si>
    <t>Pièce</t>
  </si>
  <si>
    <t>Masse</t>
  </si>
  <si>
    <t>Cout</t>
  </si>
  <si>
    <t>Temps</t>
  </si>
  <si>
    <t>Longueur(m)</t>
  </si>
  <si>
    <t>Cout/kg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</si>
</sst>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5" sqref="D5"/>
    </sheetView>
  </sheetViews>
  <sheetFormatPr baseColWidth="10" defaultRowHeight="16" x14ac:dyDescent="0.2"/>
  <cols>
    <col min="2" max="2" width="21.83203125" customWidth="1"/>
    <col min="3" max="3" width="41.1640625" customWidth="1"/>
    <col min="4" max="4" width="13" customWidth="1"/>
  </cols>
  <sheetData>
    <row r="1" spans="1:5" x14ac:dyDescent="0.2">
      <c r="A1" s="1" t="s">
        <v>2</v>
      </c>
      <c r="B1" s="1" t="s">
        <v>0</v>
      </c>
      <c r="C1" s="1" t="s">
        <v>1</v>
      </c>
      <c r="D1" s="1" t="s">
        <v>3</v>
      </c>
      <c r="E1" s="1" t="s">
        <v>4</v>
      </c>
    </row>
    <row r="2" spans="1:5" x14ac:dyDescent="0.2">
      <c r="A2">
        <v>3</v>
      </c>
      <c r="B2" t="s">
        <v>21</v>
      </c>
      <c r="C2" t="s">
        <v>22</v>
      </c>
      <c r="D2">
        <v>2.4500000000000002</v>
      </c>
      <c r="E2">
        <f t="shared" ref="E2:E31" si="0">A2*D2</f>
        <v>7.3500000000000005</v>
      </c>
    </row>
    <row r="3" spans="1:5" x14ac:dyDescent="0.2">
      <c r="A3">
        <v>6</v>
      </c>
      <c r="B3" t="s">
        <v>23</v>
      </c>
      <c r="C3" t="s">
        <v>22</v>
      </c>
      <c r="D3">
        <v>1.7749999999999999</v>
      </c>
      <c r="E3">
        <f t="shared" si="0"/>
        <v>10.649999999999999</v>
      </c>
    </row>
    <row r="4" spans="1:5" x14ac:dyDescent="0.2">
      <c r="A4">
        <v>12</v>
      </c>
      <c r="B4" t="s">
        <v>49</v>
      </c>
      <c r="C4" t="s">
        <v>22</v>
      </c>
      <c r="D4">
        <v>2.5000000000000001E-2</v>
      </c>
      <c r="E4">
        <f t="shared" si="0"/>
        <v>0.30000000000000004</v>
      </c>
    </row>
    <row r="5" spans="1:5" x14ac:dyDescent="0.2">
      <c r="A5">
        <v>6</v>
      </c>
      <c r="B5" t="s">
        <v>32</v>
      </c>
      <c r="C5" t="s">
        <v>14</v>
      </c>
      <c r="D5">
        <v>80</v>
      </c>
      <c r="E5">
        <f t="shared" si="0"/>
        <v>480</v>
      </c>
    </row>
    <row r="6" spans="1:5" x14ac:dyDescent="0.2">
      <c r="A6">
        <v>6</v>
      </c>
      <c r="B6" t="s">
        <v>26</v>
      </c>
      <c r="C6" t="s">
        <v>22</v>
      </c>
      <c r="D6">
        <v>0.15</v>
      </c>
      <c r="E6">
        <f t="shared" si="0"/>
        <v>0.89999999999999991</v>
      </c>
    </row>
    <row r="7" spans="1:5" x14ac:dyDescent="0.2">
      <c r="A7">
        <v>6</v>
      </c>
      <c r="B7" t="s">
        <v>48</v>
      </c>
      <c r="C7" t="s">
        <v>33</v>
      </c>
      <c r="D7">
        <v>0.47499999999999998</v>
      </c>
      <c r="E7">
        <f t="shared" si="0"/>
        <v>2.8499999999999996</v>
      </c>
    </row>
    <row r="8" spans="1:5" x14ac:dyDescent="0.2">
      <c r="A8">
        <v>6</v>
      </c>
      <c r="B8" t="s">
        <v>24</v>
      </c>
      <c r="C8" t="s">
        <v>50</v>
      </c>
      <c r="D8">
        <v>7.5</v>
      </c>
      <c r="E8">
        <f t="shared" si="0"/>
        <v>45</v>
      </c>
    </row>
    <row r="9" spans="1:5" x14ac:dyDescent="0.2">
      <c r="A9">
        <v>12</v>
      </c>
      <c r="B9" t="s">
        <v>25</v>
      </c>
      <c r="C9" t="s">
        <v>51</v>
      </c>
      <c r="D9">
        <v>7</v>
      </c>
      <c r="E9">
        <f t="shared" si="0"/>
        <v>84</v>
      </c>
    </row>
    <row r="10" spans="1:5" x14ac:dyDescent="0.2">
      <c r="A10">
        <v>12</v>
      </c>
      <c r="B10" t="s">
        <v>34</v>
      </c>
      <c r="C10" t="s">
        <v>35</v>
      </c>
      <c r="D10">
        <v>11</v>
      </c>
      <c r="E10">
        <f t="shared" si="0"/>
        <v>132</v>
      </c>
    </row>
    <row r="11" spans="1:5" x14ac:dyDescent="0.2">
      <c r="A11">
        <v>12</v>
      </c>
      <c r="B11" t="s">
        <v>47</v>
      </c>
      <c r="C11" t="s">
        <v>36</v>
      </c>
      <c r="D11">
        <v>2.5000000000000001E-2</v>
      </c>
      <c r="E11">
        <f t="shared" si="0"/>
        <v>0.30000000000000004</v>
      </c>
    </row>
    <row r="12" spans="1:5" x14ac:dyDescent="0.2">
      <c r="A12">
        <v>6</v>
      </c>
      <c r="B12" t="s">
        <v>27</v>
      </c>
      <c r="C12" t="s">
        <v>28</v>
      </c>
      <c r="D12">
        <v>2.5</v>
      </c>
      <c r="E12">
        <f t="shared" si="0"/>
        <v>15</v>
      </c>
    </row>
    <row r="13" spans="1:5" x14ac:dyDescent="0.2">
      <c r="A13">
        <v>3</v>
      </c>
      <c r="B13" t="s">
        <v>37</v>
      </c>
      <c r="C13" t="s">
        <v>36</v>
      </c>
      <c r="D13">
        <v>0.65</v>
      </c>
      <c r="E13">
        <f t="shared" si="0"/>
        <v>1.9500000000000002</v>
      </c>
    </row>
    <row r="14" spans="1:5" x14ac:dyDescent="0.2">
      <c r="A14">
        <v>1</v>
      </c>
      <c r="B14" t="s">
        <v>38</v>
      </c>
      <c r="C14" t="s">
        <v>5</v>
      </c>
      <c r="D14">
        <v>2.1</v>
      </c>
      <c r="E14">
        <f t="shared" si="0"/>
        <v>2.1</v>
      </c>
    </row>
    <row r="15" spans="1:5" x14ac:dyDescent="0.2">
      <c r="A15">
        <v>3</v>
      </c>
      <c r="B15" t="s">
        <v>6</v>
      </c>
      <c r="C15" t="s">
        <v>5</v>
      </c>
      <c r="D15">
        <v>2.1</v>
      </c>
      <c r="E15">
        <f t="shared" si="0"/>
        <v>6.3000000000000007</v>
      </c>
    </row>
    <row r="16" spans="1:5" x14ac:dyDescent="0.2">
      <c r="A16">
        <v>24</v>
      </c>
      <c r="B16" t="s">
        <v>29</v>
      </c>
      <c r="C16" t="s">
        <v>16</v>
      </c>
      <c r="D16">
        <f>13/200</f>
        <v>6.5000000000000002E-2</v>
      </c>
      <c r="E16">
        <f t="shared" si="0"/>
        <v>1.56</v>
      </c>
    </row>
    <row r="17" spans="1:5" x14ac:dyDescent="0.2">
      <c r="A17">
        <v>30</v>
      </c>
      <c r="B17" t="s">
        <v>39</v>
      </c>
      <c r="C17" t="s">
        <v>16</v>
      </c>
      <c r="D17">
        <f>15/200</f>
        <v>7.4999999999999997E-2</v>
      </c>
      <c r="E17">
        <f t="shared" si="0"/>
        <v>2.25</v>
      </c>
    </row>
    <row r="18" spans="1:5" x14ac:dyDescent="0.2">
      <c r="A18">
        <v>12</v>
      </c>
      <c r="B18" t="s">
        <v>40</v>
      </c>
      <c r="C18" t="s">
        <v>16</v>
      </c>
      <c r="D18">
        <f>15/200</f>
        <v>7.4999999999999997E-2</v>
      </c>
      <c r="E18">
        <f t="shared" si="0"/>
        <v>0.89999999999999991</v>
      </c>
    </row>
    <row r="19" spans="1:5" x14ac:dyDescent="0.2">
      <c r="A19">
        <v>6</v>
      </c>
      <c r="B19" t="s">
        <v>30</v>
      </c>
      <c r="C19" t="s">
        <v>15</v>
      </c>
      <c r="D19">
        <f>10/100</f>
        <v>0.1</v>
      </c>
      <c r="E19">
        <f t="shared" si="0"/>
        <v>0.60000000000000009</v>
      </c>
    </row>
    <row r="20" spans="1:5" x14ac:dyDescent="0.2">
      <c r="A20">
        <v>12</v>
      </c>
      <c r="B20" t="s">
        <v>31</v>
      </c>
      <c r="C20" t="s">
        <v>17</v>
      </c>
      <c r="D20">
        <f>3/500</f>
        <v>6.0000000000000001E-3</v>
      </c>
      <c r="E20">
        <f t="shared" si="0"/>
        <v>7.2000000000000008E-2</v>
      </c>
    </row>
    <row r="21" spans="1:5" x14ac:dyDescent="0.2">
      <c r="A21">
        <v>24</v>
      </c>
      <c r="B21" t="s">
        <v>41</v>
      </c>
      <c r="C21" t="s">
        <v>16</v>
      </c>
      <c r="D21">
        <f>3/200</f>
        <v>1.4999999999999999E-2</v>
      </c>
      <c r="E21">
        <f t="shared" si="0"/>
        <v>0.36</v>
      </c>
    </row>
    <row r="22" spans="1:5" x14ac:dyDescent="0.2">
      <c r="A22">
        <v>9</v>
      </c>
      <c r="B22" t="s">
        <v>44</v>
      </c>
      <c r="C22" t="s">
        <v>16</v>
      </c>
      <c r="D22">
        <f>15/200</f>
        <v>7.4999999999999997E-2</v>
      </c>
      <c r="E22">
        <f t="shared" si="0"/>
        <v>0.67499999999999993</v>
      </c>
    </row>
    <row r="23" spans="1:5" x14ac:dyDescent="0.2">
      <c r="A23">
        <v>12</v>
      </c>
      <c r="B23" t="s">
        <v>42</v>
      </c>
      <c r="C23" t="s">
        <v>16</v>
      </c>
      <c r="D23">
        <f>15/200</f>
        <v>7.4999999999999997E-2</v>
      </c>
      <c r="E23">
        <f t="shared" si="0"/>
        <v>0.89999999999999991</v>
      </c>
    </row>
    <row r="24" spans="1:5" x14ac:dyDescent="0.2">
      <c r="A24">
        <v>12</v>
      </c>
      <c r="B24" t="s">
        <v>45</v>
      </c>
      <c r="C24" t="s">
        <v>15</v>
      </c>
      <c r="D24">
        <f>9/100</f>
        <v>0.09</v>
      </c>
      <c r="E24">
        <f t="shared" si="0"/>
        <v>1.08</v>
      </c>
    </row>
    <row r="25" spans="1:5" x14ac:dyDescent="0.2">
      <c r="A25">
        <v>33</v>
      </c>
      <c r="B25" t="s">
        <v>46</v>
      </c>
      <c r="C25" t="s">
        <v>17</v>
      </c>
      <c r="D25">
        <f>3/500</f>
        <v>6.0000000000000001E-3</v>
      </c>
      <c r="E25">
        <f t="shared" si="0"/>
        <v>0.19800000000000001</v>
      </c>
    </row>
    <row r="26" spans="1:5" x14ac:dyDescent="0.2">
      <c r="A26">
        <v>33</v>
      </c>
      <c r="B26" t="s">
        <v>43</v>
      </c>
      <c r="C26" t="s">
        <v>16</v>
      </c>
      <c r="D26">
        <f>2.5/200</f>
        <v>1.2500000000000001E-2</v>
      </c>
      <c r="E26">
        <f t="shared" si="0"/>
        <v>0.41250000000000003</v>
      </c>
    </row>
    <row r="27" spans="1:5" x14ac:dyDescent="0.2">
      <c r="A27">
        <v>3</v>
      </c>
      <c r="B27" t="s">
        <v>7</v>
      </c>
      <c r="C27" t="s">
        <v>8</v>
      </c>
      <c r="D27">
        <v>8</v>
      </c>
      <c r="E27">
        <f t="shared" si="0"/>
        <v>24</v>
      </c>
    </row>
    <row r="28" spans="1:5" x14ac:dyDescent="0.2">
      <c r="A28">
        <v>1</v>
      </c>
      <c r="B28" t="s">
        <v>9</v>
      </c>
      <c r="C28" t="s">
        <v>10</v>
      </c>
      <c r="D28">
        <v>40</v>
      </c>
      <c r="E28">
        <f t="shared" si="0"/>
        <v>40</v>
      </c>
    </row>
    <row r="29" spans="1:5" x14ac:dyDescent="0.2">
      <c r="A29">
        <v>1</v>
      </c>
      <c r="B29" t="s">
        <v>11</v>
      </c>
      <c r="C29" t="s">
        <v>12</v>
      </c>
      <c r="D29">
        <v>30</v>
      </c>
      <c r="E29">
        <f t="shared" si="0"/>
        <v>30</v>
      </c>
    </row>
    <row r="30" spans="1:5" x14ac:dyDescent="0.2">
      <c r="A30">
        <v>1</v>
      </c>
      <c r="B30" t="s">
        <v>20</v>
      </c>
      <c r="C30" t="s">
        <v>19</v>
      </c>
      <c r="D30">
        <v>20</v>
      </c>
      <c r="E30">
        <f t="shared" si="0"/>
        <v>20</v>
      </c>
    </row>
    <row r="31" spans="1:5" x14ac:dyDescent="0.2">
      <c r="A31">
        <v>1</v>
      </c>
      <c r="B31" t="s">
        <v>18</v>
      </c>
      <c r="D31">
        <v>20</v>
      </c>
      <c r="E31">
        <f t="shared" si="0"/>
        <v>20</v>
      </c>
    </row>
    <row r="32" spans="1:5" x14ac:dyDescent="0.2">
      <c r="D32" s="1" t="s">
        <v>13</v>
      </c>
      <c r="E32" s="1">
        <f>SUM(E2:E31)</f>
        <v>931.70749999999987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15" sqref="F15"/>
    </sheetView>
  </sheetViews>
  <sheetFormatPr baseColWidth="10" defaultRowHeight="16" x14ac:dyDescent="0.2"/>
  <cols>
    <col min="1" max="1" width="19.83203125" customWidth="1"/>
    <col min="2" max="2" width="12.5" customWidth="1"/>
  </cols>
  <sheetData>
    <row r="1" spans="1:7" x14ac:dyDescent="0.2">
      <c r="A1" t="s">
        <v>52</v>
      </c>
      <c r="B1" t="s">
        <v>56</v>
      </c>
      <c r="C1" t="s">
        <v>53</v>
      </c>
      <c r="D1" t="s">
        <v>55</v>
      </c>
      <c r="E1" t="s">
        <v>54</v>
      </c>
      <c r="G1" t="s">
        <v>57</v>
      </c>
    </row>
    <row r="2" spans="1:7" x14ac:dyDescent="0.2">
      <c r="A2" t="s">
        <v>21</v>
      </c>
      <c r="B2">
        <v>41</v>
      </c>
      <c r="C2">
        <v>98</v>
      </c>
      <c r="D2">
        <v>13</v>
      </c>
      <c r="E2">
        <f>$G$2*C2/1000</f>
        <v>2.4500000000000002</v>
      </c>
      <c r="G2">
        <v>25</v>
      </c>
    </row>
    <row r="3" spans="1:7" x14ac:dyDescent="0.2">
      <c r="A3" t="s">
        <v>23</v>
      </c>
      <c r="B3">
        <v>30</v>
      </c>
      <c r="C3">
        <v>71</v>
      </c>
      <c r="D3">
        <v>12</v>
      </c>
      <c r="E3">
        <f t="shared" ref="E3:E10" si="0">$G$2*C3/1000</f>
        <v>1.7749999999999999</v>
      </c>
    </row>
    <row r="4" spans="1:7" x14ac:dyDescent="0.2">
      <c r="A4" t="s">
        <v>49</v>
      </c>
      <c r="B4">
        <v>0.24</v>
      </c>
      <c r="C4">
        <v>1</v>
      </c>
      <c r="D4">
        <v>0.1</v>
      </c>
      <c r="E4">
        <f t="shared" si="0"/>
        <v>2.5000000000000001E-2</v>
      </c>
    </row>
    <row r="5" spans="1:7" x14ac:dyDescent="0.2">
      <c r="A5" t="s">
        <v>26</v>
      </c>
      <c r="B5">
        <v>3</v>
      </c>
      <c r="C5">
        <v>6</v>
      </c>
      <c r="D5">
        <v>1</v>
      </c>
      <c r="E5">
        <f t="shared" si="0"/>
        <v>0.15</v>
      </c>
    </row>
    <row r="6" spans="1:7" x14ac:dyDescent="0.2">
      <c r="A6" t="s">
        <v>48</v>
      </c>
      <c r="B6">
        <v>8</v>
      </c>
      <c r="C6">
        <v>19</v>
      </c>
      <c r="D6">
        <v>3</v>
      </c>
      <c r="E6">
        <f t="shared" si="0"/>
        <v>0.47499999999999998</v>
      </c>
    </row>
    <row r="7" spans="1:7" x14ac:dyDescent="0.2">
      <c r="A7" t="s">
        <v>47</v>
      </c>
      <c r="B7">
        <v>0.5</v>
      </c>
      <c r="C7">
        <v>1</v>
      </c>
      <c r="D7">
        <v>0.2</v>
      </c>
      <c r="E7">
        <f t="shared" si="0"/>
        <v>2.5000000000000001E-2</v>
      </c>
    </row>
    <row r="8" spans="1:7" x14ac:dyDescent="0.2">
      <c r="A8" t="s">
        <v>37</v>
      </c>
      <c r="B8">
        <v>11</v>
      </c>
      <c r="C8">
        <v>26</v>
      </c>
      <c r="D8">
        <v>4</v>
      </c>
      <c r="E8">
        <f t="shared" si="0"/>
        <v>0.65</v>
      </c>
    </row>
    <row r="9" spans="1:7" x14ac:dyDescent="0.2">
      <c r="A9" t="s">
        <v>38</v>
      </c>
      <c r="B9">
        <v>36</v>
      </c>
      <c r="C9">
        <v>84</v>
      </c>
      <c r="D9">
        <v>11</v>
      </c>
      <c r="E9">
        <f t="shared" si="0"/>
        <v>2.1</v>
      </c>
    </row>
    <row r="10" spans="1:7" x14ac:dyDescent="0.2">
      <c r="A10" t="s">
        <v>6</v>
      </c>
      <c r="B10">
        <v>35</v>
      </c>
      <c r="C10">
        <v>84</v>
      </c>
      <c r="D10">
        <v>13</v>
      </c>
      <c r="E10">
        <f t="shared" si="0"/>
        <v>2.1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Type 2</vt:lpstr>
      <vt:lpstr>Couts 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2018-03-15T13:09:12Z</dcterms:created>
  <dcterms:modified xsi:type="dcterms:W3CDTF">2018-03-15T16:39:35Z</dcterms:modified>
</cp:coreProperties>
</file>