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5480" windowHeight="11640" activeTab="3"/>
  </bookViews>
  <sheets>
    <sheet name="Feuille simple" sheetId="4" r:id="rId1"/>
    <sheet name="Feuilles Excel" sheetId="3" r:id="rId2"/>
    <sheet name="MO" sheetId="5" r:id="rId3"/>
    <sheet name="Durée+Planning" sheetId="1" r:id="rId4"/>
  </sheets>
  <definedNames>
    <definedName name="cellsoustot1" localSheetId="0">#REF!</definedName>
    <definedName name="cellsoustot1" localSheetId="1">#REF!</definedName>
    <definedName name="cellsoustot1">#REF!</definedName>
    <definedName name="cellsoustot2" localSheetId="0">#REF!</definedName>
    <definedName name="cellsoustot2" localSheetId="1">#REF!</definedName>
    <definedName name="cellsoustot2">#REF!</definedName>
    <definedName name="cellsoustot3" localSheetId="0">#REF!</definedName>
    <definedName name="cellsoustot3" localSheetId="1">#REF!</definedName>
    <definedName name="cellsoustot3">#REF!</definedName>
    <definedName name="cellsoustot4" localSheetId="0">#REF!</definedName>
    <definedName name="cellsoustot4" localSheetId="1">#REF!</definedName>
    <definedName name="cellsoustot4">#REF!</definedName>
    <definedName name="cellsoustot5" localSheetId="0">#REF!</definedName>
    <definedName name="cellsoustot5" localSheetId="1">#REF!</definedName>
    <definedName name="cellsoustot5">#REF!</definedName>
    <definedName name="cellsoustot6" localSheetId="0">#REF!</definedName>
    <definedName name="cellsoustot6" localSheetId="1">#REF!</definedName>
    <definedName name="cellsoustot6">#REF!</definedName>
    <definedName name="cellsoustot7" localSheetId="0">#REF!</definedName>
    <definedName name="cellsoustot7" localSheetId="1">#REF!</definedName>
    <definedName name="cellsoustot7">#REF!</definedName>
    <definedName name="debutsoustot1" localSheetId="0">#REF!</definedName>
    <definedName name="debutsoustot1" localSheetId="1">#REF!</definedName>
    <definedName name="debutsoustot1">#REF!</definedName>
    <definedName name="debutsoustot2" localSheetId="0">#REF!</definedName>
    <definedName name="debutsoustot2" localSheetId="1">#REF!</definedName>
    <definedName name="debutsoustot2">#REF!</definedName>
    <definedName name="debutsoustot3" localSheetId="0">#REF!</definedName>
    <definedName name="debutsoustot3" localSheetId="1">#REF!</definedName>
    <definedName name="debutsoustot3">#REF!</definedName>
    <definedName name="debutsoustot4" localSheetId="0">#REF!</definedName>
    <definedName name="debutsoustot4" localSheetId="1">#REF!</definedName>
    <definedName name="debutsoustot4">#REF!</definedName>
    <definedName name="debutsoustot5" localSheetId="0">#REF!</definedName>
    <definedName name="debutsoustot5" localSheetId="1">#REF!</definedName>
    <definedName name="debutsoustot5">#REF!</definedName>
    <definedName name="debutsoustot6" localSheetId="0">#REF!</definedName>
    <definedName name="debutsoustot6" localSheetId="1">#REF!</definedName>
    <definedName name="debutsoustot6">#REF!</definedName>
    <definedName name="debutsoustot7" localSheetId="0">#REF!</definedName>
    <definedName name="debutsoustot7" localSheetId="1">#REF!</definedName>
    <definedName name="debutsoustot7">#REF!</definedName>
    <definedName name="libsoustot1" localSheetId="0">#REF!</definedName>
    <definedName name="libsoustot1" localSheetId="1">#REF!</definedName>
    <definedName name="libsoustot1">#REF!</definedName>
    <definedName name="libsoustot2" localSheetId="0">#REF!</definedName>
    <definedName name="libsoustot2" localSheetId="1">#REF!</definedName>
    <definedName name="libsoustot2">#REF!</definedName>
    <definedName name="libsoustot3" localSheetId="0">#REF!</definedName>
    <definedName name="libsoustot3" localSheetId="1">#REF!</definedName>
    <definedName name="libsoustot3">#REF!</definedName>
    <definedName name="libsoustot4" localSheetId="0">#REF!</definedName>
    <definedName name="libsoustot4" localSheetId="1">#REF!</definedName>
    <definedName name="libsoustot4">#REF!</definedName>
    <definedName name="libsoustot5" localSheetId="0">#REF!</definedName>
    <definedName name="libsoustot5" localSheetId="1">#REF!</definedName>
    <definedName name="libsoustot5">#REF!</definedName>
    <definedName name="libsoustot6" localSheetId="0">#REF!</definedName>
    <definedName name="libsoustot6" localSheetId="1">#REF!</definedName>
    <definedName name="libsoustot6">#REF!</definedName>
    <definedName name="libsoustot7" localSheetId="0">#REF!</definedName>
    <definedName name="libsoustot7" localSheetId="1">#REF!</definedName>
    <definedName name="libsoustot7">#REF!</definedName>
    <definedName name="numsoustot1" localSheetId="0">#REF!</definedName>
    <definedName name="numsoustot1" localSheetId="1">#REF!</definedName>
    <definedName name="numsoustot1">#REF!</definedName>
    <definedName name="numsoustot2" localSheetId="0">#REF!</definedName>
    <definedName name="numsoustot2" localSheetId="1">#REF!</definedName>
    <definedName name="numsoustot2">#REF!</definedName>
    <definedName name="numsoustot3" localSheetId="0">#REF!</definedName>
    <definedName name="numsoustot3" localSheetId="1">#REF!</definedName>
    <definedName name="numsoustot3">#REF!</definedName>
    <definedName name="numsoustot4" localSheetId="0">#REF!</definedName>
    <definedName name="numsoustot4" localSheetId="1">#REF!</definedName>
    <definedName name="numsoustot4">#REF!</definedName>
    <definedName name="numsoustot5" localSheetId="0">#REF!</definedName>
    <definedName name="numsoustot5" localSheetId="1">#REF!</definedName>
    <definedName name="numsoustot5">#REF!</definedName>
    <definedName name="numsoustot6" localSheetId="0">#REF!</definedName>
    <definedName name="numsoustot6" localSheetId="1">#REF!</definedName>
    <definedName name="numsoustot6">#REF!</definedName>
    <definedName name="numsoustot7" localSheetId="0">#REF!</definedName>
    <definedName name="numsoustot7" localSheetId="1">#REF!</definedName>
    <definedName name="numsoustot7">#REF!</definedName>
    <definedName name="_xlnm.Print_Area" localSheetId="0">'Feuille simple'!$A$1:$H$50</definedName>
    <definedName name="_xlnm.Print_Area" localSheetId="1">'Feuilles Excel'!$A$1:$H$85</definedName>
  </definedNames>
  <calcPr calcId="125725"/>
</workbook>
</file>

<file path=xl/calcChain.xml><?xml version="1.0" encoding="utf-8"?>
<calcChain xmlns="http://schemas.openxmlformats.org/spreadsheetml/2006/main">
  <c r="M34" i="1"/>
  <c r="S33"/>
  <c r="V33" s="1"/>
  <c r="U33"/>
  <c r="O33"/>
  <c r="U32"/>
  <c r="S32"/>
  <c r="O32"/>
  <c r="U31"/>
  <c r="S31"/>
  <c r="O31"/>
  <c r="M31"/>
  <c r="U29"/>
  <c r="S29"/>
  <c r="Q29"/>
  <c r="O29"/>
  <c r="U28"/>
  <c r="S28"/>
  <c r="Q28"/>
  <c r="V28" s="1"/>
  <c r="O28"/>
  <c r="M28"/>
  <c r="U26"/>
  <c r="S26"/>
  <c r="V26" s="1"/>
  <c r="Q26"/>
  <c r="O26"/>
  <c r="U25"/>
  <c r="S25"/>
  <c r="O25"/>
  <c r="M25"/>
  <c r="U23"/>
  <c r="S23"/>
  <c r="O23"/>
  <c r="U22"/>
  <c r="S22"/>
  <c r="O22"/>
  <c r="M22"/>
  <c r="U20"/>
  <c r="S20"/>
  <c r="O20"/>
  <c r="U19"/>
  <c r="S19"/>
  <c r="O19"/>
  <c r="U18"/>
  <c r="S18"/>
  <c r="O18"/>
  <c r="U17"/>
  <c r="S17"/>
  <c r="O17"/>
  <c r="U16"/>
  <c r="S16"/>
  <c r="O16"/>
  <c r="M16"/>
  <c r="M15"/>
  <c r="F36"/>
  <c r="H34"/>
  <c r="J34" s="1"/>
  <c r="Q34" s="1"/>
  <c r="K34"/>
  <c r="U34" s="1"/>
  <c r="J33"/>
  <c r="Q33" s="1"/>
  <c r="J32"/>
  <c r="Q32" s="1"/>
  <c r="J31"/>
  <c r="Q31" s="1"/>
  <c r="J29"/>
  <c r="J28"/>
  <c r="J26"/>
  <c r="J25"/>
  <c r="Q25" s="1"/>
  <c r="J23"/>
  <c r="Q23" s="1"/>
  <c r="J22"/>
  <c r="Q22" s="1"/>
  <c r="J17"/>
  <c r="Q17" s="1"/>
  <c r="V17" s="1"/>
  <c r="W17" s="1"/>
  <c r="J18"/>
  <c r="Q18" s="1"/>
  <c r="J19"/>
  <c r="Q19" s="1"/>
  <c r="J20"/>
  <c r="Q20" s="1"/>
  <c r="J16"/>
  <c r="Q16" s="1"/>
  <c r="V16" s="1"/>
  <c r="W16" s="1"/>
  <c r="J15"/>
  <c r="J36" s="1"/>
  <c r="F83" i="3"/>
  <c r="H83" s="1"/>
  <c r="C85" s="1"/>
  <c r="F85" s="1"/>
  <c r="H85" s="1"/>
  <c r="F80"/>
  <c r="F79"/>
  <c r="F59"/>
  <c r="F68"/>
  <c r="H68" s="1"/>
  <c r="F74"/>
  <c r="H74" s="1"/>
  <c r="C76" s="1"/>
  <c r="F76" s="1"/>
  <c r="H76" s="1"/>
  <c r="F71"/>
  <c r="F70"/>
  <c r="F63"/>
  <c r="H63" s="1"/>
  <c r="C65" s="1"/>
  <c r="F65" s="1"/>
  <c r="H65" s="1"/>
  <c r="F60"/>
  <c r="F58"/>
  <c r="F49"/>
  <c r="F50"/>
  <c r="F48"/>
  <c r="H53"/>
  <c r="C55" s="1"/>
  <c r="F55" s="1"/>
  <c r="H55" s="1"/>
  <c r="F38"/>
  <c r="F39"/>
  <c r="F43"/>
  <c r="H43" s="1"/>
  <c r="C45" s="1"/>
  <c r="F45" s="1"/>
  <c r="H45" s="1"/>
  <c r="F40"/>
  <c r="F37"/>
  <c r="F30"/>
  <c r="E25"/>
  <c r="F25" s="1"/>
  <c r="F26"/>
  <c r="F31"/>
  <c r="F27"/>
  <c r="F20"/>
  <c r="H20" s="1"/>
  <c r="C22" s="1"/>
  <c r="F22" s="1"/>
  <c r="H22" s="1"/>
  <c r="F17"/>
  <c r="F16"/>
  <c r="U15" i="1"/>
  <c r="O15"/>
  <c r="Q15"/>
  <c r="E69" i="5"/>
  <c r="E68"/>
  <c r="E66"/>
  <c r="E65"/>
  <c r="E64"/>
  <c r="E63"/>
  <c r="E61"/>
  <c r="E60"/>
  <c r="E58"/>
  <c r="E57"/>
  <c r="E56"/>
  <c r="E54"/>
  <c r="E53"/>
  <c r="E52"/>
  <c r="E51"/>
  <c r="E49"/>
  <c r="E48"/>
  <c r="E47"/>
  <c r="E46"/>
  <c r="E45"/>
  <c r="E44"/>
  <c r="E43"/>
  <c r="E42"/>
  <c r="E40"/>
  <c r="E39"/>
  <c r="E38"/>
  <c r="E37"/>
  <c r="E33"/>
  <c r="E32"/>
  <c r="E31"/>
  <c r="E30"/>
  <c r="E28"/>
  <c r="E27"/>
  <c r="E26"/>
  <c r="E25"/>
  <c r="E24"/>
  <c r="E22"/>
  <c r="E20"/>
  <c r="E19"/>
  <c r="E18"/>
  <c r="E16"/>
  <c r="E15"/>
  <c r="E12"/>
  <c r="F4" i="3"/>
  <c r="H4" s="1"/>
  <c r="F11"/>
  <c r="H11" s="1"/>
  <c r="C13" s="1"/>
  <c r="F13" s="1"/>
  <c r="H13" s="1"/>
  <c r="F8"/>
  <c r="F7"/>
  <c r="A39" i="1"/>
  <c r="V19" l="1"/>
  <c r="W19" s="1"/>
  <c r="V32"/>
  <c r="W32" s="1"/>
  <c r="V23"/>
  <c r="W23" s="1"/>
  <c r="V20"/>
  <c r="K36"/>
  <c r="V29"/>
  <c r="W29" s="1"/>
  <c r="V25"/>
  <c r="Q36"/>
  <c r="V18"/>
  <c r="W18" s="1"/>
  <c r="V22"/>
  <c r="W22" s="1"/>
  <c r="M36"/>
  <c r="O34"/>
  <c r="H36"/>
  <c r="W26"/>
  <c r="S34"/>
  <c r="V34" s="1"/>
  <c r="V31"/>
  <c r="W31" s="1"/>
  <c r="W28"/>
  <c r="W20"/>
  <c r="W25"/>
  <c r="O36"/>
  <c r="U36"/>
  <c r="W33"/>
  <c r="F81" i="3"/>
  <c r="H81" s="1"/>
  <c r="F72"/>
  <c r="H72" s="1"/>
  <c r="F41"/>
  <c r="F32"/>
  <c r="H32" s="1"/>
  <c r="C34" s="1"/>
  <c r="F34" s="1"/>
  <c r="H34" s="1"/>
  <c r="F61"/>
  <c r="H61" s="1"/>
  <c r="F51"/>
  <c r="H51" s="1"/>
  <c r="H41"/>
  <c r="F28"/>
  <c r="H28" s="1"/>
  <c r="F18"/>
  <c r="H18" s="1"/>
  <c r="S15" i="1"/>
  <c r="F9" i="3"/>
  <c r="H9" s="1"/>
  <c r="S36" i="1" l="1"/>
  <c r="W34"/>
  <c r="V15"/>
  <c r="V36" s="1"/>
  <c r="W15" l="1"/>
  <c r="W36" s="1"/>
</calcChain>
</file>

<file path=xl/sharedStrings.xml><?xml version="1.0" encoding="utf-8"?>
<sst xmlns="http://schemas.openxmlformats.org/spreadsheetml/2006/main" count="487" uniqueCount="239">
  <si>
    <t>Observations</t>
  </si>
  <si>
    <t>Désignation</t>
  </si>
  <si>
    <t>TOTAL</t>
  </si>
  <si>
    <t>Total</t>
  </si>
  <si>
    <t>Lg</t>
  </si>
  <si>
    <t>L</t>
  </si>
  <si>
    <t>Béton</t>
  </si>
  <si>
    <t>Armatures</t>
  </si>
  <si>
    <t>Coffrage</t>
  </si>
  <si>
    <t>Bétonnage</t>
  </si>
  <si>
    <t>Décoffrage</t>
  </si>
  <si>
    <t>m3</t>
  </si>
  <si>
    <t>Ratio Kg/m3</t>
  </si>
  <si>
    <t>T</t>
  </si>
  <si>
    <t>m²</t>
  </si>
  <si>
    <t>Semelle 1</t>
  </si>
  <si>
    <t>Semelle 2</t>
  </si>
  <si>
    <t>Piédroit 1</t>
  </si>
  <si>
    <t>Piédroit 2</t>
  </si>
  <si>
    <t>Traverse</t>
  </si>
  <si>
    <t>Longrines X 2</t>
  </si>
  <si>
    <t>Semelle</t>
  </si>
  <si>
    <t>Voile</t>
  </si>
  <si>
    <t>S1</t>
  </si>
  <si>
    <t>S2</t>
  </si>
  <si>
    <t>MOIS 1</t>
  </si>
  <si>
    <t>MOIS 2</t>
  </si>
  <si>
    <t>MOIS 3</t>
  </si>
  <si>
    <t>MOIS 4</t>
  </si>
  <si>
    <t>S3</t>
  </si>
  <si>
    <t>S4</t>
  </si>
  <si>
    <t>S5</t>
  </si>
  <si>
    <t>S6</t>
  </si>
  <si>
    <t>S7</t>
  </si>
  <si>
    <t>S8</t>
  </si>
  <si>
    <t>S10</t>
  </si>
  <si>
    <t>S11</t>
  </si>
  <si>
    <t>S12</t>
  </si>
  <si>
    <t>S13</t>
  </si>
  <si>
    <t>S14</t>
  </si>
  <si>
    <t>S15</t>
  </si>
  <si>
    <t>S16</t>
  </si>
  <si>
    <t>S17</t>
  </si>
  <si>
    <t>Installations</t>
  </si>
  <si>
    <t>Préparation et plateformes</t>
  </si>
  <si>
    <t>Repli</t>
  </si>
  <si>
    <t>Semelles</t>
  </si>
  <si>
    <t>Piédroits</t>
  </si>
  <si>
    <t>Longrines</t>
  </si>
  <si>
    <t>Mur M1</t>
  </si>
  <si>
    <t>Mur M2</t>
  </si>
  <si>
    <t>Mur M3</t>
  </si>
  <si>
    <t>Mur M4</t>
  </si>
  <si>
    <t>Courbe MO</t>
  </si>
  <si>
    <t>Cumul</t>
  </si>
  <si>
    <t>MOIS 5</t>
  </si>
  <si>
    <t>METRE / AVANT-METRE</t>
  </si>
  <si>
    <t>Page: 1/</t>
  </si>
  <si>
    <t>N°</t>
  </si>
  <si>
    <t>DESIGNATION - CALCULS</t>
  </si>
  <si>
    <t>Unités</t>
  </si>
  <si>
    <t>Quantités</t>
  </si>
  <si>
    <t>BETON PROPRETE</t>
  </si>
  <si>
    <t>Nombre</t>
  </si>
  <si>
    <t>L(m)</t>
  </si>
  <si>
    <t>l(m)</t>
  </si>
  <si>
    <r>
      <t>S(m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</si>
  <si>
    <r>
      <t>m</t>
    </r>
    <r>
      <rPr>
        <b/>
        <vertAlign val="superscript"/>
        <sz val="8"/>
        <rFont val="Arial"/>
        <family val="2"/>
      </rPr>
      <t>2</t>
    </r>
  </si>
  <si>
    <t>COFFRAGE</t>
  </si>
  <si>
    <t>h(m)</t>
  </si>
  <si>
    <t>BETON</t>
  </si>
  <si>
    <r>
      <t>V(m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)</t>
    </r>
  </si>
  <si>
    <r>
      <t>m</t>
    </r>
    <r>
      <rPr>
        <b/>
        <vertAlign val="superscript"/>
        <sz val="8"/>
        <rFont val="Arial"/>
        <family val="2"/>
      </rPr>
      <t>3</t>
    </r>
  </si>
  <si>
    <t>ARMATURE</t>
  </si>
  <si>
    <t>Ratio</t>
  </si>
  <si>
    <t>kg</t>
  </si>
  <si>
    <t>Durées</t>
  </si>
  <si>
    <t>Métré</t>
  </si>
  <si>
    <t xml:space="preserve">MÉTRÉ </t>
  </si>
  <si>
    <t>DÉSIGNATION - CALCULS - SCHÉMAS</t>
  </si>
  <si>
    <t>Chantier:</t>
  </si>
  <si>
    <t>Ouvrage:</t>
  </si>
  <si>
    <t>Fait par:</t>
  </si>
  <si>
    <t>Béton propreté</t>
  </si>
  <si>
    <t>Durée (j)</t>
  </si>
  <si>
    <t>Durée (h)</t>
  </si>
  <si>
    <t>CADRE</t>
  </si>
  <si>
    <t>h</t>
  </si>
  <si>
    <t>Rend en m3/h</t>
  </si>
  <si>
    <t>Rend en m2/h</t>
  </si>
  <si>
    <t>Renden  kg/h</t>
  </si>
  <si>
    <r>
      <t>RENDEMENTS HORAIRES DES CHANTIERS TP   Coût Horaire:</t>
    </r>
    <r>
      <rPr>
        <b/>
        <sz val="20"/>
        <rFont val="Arial"/>
        <family val="2"/>
      </rPr>
      <t xml:space="preserve"> 25 €/h</t>
    </r>
  </si>
  <si>
    <t>TACHES</t>
  </si>
  <si>
    <t>U</t>
  </si>
  <si>
    <t>Rendements unités/heure</t>
  </si>
  <si>
    <t>Constitution équipes</t>
  </si>
  <si>
    <t>Temps Unitaires (h/u)</t>
  </si>
  <si>
    <t>Commentaires</t>
  </si>
  <si>
    <t>TERRASSEMENT-FONDATIONS</t>
  </si>
  <si>
    <t>Fouille pour ouvrages</t>
  </si>
  <si>
    <t>Pelle CAT 320-330 + Camions ou tombereau</t>
  </si>
  <si>
    <t>Déblais pleine masse</t>
  </si>
  <si>
    <t>Pelle CAT 330+ tombereaux</t>
  </si>
  <si>
    <t>Pelle CAT 350 + dumpers ou tombereaux</t>
  </si>
  <si>
    <t>Déblais / Remblais pleine masse</t>
  </si>
  <si>
    <t>Pelle CAT 375 + dumpers</t>
  </si>
  <si>
    <t>Remblais contigus</t>
  </si>
  <si>
    <t>Compacteur à main + Bull D4 + Camions</t>
  </si>
  <si>
    <t>Remblais technique petits volumes</t>
  </si>
  <si>
    <t>Créations de bassins</t>
  </si>
  <si>
    <t>Enrochements</t>
  </si>
  <si>
    <t>Pelle CAT 330</t>
  </si>
  <si>
    <t>Fondations profondes courantes</t>
  </si>
  <si>
    <t>u</t>
  </si>
  <si>
    <t>2/j</t>
  </si>
  <si>
    <t>Profondeur courante de 10 à 25 mètres</t>
  </si>
  <si>
    <t>Recépage Pieux</t>
  </si>
  <si>
    <t>Recépage au BRH + finition au marteau piqueur</t>
  </si>
  <si>
    <t>Battage palplanche</t>
  </si>
  <si>
    <r>
      <t>m</t>
    </r>
    <r>
      <rPr>
        <vertAlign val="superscript"/>
        <sz val="10"/>
        <rFont val="Arial"/>
        <family val="2"/>
      </rPr>
      <t>2</t>
    </r>
  </si>
  <si>
    <t>Pelle 70T + marteau ou vibrofonceur</t>
  </si>
  <si>
    <t>Paroi moulée</t>
  </si>
  <si>
    <t>Pelle 80T avec benne preneuse + centrale à coulis</t>
  </si>
  <si>
    <t>Recépage Paroi moulée</t>
  </si>
  <si>
    <t>Berlinoise</t>
  </si>
  <si>
    <t>ASSAINISSEMENT</t>
  </si>
  <si>
    <t>Pose de géomenbrane</t>
  </si>
  <si>
    <t>m2</t>
  </si>
  <si>
    <t>Pose de tuyau compris tranchée</t>
  </si>
  <si>
    <t>m</t>
  </si>
  <si>
    <t>Pose de regards h=1,20m</t>
  </si>
  <si>
    <t>VOIRIE</t>
  </si>
  <si>
    <t>Pose de bordure préfas</t>
  </si>
  <si>
    <t xml:space="preserve">COFFRAGES </t>
  </si>
  <si>
    <t>Décoffrage à rajouter</t>
  </si>
  <si>
    <t>Coffrage Traditionnel en bois</t>
  </si>
  <si>
    <r>
      <t>4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/h au démontage</t>
    </r>
  </si>
  <si>
    <t>Semelles, Chevêtre, Longrines</t>
  </si>
  <si>
    <r>
      <t>10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/h au démontage</t>
    </r>
  </si>
  <si>
    <t>Piles, Piédroits, Murs</t>
  </si>
  <si>
    <t>Etaiement et Coffrage</t>
  </si>
  <si>
    <r>
      <t>3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/h au démontage</t>
    </r>
  </si>
  <si>
    <t>Equipage mobile tablier mixte</t>
  </si>
  <si>
    <t>FABRICATION COFFRAGE</t>
  </si>
  <si>
    <t>Montage PERI TRIO</t>
  </si>
  <si>
    <t>Montage ou démontage des banches</t>
  </si>
  <si>
    <t>Montage PERI VARIO ou RUNDFLEX</t>
  </si>
  <si>
    <t>Coffrage Bois soigné</t>
  </si>
  <si>
    <t>Coffrage bois spécial</t>
  </si>
  <si>
    <t>Coffrage Bois ordinaire</t>
  </si>
  <si>
    <r>
      <t>RENDEMENTS HORAIRES DES CHANTIERS TP      Coût Horaire:</t>
    </r>
    <r>
      <rPr>
        <b/>
        <sz val="20"/>
        <rFont val="Arial"/>
        <family val="2"/>
      </rPr>
      <t xml:space="preserve"> 25 €/h</t>
    </r>
  </si>
  <si>
    <t>Constitution de l'équipe</t>
  </si>
  <si>
    <t>ARMATURES</t>
  </si>
  <si>
    <t>Ratios</t>
  </si>
  <si>
    <t>kg/m3</t>
  </si>
  <si>
    <t xml:space="preserve"> Appuis 140, Tabliers BP 120, Tabliers BA 200</t>
  </si>
  <si>
    <t>Façonnage des armatures</t>
  </si>
  <si>
    <t>Façonnage en atelier</t>
  </si>
  <si>
    <t>Assemblage armatures façonnées</t>
  </si>
  <si>
    <t>Assemblage sur chantier ou dans coffrage</t>
  </si>
  <si>
    <t>Pose Treillis soudés</t>
  </si>
  <si>
    <t>Découpe et pose des treillis soudés</t>
  </si>
  <si>
    <t>Cables de précontrainte</t>
  </si>
  <si>
    <t>précontraine par post-tension cable de type 19T15 avec injection</t>
  </si>
  <si>
    <t>BETONNAGE</t>
  </si>
  <si>
    <t>Béton de propreté</t>
  </si>
  <si>
    <t>ep moyenne 0,10</t>
  </si>
  <si>
    <t>Gros béton puits</t>
  </si>
  <si>
    <t>Bétonnage Semelles</t>
  </si>
  <si>
    <t>Bétonnage des semelles au tapis ou à la goulotte</t>
  </si>
  <si>
    <t>Bétonnage Murs Piles Culées</t>
  </si>
  <si>
    <t>Bétonnage de voiles, ouvrages peu épais et petits éléments</t>
  </si>
  <si>
    <t>Bétonnage Tablier à la benne</t>
  </si>
  <si>
    <t>Bétonnage de fûts ou culées à la pompe,</t>
  </si>
  <si>
    <t>Bétonnage Tablier Epais pompe</t>
  </si>
  <si>
    <t>Bétonnage de gros volumes: jusqu'à 60 m3/h maxi</t>
  </si>
  <si>
    <t>Dalle de transition</t>
  </si>
  <si>
    <t>Clavage des petits volumes entre pièces préfas,</t>
  </si>
  <si>
    <t>FINITIONS</t>
  </si>
  <si>
    <t>Talochage des surfaces non cof,</t>
  </si>
  <si>
    <t>Cure des bétons</t>
  </si>
  <si>
    <t>Parpaings Pleins de 20/20/50</t>
  </si>
  <si>
    <t>Montage de maçonnerie</t>
  </si>
  <si>
    <t>Finitions des surfaces coffrées</t>
  </si>
  <si>
    <t>SECURITE</t>
  </si>
  <si>
    <t>Echafaudage</t>
  </si>
  <si>
    <t>Montage en fonction de la surface verticale de l'échafaudage</t>
  </si>
  <si>
    <t>Garde-corps</t>
  </si>
  <si>
    <t>ml</t>
  </si>
  <si>
    <t>Filets de protection</t>
  </si>
  <si>
    <t>FABRICATION BETON et MORTIER</t>
  </si>
  <si>
    <t xml:space="preserve">à la bétonnière </t>
  </si>
  <si>
    <t>Fabrication mortier ou béton avec bétonnière de 240 L</t>
  </si>
  <si>
    <t>Centrale à béton</t>
  </si>
  <si>
    <t>Fabrication avec une centrale de chantier</t>
  </si>
  <si>
    <t>INSTALLATION-REPLIEMENT</t>
  </si>
  <si>
    <t>Bungalow</t>
  </si>
  <si>
    <t>Installation ou Repliement</t>
  </si>
  <si>
    <t>Bungalow WC/Douche</t>
  </si>
  <si>
    <t>Clôtures de 2 mètres</t>
  </si>
  <si>
    <t>Pose de cloture grillagée standard</t>
  </si>
  <si>
    <t>Implantation</t>
  </si>
  <si>
    <t>Par m2 d'emprise au sol</t>
  </si>
  <si>
    <t>PREFAS</t>
  </si>
  <si>
    <t>Corniche</t>
  </si>
  <si>
    <t>Murs droits</t>
  </si>
  <si>
    <t>Semelles 1</t>
  </si>
  <si>
    <t>Semelles 2</t>
  </si>
  <si>
    <t>Fouilles semelles</t>
  </si>
  <si>
    <t>Effectif</t>
  </si>
  <si>
    <t>Heures Hebddo</t>
  </si>
  <si>
    <t>SEMELLE PIEDROIT 1 ou 2</t>
  </si>
  <si>
    <t>PIEDROIT 1 ou 2</t>
  </si>
  <si>
    <t>TRAVERSE</t>
  </si>
  <si>
    <t>Sous-Face</t>
  </si>
  <si>
    <t>Abouts</t>
  </si>
  <si>
    <t>Rives</t>
  </si>
  <si>
    <t>SEMELLE MUR 1, 2, 3 ou 4</t>
  </si>
  <si>
    <t>MUR 1, 2, 3 ou 4</t>
  </si>
  <si>
    <t>Faces</t>
  </si>
  <si>
    <t>About 1</t>
  </si>
  <si>
    <t>About 2</t>
  </si>
  <si>
    <t>CORBEAUX 1 ou 2</t>
  </si>
  <si>
    <t>DALLE TRANSITION 1 ou 2</t>
  </si>
  <si>
    <t>LONGRINES 1 ou 2</t>
  </si>
  <si>
    <t>Corbeaux X2</t>
  </si>
  <si>
    <t>Dalle de Transition X2</t>
  </si>
  <si>
    <t>Clavage, Petits volumes</t>
  </si>
  <si>
    <t>30+15</t>
  </si>
  <si>
    <t>Corbeaux</t>
  </si>
  <si>
    <t>MOIS 6</t>
  </si>
  <si>
    <t>MOIS 7</t>
  </si>
  <si>
    <t>MOIS 8</t>
  </si>
  <si>
    <t>MOIS 9</t>
  </si>
  <si>
    <t>MOIS 10</t>
  </si>
  <si>
    <t>MOIS 11</t>
  </si>
  <si>
    <t>Dalles de Transition</t>
  </si>
  <si>
    <t>PLANNING OA RD 132</t>
  </si>
  <si>
    <t>LGV Contournement Nîmes Montpellier Rétablissement de la RD 132</t>
  </si>
</sst>
</file>

<file path=xl/styles.xml><?xml version="1.0" encoding="utf-8"?>
<styleSheet xmlns="http://schemas.openxmlformats.org/spreadsheetml/2006/main">
  <numFmts count="8">
    <numFmt numFmtId="43" formatCode="_-* #,##0.00\ _€_-;\-* #,##0.00\ _€_-;_-* &quot;-&quot;??\ _€_-;_-@_-"/>
    <numFmt numFmtId="164" formatCode="0.000"/>
    <numFmt numFmtId="165" formatCode="_-* #,##0.00\ [$€-1]_-;\-* #,##0.00\ [$€-1]_-;_-* &quot;-&quot;??\ [$€-1]_-"/>
    <numFmt numFmtId="166" formatCode="0.0"/>
    <numFmt numFmtId="167" formatCode="#,##0.00\ _F"/>
    <numFmt numFmtId="168" formatCode="#,##0.000\ _F"/>
    <numFmt numFmtId="169" formatCode="_-* #,##0\ &quot;€&quot;_-;\-* #,##0\ &quot;€&quot;_-;_-* &quot;-&quot;??\ &quot;€&quot;_-;_-@_-"/>
    <numFmt numFmtId="170" formatCode="#,##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u val="double"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2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C01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9" fontId="7" fillId="0" borderId="0" applyFont="0" applyFill="0" applyBorder="0" applyAlignment="0" applyProtection="0"/>
  </cellStyleXfs>
  <cellXfs count="24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2" fontId="3" fillId="4" borderId="21" xfId="0" applyNumberFormat="1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4" borderId="2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9" fontId="3" fillId="0" borderId="4" xfId="1" applyFont="1" applyBorder="1" applyAlignment="1">
      <alignment vertical="center"/>
    </xf>
    <xf numFmtId="4" fontId="3" fillId="4" borderId="15" xfId="0" applyNumberFormat="1" applyFont="1" applyFill="1" applyBorder="1" applyAlignment="1">
      <alignment vertical="center"/>
    </xf>
    <xf numFmtId="4" fontId="3" fillId="5" borderId="13" xfId="0" applyNumberFormat="1" applyFont="1" applyFill="1" applyBorder="1" applyAlignment="1">
      <alignment horizontal="center" vertical="center"/>
    </xf>
    <xf numFmtId="4" fontId="3" fillId="5" borderId="13" xfId="0" applyNumberFormat="1" applyFont="1" applyFill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9" fontId="3" fillId="0" borderId="22" xfId="1" applyFont="1" applyBorder="1" applyAlignment="1">
      <alignment vertical="center"/>
    </xf>
    <xf numFmtId="4" fontId="3" fillId="4" borderId="23" xfId="0" applyNumberFormat="1" applyFont="1" applyFill="1" applyBorder="1" applyAlignment="1">
      <alignment vertical="center"/>
    </xf>
    <xf numFmtId="4" fontId="3" fillId="4" borderId="28" xfId="0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4" fontId="5" fillId="5" borderId="24" xfId="0" applyNumberFormat="1" applyFont="1" applyFill="1" applyBorder="1" applyAlignment="1">
      <alignment horizontal="center" vertical="center"/>
    </xf>
    <xf numFmtId="4" fontId="5" fillId="4" borderId="23" xfId="0" applyNumberFormat="1" applyFont="1" applyFill="1" applyBorder="1" applyAlignment="1">
      <alignment vertical="center"/>
    </xf>
    <xf numFmtId="4" fontId="3" fillId="5" borderId="24" xfId="0" applyNumberFormat="1" applyFont="1" applyFill="1" applyBorder="1" applyAlignment="1">
      <alignment vertical="center"/>
    </xf>
    <xf numFmtId="4" fontId="3" fillId="5" borderId="21" xfId="0" applyNumberFormat="1" applyFont="1" applyFill="1" applyBorder="1" applyAlignment="1">
      <alignment vertical="center"/>
    </xf>
    <xf numFmtId="4" fontId="3" fillId="4" borderId="21" xfId="0" applyNumberFormat="1" applyFont="1" applyFill="1" applyBorder="1" applyAlignment="1">
      <alignment vertical="center"/>
    </xf>
    <xf numFmtId="4" fontId="3" fillId="5" borderId="24" xfId="0" applyNumberFormat="1" applyFont="1" applyFill="1" applyBorder="1" applyAlignment="1">
      <alignment horizontal="center" vertical="center"/>
    </xf>
    <xf numFmtId="9" fontId="3" fillId="0" borderId="29" xfId="1" applyFont="1" applyBorder="1" applyAlignment="1">
      <alignment vertical="center"/>
    </xf>
    <xf numFmtId="4" fontId="3" fillId="4" borderId="30" xfId="0" applyNumberFormat="1" applyFont="1" applyFill="1" applyBorder="1" applyAlignment="1">
      <alignment vertical="center"/>
    </xf>
    <xf numFmtId="4" fontId="3" fillId="4" borderId="31" xfId="0" applyNumberFormat="1" applyFont="1" applyFill="1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9" fontId="3" fillId="5" borderId="22" xfId="1" applyFont="1" applyFill="1" applyBorder="1" applyAlignment="1">
      <alignment vertical="center"/>
    </xf>
    <xf numFmtId="0" fontId="2" fillId="5" borderId="21" xfId="0" applyFont="1" applyFill="1" applyBorder="1" applyAlignment="1">
      <alignment horizontal="left" vertical="center"/>
    </xf>
    <xf numFmtId="0" fontId="3" fillId="5" borderId="0" xfId="0" applyFont="1" applyFill="1" applyAlignment="1">
      <alignment vertical="center"/>
    </xf>
    <xf numFmtId="4" fontId="2" fillId="0" borderId="25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4" borderId="25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25" xfId="14" applyFont="1" applyBorder="1"/>
    <xf numFmtId="0" fontId="8" fillId="0" borderId="0" xfId="14"/>
    <xf numFmtId="0" fontId="7" fillId="0" borderId="25" xfId="14" applyFont="1" applyBorder="1" applyAlignment="1">
      <alignment horizontal="center" vertical="center"/>
    </xf>
    <xf numFmtId="0" fontId="9" fillId="0" borderId="25" xfId="14" applyFont="1" applyBorder="1" applyAlignment="1">
      <alignment horizontal="center" vertical="center"/>
    </xf>
    <xf numFmtId="0" fontId="11" fillId="0" borderId="20" xfId="14" applyFont="1" applyBorder="1" applyAlignment="1">
      <alignment horizontal="center"/>
    </xf>
    <xf numFmtId="0" fontId="11" fillId="0" borderId="0" xfId="14" applyFont="1" applyBorder="1" applyAlignment="1">
      <alignment horizontal="center"/>
    </xf>
    <xf numFmtId="0" fontId="10" fillId="0" borderId="0" xfId="14" applyFont="1" applyBorder="1" applyAlignment="1">
      <alignment horizontal="center"/>
    </xf>
    <xf numFmtId="0" fontId="10" fillId="0" borderId="20" xfId="14" applyFont="1" applyBorder="1" applyAlignment="1">
      <alignment horizontal="center"/>
    </xf>
    <xf numFmtId="0" fontId="10" fillId="0" borderId="0" xfId="14" applyFont="1" applyBorder="1" applyAlignment="1">
      <alignment horizontal="center" vertical="center"/>
    </xf>
    <xf numFmtId="0" fontId="14" fillId="0" borderId="20" xfId="14" applyFont="1" applyBorder="1" applyAlignment="1">
      <alignment horizontal="center"/>
    </xf>
    <xf numFmtId="0" fontId="10" fillId="0" borderId="12" xfId="14" applyFont="1" applyBorder="1" applyAlignment="1">
      <alignment horizontal="center"/>
    </xf>
    <xf numFmtId="0" fontId="15" fillId="0" borderId="5" xfId="14" applyFont="1" applyBorder="1" applyAlignment="1">
      <alignment horizontal="center"/>
    </xf>
    <xf numFmtId="0" fontId="10" fillId="0" borderId="5" xfId="14" applyFont="1" applyBorder="1" applyAlignment="1">
      <alignment horizontal="center" vertical="center"/>
    </xf>
    <xf numFmtId="0" fontId="11" fillId="0" borderId="12" xfId="14" applyFont="1" applyBorder="1" applyAlignment="1">
      <alignment horizontal="center"/>
    </xf>
    <xf numFmtId="0" fontId="14" fillId="0" borderId="12" xfId="14" applyFont="1" applyBorder="1" applyAlignment="1">
      <alignment horizontal="center"/>
    </xf>
    <xf numFmtId="0" fontId="10" fillId="0" borderId="20" xfId="14" applyFont="1" applyBorder="1" applyAlignment="1">
      <alignment horizontal="center" vertical="center"/>
    </xf>
    <xf numFmtId="166" fontId="10" fillId="0" borderId="20" xfId="14" applyNumberFormat="1" applyFont="1" applyBorder="1" applyAlignment="1">
      <alignment horizontal="center" vertical="center"/>
    </xf>
    <xf numFmtId="0" fontId="10" fillId="0" borderId="0" xfId="14" applyFont="1" applyBorder="1"/>
    <xf numFmtId="1" fontId="10" fillId="0" borderId="20" xfId="14" applyNumberFormat="1" applyFont="1" applyBorder="1" applyAlignment="1">
      <alignment horizontal="center" vertical="center"/>
    </xf>
    <xf numFmtId="164" fontId="14" fillId="0" borderId="20" xfId="14" applyNumberFormat="1" applyFont="1" applyBorder="1" applyAlignment="1">
      <alignment horizontal="center" vertical="center"/>
    </xf>
    <xf numFmtId="0" fontId="10" fillId="0" borderId="16" xfId="14" applyFont="1" applyBorder="1"/>
    <xf numFmtId="0" fontId="10" fillId="0" borderId="10" xfId="14" applyFont="1" applyBorder="1"/>
    <xf numFmtId="164" fontId="10" fillId="0" borderId="10" xfId="14" applyNumberFormat="1" applyFont="1" applyBorder="1"/>
    <xf numFmtId="0" fontId="11" fillId="0" borderId="16" xfId="14" applyFont="1" applyBorder="1" applyAlignment="1">
      <alignment horizontal="center"/>
    </xf>
    <xf numFmtId="166" fontId="14" fillId="0" borderId="16" xfId="14" applyNumberFormat="1" applyFont="1" applyBorder="1" applyAlignment="1">
      <alignment horizontal="center" vertical="center"/>
    </xf>
    <xf numFmtId="0" fontId="10" fillId="0" borderId="12" xfId="14" applyFont="1" applyBorder="1"/>
    <xf numFmtId="0" fontId="10" fillId="0" borderId="5" xfId="14" applyFont="1" applyBorder="1"/>
    <xf numFmtId="166" fontId="14" fillId="0" borderId="12" xfId="14" applyNumberFormat="1" applyFont="1" applyBorder="1" applyAlignment="1">
      <alignment horizontal="center" vertical="center"/>
    </xf>
    <xf numFmtId="164" fontId="10" fillId="0" borderId="0" xfId="14" applyNumberFormat="1" applyFont="1" applyBorder="1" applyAlignment="1">
      <alignment horizontal="center" vertical="center"/>
    </xf>
    <xf numFmtId="164" fontId="11" fillId="0" borderId="0" xfId="14" applyNumberFormat="1" applyFont="1" applyBorder="1" applyAlignment="1">
      <alignment horizontal="center"/>
    </xf>
    <xf numFmtId="166" fontId="10" fillId="0" borderId="10" xfId="14" applyNumberFormat="1" applyFont="1" applyBorder="1"/>
    <xf numFmtId="0" fontId="10" fillId="0" borderId="0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3" fontId="3" fillId="4" borderId="19" xfId="0" applyNumberFormat="1" applyFont="1" applyFill="1" applyBorder="1" applyAlignment="1">
      <alignment vertical="center"/>
    </xf>
    <xf numFmtId="3" fontId="3" fillId="4" borderId="23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8" fillId="0" borderId="20" xfId="14" applyBorder="1"/>
    <xf numFmtId="0" fontId="8" fillId="0" borderId="16" xfId="14" applyBorder="1"/>
    <xf numFmtId="0" fontId="10" fillId="0" borderId="8" xfId="14" applyFont="1" applyBorder="1" applyAlignment="1">
      <alignment horizontal="center"/>
    </xf>
    <xf numFmtId="0" fontId="10" fillId="0" borderId="8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/>
    </xf>
    <xf numFmtId="0" fontId="11" fillId="0" borderId="4" xfId="14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7" xfId="14" applyFont="1" applyBorder="1" applyAlignment="1">
      <alignment horizontal="center"/>
    </xf>
    <xf numFmtId="0" fontId="10" fillId="0" borderId="7" xfId="14" applyFont="1" applyBorder="1" applyAlignment="1">
      <alignment horizontal="center"/>
    </xf>
    <xf numFmtId="164" fontId="10" fillId="0" borderId="8" xfId="14" applyNumberFormat="1" applyFont="1" applyBorder="1" applyAlignment="1">
      <alignment horizontal="center" vertical="center"/>
    </xf>
    <xf numFmtId="164" fontId="11" fillId="0" borderId="8" xfId="14" applyNumberFormat="1" applyFont="1" applyBorder="1" applyAlignment="1">
      <alignment horizontal="center"/>
    </xf>
    <xf numFmtId="0" fontId="8" fillId="0" borderId="7" xfId="14" applyBorder="1"/>
    <xf numFmtId="0" fontId="8" fillId="0" borderId="0" xfId="14" applyBorder="1"/>
    <xf numFmtId="0" fontId="8" fillId="0" borderId="8" xfId="14" applyBorder="1"/>
    <xf numFmtId="0" fontId="8" fillId="0" borderId="9" xfId="14" applyBorder="1"/>
    <xf numFmtId="0" fontId="8" fillId="0" borderId="10" xfId="14" applyBorder="1"/>
    <xf numFmtId="0" fontId="8" fillId="0" borderId="11" xfId="14" applyBorder="1"/>
    <xf numFmtId="0" fontId="10" fillId="0" borderId="12" xfId="0" applyFont="1" applyBorder="1" applyAlignment="1">
      <alignment horizontal="center"/>
    </xf>
    <xf numFmtId="0" fontId="17" fillId="0" borderId="25" xfId="14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3" fontId="3" fillId="5" borderId="22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" fillId="0" borderId="0" xfId="10" applyBorder="1"/>
    <xf numFmtId="0" fontId="16" fillId="0" borderId="0" xfId="10" applyFont="1" applyBorder="1" applyAlignment="1">
      <alignment horizontal="center"/>
    </xf>
    <xf numFmtId="0" fontId="22" fillId="0" borderId="0" xfId="10" applyFont="1" applyBorder="1" applyAlignment="1">
      <alignment horizontal="center" vertical="center" textRotation="90" wrapText="1"/>
    </xf>
    <xf numFmtId="167" fontId="22" fillId="0" borderId="0" xfId="10" applyNumberFormat="1" applyFont="1" applyBorder="1" applyAlignment="1">
      <alignment horizontal="center" vertical="center" textRotation="90" wrapText="1"/>
    </xf>
    <xf numFmtId="0" fontId="16" fillId="0" borderId="0" xfId="10" applyFont="1" applyBorder="1" applyAlignment="1">
      <alignment horizontal="left" vertical="center"/>
    </xf>
    <xf numFmtId="0" fontId="16" fillId="0" borderId="0" xfId="10" applyFont="1" applyBorder="1" applyAlignment="1">
      <alignment horizontal="center" vertical="center"/>
    </xf>
    <xf numFmtId="167" fontId="16" fillId="0" borderId="0" xfId="10" applyNumberFormat="1" applyFont="1" applyBorder="1" applyAlignment="1">
      <alignment horizontal="center" vertical="center"/>
    </xf>
    <xf numFmtId="0" fontId="7" fillId="0" borderId="0" xfId="10" applyFont="1" applyBorder="1" applyAlignment="1">
      <alignment vertical="center"/>
    </xf>
    <xf numFmtId="0" fontId="7" fillId="0" borderId="0" xfId="10" applyFont="1" applyBorder="1" applyAlignment="1">
      <alignment horizontal="left" vertical="center"/>
    </xf>
    <xf numFmtId="0" fontId="7" fillId="0" borderId="0" xfId="10" applyFont="1" applyBorder="1" applyAlignment="1">
      <alignment horizontal="center" vertical="center"/>
    </xf>
    <xf numFmtId="167" fontId="7" fillId="0" borderId="0" xfId="10" applyNumberFormat="1" applyFont="1" applyBorder="1" applyAlignment="1">
      <alignment horizontal="center" vertical="center"/>
    </xf>
    <xf numFmtId="0" fontId="10" fillId="0" borderId="0" xfId="10" applyFont="1" applyBorder="1" applyAlignment="1">
      <alignment horizontal="left" vertical="center"/>
    </xf>
    <xf numFmtId="167" fontId="7" fillId="0" borderId="0" xfId="10" applyNumberFormat="1" applyFont="1" applyBorder="1" applyAlignment="1">
      <alignment vertical="center"/>
    </xf>
    <xf numFmtId="0" fontId="10" fillId="0" borderId="0" xfId="10" applyFont="1" applyBorder="1" applyAlignment="1">
      <alignment vertical="center"/>
    </xf>
    <xf numFmtId="0" fontId="16" fillId="0" borderId="0" xfId="10" applyFont="1" applyBorder="1" applyAlignment="1">
      <alignment vertical="center"/>
    </xf>
    <xf numFmtId="0" fontId="10" fillId="0" borderId="0" xfId="10" applyFont="1" applyBorder="1" applyAlignment="1">
      <alignment horizontal="center" vertical="center"/>
    </xf>
    <xf numFmtId="167" fontId="22" fillId="0" borderId="0" xfId="10" applyNumberFormat="1" applyFont="1" applyBorder="1" applyAlignment="1">
      <alignment vertical="center"/>
    </xf>
    <xf numFmtId="0" fontId="22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168" fontId="7" fillId="0" borderId="0" xfId="10" applyNumberFormat="1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6" fillId="0" borderId="12" xfId="14" applyFont="1" applyBorder="1" applyAlignment="1">
      <alignment horizontal="center"/>
    </xf>
    <xf numFmtId="0" fontId="24" fillId="0" borderId="0" xfId="14" applyFont="1" applyBorder="1" applyAlignment="1">
      <alignment horizontal="center"/>
    </xf>
    <xf numFmtId="0" fontId="10" fillId="0" borderId="16" xfId="14" applyFont="1" applyBorder="1" applyAlignment="1">
      <alignment horizontal="center"/>
    </xf>
    <xf numFmtId="0" fontId="10" fillId="0" borderId="10" xfId="14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170" fontId="2" fillId="4" borderId="26" xfId="0" applyNumberFormat="1" applyFont="1" applyFill="1" applyBorder="1" applyAlignment="1">
      <alignment vertical="center"/>
    </xf>
    <xf numFmtId="170" fontId="2" fillId="0" borderId="1" xfId="0" applyNumberFormat="1" applyFont="1" applyBorder="1" applyAlignment="1">
      <alignment vertical="center"/>
    </xf>
    <xf numFmtId="3" fontId="3" fillId="4" borderId="30" xfId="0" applyNumberFormat="1" applyFont="1" applyFill="1" applyBorder="1" applyAlignment="1">
      <alignment vertical="center"/>
    </xf>
    <xf numFmtId="4" fontId="25" fillId="4" borderId="25" xfId="0" applyNumberFormat="1" applyFont="1" applyFill="1" applyBorder="1" applyAlignment="1">
      <alignment vertical="center"/>
    </xf>
    <xf numFmtId="4" fontId="26" fillId="4" borderId="25" xfId="0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16" fillId="0" borderId="1" xfId="14" applyFont="1" applyBorder="1" applyAlignment="1">
      <alignment horizontal="center" vertical="center"/>
    </xf>
    <xf numFmtId="0" fontId="16" fillId="0" borderId="2" xfId="14" applyFont="1" applyBorder="1" applyAlignment="1">
      <alignment horizontal="center" vertical="center"/>
    </xf>
    <xf numFmtId="0" fontId="16" fillId="0" borderId="3" xfId="14" applyFont="1" applyBorder="1" applyAlignment="1">
      <alignment horizontal="center" vertical="center"/>
    </xf>
    <xf numFmtId="0" fontId="17" fillId="0" borderId="1" xfId="14" applyFont="1" applyBorder="1" applyAlignment="1">
      <alignment horizontal="center" vertical="center"/>
    </xf>
    <xf numFmtId="0" fontId="17" fillId="0" borderId="3" xfId="14" applyFont="1" applyBorder="1" applyAlignment="1">
      <alignment horizontal="center" vertical="center"/>
    </xf>
    <xf numFmtId="0" fontId="17" fillId="0" borderId="25" xfId="14" applyFont="1" applyBorder="1" applyAlignment="1">
      <alignment horizontal="center" vertical="center"/>
    </xf>
    <xf numFmtId="0" fontId="11" fillId="0" borderId="1" xfId="14" applyFont="1" applyBorder="1" applyAlignment="1">
      <alignment horizontal="left" vertical="center"/>
    </xf>
    <xf numFmtId="0" fontId="11" fillId="0" borderId="2" xfId="14" applyFont="1" applyBorder="1" applyAlignment="1">
      <alignment horizontal="left" vertical="center"/>
    </xf>
    <xf numFmtId="0" fontId="11" fillId="0" borderId="3" xfId="14" applyFont="1" applyBorder="1" applyAlignment="1">
      <alignment horizontal="left" vertical="center"/>
    </xf>
    <xf numFmtId="0" fontId="15" fillId="0" borderId="4" xfId="14" applyFont="1" applyBorder="1" applyAlignment="1">
      <alignment horizontal="center"/>
    </xf>
    <xf numFmtId="0" fontId="15" fillId="0" borderId="5" xfId="14" applyFont="1" applyBorder="1" applyAlignment="1">
      <alignment horizontal="center"/>
    </xf>
    <xf numFmtId="0" fontId="8" fillId="0" borderId="25" xfId="14" applyBorder="1" applyAlignment="1">
      <alignment horizontal="center" vertical="center"/>
    </xf>
    <xf numFmtId="0" fontId="10" fillId="0" borderId="25" xfId="14" applyFont="1" applyBorder="1" applyAlignment="1">
      <alignment horizontal="center" vertical="center"/>
    </xf>
    <xf numFmtId="167" fontId="20" fillId="0" borderId="0" xfId="10" applyNumberFormat="1" applyFont="1" applyBorder="1" applyAlignment="1">
      <alignment horizontal="center" vertical="center" wrapText="1"/>
    </xf>
    <xf numFmtId="167" fontId="20" fillId="0" borderId="0" xfId="1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6">
    <cellStyle name="Euro" xfId="2"/>
    <cellStyle name="Milliers 2" xfId="3"/>
    <cellStyle name="Milliers 3" xfId="15"/>
    <cellStyle name="Normal" xfId="0" builtinId="0"/>
    <cellStyle name="Normal 2" xfId="4"/>
    <cellStyle name="Normal 2 2" xfId="5"/>
    <cellStyle name="Normal 2 3" xfId="6"/>
    <cellStyle name="Normal 3" xfId="7"/>
    <cellStyle name="Normal 4" xfId="8"/>
    <cellStyle name="Normal 4 2" xfId="9"/>
    <cellStyle name="Normal 5" xfId="10"/>
    <cellStyle name="Normal 5 2" xfId="11"/>
    <cellStyle name="Normal 6" xfId="14"/>
    <cellStyle name="Pourcentage" xfId="1" builtinId="5"/>
    <cellStyle name="Pourcentage 2" xfId="12"/>
    <cellStyle name="Pourcentage 2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388327</xdr:colOff>
      <xdr:row>2</xdr:row>
      <xdr:rowOff>73270</xdr:rowOff>
    </xdr:from>
    <xdr:to>
      <xdr:col>15</xdr:col>
      <xdr:colOff>340336</xdr:colOff>
      <xdr:row>8</xdr:row>
      <xdr:rowOff>60203</xdr:rowOff>
    </xdr:to>
    <xdr:sp macro="" textlink="">
      <xdr:nvSpPr>
        <xdr:cNvPr id="1025" name="AutoShape 1" descr="Résultat de recherche d'images pour &quot;BOUYGUES TP&quot;"/>
        <xdr:cNvSpPr>
          <a:spLocks noChangeAspect="1" noChangeArrowheads="1"/>
        </xdr:cNvSpPr>
      </xdr:nvSpPr>
      <xdr:spPr bwMode="auto">
        <a:xfrm>
          <a:off x="7986346" y="600808"/>
          <a:ext cx="1672004" cy="863111"/>
        </a:xfrm>
        <a:prstGeom prst="rect">
          <a:avLst/>
        </a:prstGeom>
        <a:noFill/>
      </xdr:spPr>
    </xdr:sp>
    <xdr:clientData/>
  </xdr:twoCellAnchor>
  <xdr:twoCellAnchor editAs="oneCell">
    <xdr:from>
      <xdr:col>14</xdr:col>
      <xdr:colOff>90800</xdr:colOff>
      <xdr:row>2</xdr:row>
      <xdr:rowOff>36636</xdr:rowOff>
    </xdr:from>
    <xdr:to>
      <xdr:col>17</xdr:col>
      <xdr:colOff>464891</xdr:colOff>
      <xdr:row>9</xdr:row>
      <xdr:rowOff>80718</xdr:rowOff>
    </xdr:to>
    <xdr:pic>
      <xdr:nvPicPr>
        <xdr:cNvPr id="1027" name="il_fi" descr="http://rsc.alvarum.com/ff/77/ff77d845cd4d913fa14bfe78bad7674defa1542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46473" y="564174"/>
          <a:ext cx="2094087" cy="10741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view="pageBreakPreview" zoomScale="130" zoomScaleSheetLayoutView="130" workbookViewId="0">
      <selection activeCell="C9" sqref="C9"/>
    </sheetView>
  </sheetViews>
  <sheetFormatPr baseColWidth="10" defaultRowHeight="12.75"/>
  <cols>
    <col min="1" max="1" width="5.7109375" style="77" customWidth="1"/>
    <col min="2" max="2" width="18.85546875" style="77" customWidth="1"/>
    <col min="3" max="6" width="7.7109375" style="77" customWidth="1"/>
    <col min="7" max="7" width="7.5703125" style="77" customWidth="1"/>
    <col min="8" max="8" width="11.42578125" style="77" customWidth="1"/>
    <col min="9" max="16384" width="11.42578125" style="77"/>
  </cols>
  <sheetData>
    <row r="1" spans="1:8" ht="16.5" customHeight="1">
      <c r="A1" s="210" t="s">
        <v>82</v>
      </c>
      <c r="B1" s="212"/>
      <c r="C1" s="210" t="s">
        <v>80</v>
      </c>
      <c r="D1" s="211"/>
      <c r="E1" s="211"/>
      <c r="F1" s="212"/>
      <c r="G1" s="210" t="s">
        <v>81</v>
      </c>
      <c r="H1" s="212"/>
    </row>
    <row r="2" spans="1:8" ht="15.75" customHeight="1">
      <c r="A2" s="204" t="s">
        <v>78</v>
      </c>
      <c r="B2" s="205"/>
      <c r="C2" s="205"/>
      <c r="D2" s="205"/>
      <c r="E2" s="205"/>
      <c r="F2" s="206"/>
      <c r="G2" s="207" t="s">
        <v>57</v>
      </c>
      <c r="H2" s="208"/>
    </row>
    <row r="3" spans="1:8" ht="15.75" customHeight="1">
      <c r="A3" s="139" t="s">
        <v>58</v>
      </c>
      <c r="B3" s="209" t="s">
        <v>79</v>
      </c>
      <c r="C3" s="209"/>
      <c r="D3" s="209"/>
      <c r="E3" s="209"/>
      <c r="F3" s="209"/>
      <c r="G3" s="139" t="s">
        <v>60</v>
      </c>
      <c r="H3" s="139" t="s">
        <v>61</v>
      </c>
    </row>
    <row r="4" spans="1:8">
      <c r="A4" s="89"/>
      <c r="B4" s="125"/>
      <c r="C4" s="126"/>
      <c r="D4" s="126"/>
      <c r="E4" s="126"/>
      <c r="F4" s="127"/>
      <c r="G4" s="138"/>
      <c r="H4" s="138"/>
    </row>
    <row r="5" spans="1:8">
      <c r="A5" s="80"/>
      <c r="B5" s="128"/>
      <c r="C5" s="82"/>
      <c r="D5" s="82"/>
      <c r="E5" s="82"/>
      <c r="F5" s="122"/>
      <c r="G5" s="83"/>
      <c r="H5" s="83"/>
    </row>
    <row r="6" spans="1:8">
      <c r="A6" s="83"/>
      <c r="B6" s="129"/>
      <c r="C6" s="84"/>
      <c r="D6" s="84"/>
      <c r="E6" s="84"/>
      <c r="F6" s="123"/>
      <c r="G6" s="91"/>
      <c r="H6" s="92"/>
    </row>
    <row r="7" spans="1:8">
      <c r="A7" s="83"/>
      <c r="B7" s="129"/>
      <c r="C7" s="84"/>
      <c r="D7" s="84"/>
      <c r="E7" s="84"/>
      <c r="F7" s="123"/>
      <c r="G7" s="91"/>
      <c r="H7" s="92"/>
    </row>
    <row r="8" spans="1:8">
      <c r="A8" s="83"/>
      <c r="B8" s="129"/>
      <c r="C8" s="93"/>
      <c r="D8" s="93"/>
      <c r="E8" s="93"/>
      <c r="F8" s="124"/>
      <c r="G8" s="80"/>
      <c r="H8" s="85"/>
    </row>
    <row r="9" spans="1:8">
      <c r="A9" s="80"/>
      <c r="B9" s="128"/>
      <c r="C9" s="82"/>
      <c r="D9" s="82"/>
      <c r="E9" s="82"/>
      <c r="F9" s="122"/>
      <c r="G9" s="91"/>
      <c r="H9" s="94"/>
    </row>
    <row r="10" spans="1:8">
      <c r="A10" s="83"/>
      <c r="B10" s="129"/>
      <c r="C10" s="84"/>
      <c r="D10" s="84"/>
      <c r="E10" s="84"/>
      <c r="F10" s="123"/>
      <c r="G10" s="80"/>
      <c r="H10" s="95"/>
    </row>
    <row r="11" spans="1:8">
      <c r="A11" s="83"/>
      <c r="B11" s="128"/>
      <c r="C11" s="82"/>
      <c r="D11" s="84"/>
      <c r="E11" s="84"/>
      <c r="F11" s="123"/>
      <c r="G11" s="91"/>
      <c r="H11" s="91"/>
    </row>
    <row r="12" spans="1:8">
      <c r="A12" s="80"/>
      <c r="B12" s="128"/>
      <c r="C12" s="82"/>
      <c r="D12" s="82"/>
      <c r="E12" s="82"/>
      <c r="F12" s="122"/>
      <c r="G12" s="83"/>
      <c r="H12" s="83"/>
    </row>
    <row r="13" spans="1:8">
      <c r="A13" s="83"/>
      <c r="B13" s="129"/>
      <c r="C13" s="84"/>
      <c r="D13" s="84"/>
      <c r="E13" s="84"/>
      <c r="F13" s="130"/>
      <c r="G13" s="91"/>
      <c r="H13" s="92"/>
    </row>
    <row r="14" spans="1:8">
      <c r="A14" s="83"/>
      <c r="B14" s="129"/>
      <c r="C14" s="84"/>
      <c r="D14" s="84"/>
      <c r="E14" s="84"/>
      <c r="F14" s="130"/>
      <c r="G14" s="91"/>
      <c r="H14" s="92"/>
    </row>
    <row r="15" spans="1:8">
      <c r="A15" s="83"/>
      <c r="B15" s="129"/>
      <c r="C15" s="93"/>
      <c r="D15" s="93"/>
      <c r="E15" s="93"/>
      <c r="F15" s="131"/>
      <c r="G15" s="80"/>
      <c r="H15" s="85"/>
    </row>
    <row r="16" spans="1:8">
      <c r="A16" s="80"/>
      <c r="B16" s="128"/>
      <c r="C16" s="82"/>
      <c r="D16" s="82"/>
      <c r="E16" s="82"/>
      <c r="F16" s="122"/>
      <c r="G16" s="91"/>
      <c r="H16" s="94"/>
    </row>
    <row r="17" spans="1:8">
      <c r="A17" s="83"/>
      <c r="B17" s="129"/>
      <c r="C17" s="84"/>
      <c r="D17" s="84"/>
      <c r="E17" s="84"/>
      <c r="F17" s="130"/>
      <c r="G17" s="80"/>
      <c r="H17" s="95"/>
    </row>
    <row r="18" spans="1:8">
      <c r="A18" s="83"/>
      <c r="B18" s="129"/>
      <c r="C18" s="93"/>
      <c r="D18" s="93"/>
      <c r="E18" s="93"/>
      <c r="F18" s="131"/>
      <c r="G18" s="80"/>
      <c r="H18" s="85"/>
    </row>
    <row r="19" spans="1:8">
      <c r="A19" s="80"/>
      <c r="B19" s="128"/>
      <c r="C19" s="82"/>
      <c r="D19" s="82"/>
      <c r="E19" s="82"/>
      <c r="F19" s="122"/>
      <c r="G19" s="91"/>
      <c r="H19" s="94"/>
    </row>
    <row r="20" spans="1:8">
      <c r="A20" s="83"/>
      <c r="B20" s="129"/>
      <c r="C20" s="84"/>
      <c r="D20" s="84"/>
      <c r="E20" s="84"/>
      <c r="F20" s="130"/>
      <c r="G20" s="80"/>
      <c r="H20" s="95"/>
    </row>
    <row r="21" spans="1:8">
      <c r="A21" s="83"/>
      <c r="B21" s="128"/>
      <c r="C21" s="82"/>
      <c r="D21" s="84"/>
      <c r="E21" s="84"/>
      <c r="F21" s="123"/>
      <c r="G21" s="91"/>
      <c r="H21" s="91"/>
    </row>
    <row r="22" spans="1:8">
      <c r="A22" s="83"/>
      <c r="B22" s="129"/>
      <c r="C22" s="84"/>
      <c r="D22" s="84"/>
      <c r="E22" s="84"/>
      <c r="F22" s="130"/>
      <c r="G22" s="91"/>
      <c r="H22" s="92"/>
    </row>
    <row r="23" spans="1:8">
      <c r="A23" s="80"/>
      <c r="B23" s="128"/>
      <c r="C23" s="82"/>
      <c r="D23" s="82"/>
      <c r="E23" s="82"/>
      <c r="F23" s="122"/>
      <c r="G23" s="91"/>
      <c r="H23" s="94"/>
    </row>
    <row r="24" spans="1:8">
      <c r="A24" s="83"/>
      <c r="B24" s="129"/>
      <c r="C24" s="84"/>
      <c r="D24" s="84"/>
      <c r="E24" s="84"/>
      <c r="F24" s="130"/>
      <c r="G24" s="80"/>
      <c r="H24" s="95"/>
    </row>
    <row r="25" spans="1:8">
      <c r="A25" s="83"/>
      <c r="B25" s="128"/>
      <c r="C25" s="82"/>
      <c r="D25" s="84"/>
      <c r="E25" s="84"/>
      <c r="F25" s="123"/>
      <c r="G25" s="91"/>
      <c r="H25" s="91"/>
    </row>
    <row r="26" spans="1:8">
      <c r="A26" s="80"/>
      <c r="B26" s="128"/>
      <c r="C26" s="82"/>
      <c r="D26" s="82"/>
      <c r="E26" s="82"/>
      <c r="F26" s="122"/>
      <c r="G26" s="83"/>
      <c r="H26" s="83"/>
    </row>
    <row r="27" spans="1:8">
      <c r="A27" s="83"/>
      <c r="B27" s="129"/>
      <c r="C27" s="84"/>
      <c r="D27" s="84"/>
      <c r="E27" s="84"/>
      <c r="F27" s="130"/>
      <c r="G27" s="91"/>
      <c r="H27" s="92"/>
    </row>
    <row r="28" spans="1:8">
      <c r="A28" s="83"/>
      <c r="B28" s="129"/>
      <c r="C28" s="84"/>
      <c r="D28" s="84"/>
      <c r="E28" s="84"/>
      <c r="F28" s="130"/>
      <c r="G28" s="91"/>
      <c r="H28" s="92"/>
    </row>
    <row r="29" spans="1:8">
      <c r="A29" s="83"/>
      <c r="B29" s="129"/>
      <c r="C29" s="93"/>
      <c r="D29" s="93"/>
      <c r="E29" s="93"/>
      <c r="F29" s="131"/>
      <c r="G29" s="80"/>
      <c r="H29" s="85"/>
    </row>
    <row r="30" spans="1:8">
      <c r="A30" s="80"/>
      <c r="B30" s="128"/>
      <c r="C30" s="82"/>
      <c r="D30" s="82"/>
      <c r="E30" s="82"/>
      <c r="F30" s="122"/>
      <c r="G30" s="91"/>
      <c r="H30" s="94"/>
    </row>
    <row r="31" spans="1:8">
      <c r="A31" s="83"/>
      <c r="B31" s="129"/>
      <c r="C31" s="84"/>
      <c r="D31" s="84"/>
      <c r="E31" s="84"/>
      <c r="F31" s="130"/>
      <c r="G31" s="80"/>
      <c r="H31" s="95"/>
    </row>
    <row r="32" spans="1:8">
      <c r="A32" s="83"/>
      <c r="B32" s="128"/>
      <c r="C32" s="82"/>
      <c r="D32" s="84"/>
      <c r="E32" s="84"/>
      <c r="F32" s="123"/>
      <c r="G32" s="91"/>
      <c r="H32" s="91"/>
    </row>
    <row r="33" spans="1:8">
      <c r="A33" s="120"/>
      <c r="B33" s="132"/>
      <c r="C33" s="133"/>
      <c r="D33" s="133"/>
      <c r="E33" s="133"/>
      <c r="F33" s="134"/>
      <c r="G33" s="120"/>
      <c r="H33" s="120"/>
    </row>
    <row r="34" spans="1:8">
      <c r="A34" s="120"/>
      <c r="B34" s="132"/>
      <c r="C34" s="133"/>
      <c r="D34" s="133"/>
      <c r="E34" s="133"/>
      <c r="F34" s="134"/>
      <c r="G34" s="120"/>
      <c r="H34" s="120"/>
    </row>
    <row r="35" spans="1:8">
      <c r="A35" s="120"/>
      <c r="B35" s="132"/>
      <c r="C35" s="133"/>
      <c r="D35" s="133"/>
      <c r="E35" s="133"/>
      <c r="F35" s="134"/>
      <c r="G35" s="120"/>
      <c r="H35" s="120"/>
    </row>
    <row r="36" spans="1:8">
      <c r="A36" s="120"/>
      <c r="B36" s="132"/>
      <c r="C36" s="133"/>
      <c r="D36" s="133"/>
      <c r="E36" s="133"/>
      <c r="F36" s="134"/>
      <c r="G36" s="120"/>
      <c r="H36" s="120"/>
    </row>
    <row r="37" spans="1:8">
      <c r="A37" s="120"/>
      <c r="B37" s="132"/>
      <c r="C37" s="133"/>
      <c r="D37" s="133"/>
      <c r="E37" s="133"/>
      <c r="F37" s="134"/>
      <c r="G37" s="120"/>
      <c r="H37" s="120"/>
    </row>
    <row r="38" spans="1:8">
      <c r="A38" s="120"/>
      <c r="B38" s="132"/>
      <c r="C38" s="133"/>
      <c r="D38" s="133"/>
      <c r="E38" s="133"/>
      <c r="F38" s="134"/>
      <c r="G38" s="120"/>
      <c r="H38" s="120"/>
    </row>
    <row r="39" spans="1:8">
      <c r="A39" s="120"/>
      <c r="B39" s="132"/>
      <c r="C39" s="133"/>
      <c r="D39" s="133"/>
      <c r="E39" s="133"/>
      <c r="F39" s="134"/>
      <c r="G39" s="120"/>
      <c r="H39" s="120"/>
    </row>
    <row r="40" spans="1:8">
      <c r="A40" s="120"/>
      <c r="B40" s="132"/>
      <c r="C40" s="133"/>
      <c r="D40" s="133"/>
      <c r="E40" s="133"/>
      <c r="F40" s="134"/>
      <c r="G40" s="120"/>
      <c r="H40" s="120"/>
    </row>
    <row r="41" spans="1:8">
      <c r="A41" s="120"/>
      <c r="B41" s="132"/>
      <c r="C41" s="133"/>
      <c r="D41" s="133"/>
      <c r="E41" s="133"/>
      <c r="F41" s="134"/>
      <c r="G41" s="120"/>
      <c r="H41" s="120"/>
    </row>
    <row r="42" spans="1:8">
      <c r="A42" s="120"/>
      <c r="B42" s="132"/>
      <c r="C42" s="133"/>
      <c r="D42" s="133"/>
      <c r="E42" s="133"/>
      <c r="F42" s="134"/>
      <c r="G42" s="120"/>
      <c r="H42" s="120"/>
    </row>
    <row r="43" spans="1:8">
      <c r="A43" s="120"/>
      <c r="B43" s="132"/>
      <c r="C43" s="133"/>
      <c r="D43" s="133"/>
      <c r="E43" s="133"/>
      <c r="F43" s="134"/>
      <c r="G43" s="120"/>
      <c r="H43" s="120"/>
    </row>
    <row r="44" spans="1:8">
      <c r="A44" s="120"/>
      <c r="B44" s="132"/>
      <c r="C44" s="133"/>
      <c r="D44" s="133"/>
      <c r="E44" s="133"/>
      <c r="F44" s="134"/>
      <c r="G44" s="120"/>
      <c r="H44" s="120"/>
    </row>
    <row r="45" spans="1:8">
      <c r="A45" s="120"/>
      <c r="B45" s="132"/>
      <c r="C45" s="133"/>
      <c r="D45" s="133"/>
      <c r="E45" s="133"/>
      <c r="F45" s="134"/>
      <c r="G45" s="120"/>
      <c r="H45" s="120"/>
    </row>
    <row r="46" spans="1:8">
      <c r="A46" s="120"/>
      <c r="B46" s="132"/>
      <c r="C46" s="133"/>
      <c r="D46" s="133"/>
      <c r="E46" s="133"/>
      <c r="F46" s="134"/>
      <c r="G46" s="120"/>
      <c r="H46" s="120"/>
    </row>
    <row r="47" spans="1:8">
      <c r="A47" s="120"/>
      <c r="B47" s="132"/>
      <c r="C47" s="133"/>
      <c r="D47" s="133"/>
      <c r="E47" s="133"/>
      <c r="F47" s="134"/>
      <c r="G47" s="120"/>
      <c r="H47" s="120"/>
    </row>
    <row r="48" spans="1:8">
      <c r="A48" s="120"/>
      <c r="B48" s="132"/>
      <c r="C48" s="133"/>
      <c r="D48" s="133"/>
      <c r="E48" s="133"/>
      <c r="F48" s="134"/>
      <c r="G48" s="120"/>
      <c r="H48" s="120"/>
    </row>
    <row r="49" spans="1:8">
      <c r="A49" s="120"/>
      <c r="B49" s="132"/>
      <c r="C49" s="133"/>
      <c r="D49" s="133"/>
      <c r="E49" s="133"/>
      <c r="F49" s="134"/>
      <c r="G49" s="120"/>
      <c r="H49" s="120"/>
    </row>
    <row r="50" spans="1:8">
      <c r="A50" s="121"/>
      <c r="B50" s="135"/>
      <c r="C50" s="136"/>
      <c r="D50" s="136"/>
      <c r="E50" s="136"/>
      <c r="F50" s="137"/>
      <c r="G50" s="121"/>
      <c r="H50" s="121"/>
    </row>
  </sheetData>
  <mergeCells count="6">
    <mergeCell ref="A2:F2"/>
    <mergeCell ref="G2:H2"/>
    <mergeCell ref="B3:F3"/>
    <mergeCell ref="C1:F1"/>
    <mergeCell ref="G1:H1"/>
    <mergeCell ref="A1:B1"/>
  </mergeCells>
  <pageMargins left="0.70866141732283472" right="0.70866141732283472" top="0.74803149606299213" bottom="0.74803149606299213" header="0.31496062992125984" footer="0.31496062992125984"/>
  <pageSetup paperSize="9" scale="11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1"/>
  <sheetViews>
    <sheetView view="pageBreakPreview" topLeftCell="A10" zoomScale="180" zoomScaleNormal="190" zoomScaleSheetLayoutView="180" workbookViewId="0">
      <selection activeCell="H16" sqref="H16"/>
    </sheetView>
  </sheetViews>
  <sheetFormatPr baseColWidth="10" defaultRowHeight="12.75"/>
  <cols>
    <col min="1" max="1" width="5.7109375" style="77" customWidth="1"/>
    <col min="2" max="2" width="15.5703125" style="77" customWidth="1"/>
    <col min="3" max="6" width="7.7109375" style="77" customWidth="1"/>
    <col min="7" max="7" width="5.7109375" style="77" customWidth="1"/>
    <col min="8" max="8" width="10.7109375" style="77" customWidth="1"/>
    <col min="9" max="16384" width="11.42578125" style="77"/>
  </cols>
  <sheetData>
    <row r="1" spans="1:8" ht="16.5" customHeight="1">
      <c r="A1" s="215" t="s">
        <v>56</v>
      </c>
      <c r="B1" s="215"/>
      <c r="C1" s="215"/>
      <c r="D1" s="215"/>
      <c r="E1" s="215"/>
      <c r="F1" s="215"/>
      <c r="G1" s="215"/>
      <c r="H1" s="76" t="s">
        <v>57</v>
      </c>
    </row>
    <row r="2" spans="1:8" ht="15.75" customHeight="1">
      <c r="A2" s="78" t="s">
        <v>58</v>
      </c>
      <c r="B2" s="216" t="s">
        <v>59</v>
      </c>
      <c r="C2" s="216"/>
      <c r="D2" s="216"/>
      <c r="E2" s="216"/>
      <c r="F2" s="216"/>
      <c r="G2" s="79" t="s">
        <v>60</v>
      </c>
      <c r="H2" s="79" t="s">
        <v>61</v>
      </c>
    </row>
    <row r="3" spans="1:8">
      <c r="A3" s="80"/>
      <c r="B3" s="81" t="s">
        <v>62</v>
      </c>
      <c r="C3" s="107" t="s">
        <v>64</v>
      </c>
      <c r="D3" s="107" t="s">
        <v>65</v>
      </c>
      <c r="E3" s="107" t="s">
        <v>69</v>
      </c>
      <c r="F3" s="107" t="s">
        <v>71</v>
      </c>
      <c r="G3" s="108"/>
      <c r="H3" s="108"/>
    </row>
    <row r="4" spans="1:8">
      <c r="A4" s="83"/>
      <c r="B4" s="82"/>
      <c r="C4" s="109">
        <v>13.8</v>
      </c>
      <c r="D4" s="109">
        <v>5.2</v>
      </c>
      <c r="E4" s="109">
        <v>0.1</v>
      </c>
      <c r="F4" s="109">
        <f>E4*D4*C4</f>
        <v>7.176000000000001</v>
      </c>
      <c r="G4" s="110" t="s">
        <v>72</v>
      </c>
      <c r="H4" s="111">
        <f>F4</f>
        <v>7.176000000000001</v>
      </c>
    </row>
    <row r="5" spans="1:8">
      <c r="A5" s="181">
        <v>1</v>
      </c>
      <c r="B5" s="213" t="s">
        <v>211</v>
      </c>
      <c r="C5" s="214"/>
      <c r="D5" s="88"/>
      <c r="E5" s="88"/>
      <c r="F5" s="88"/>
      <c r="G5" s="89"/>
      <c r="H5" s="90"/>
    </row>
    <row r="6" spans="1:8">
      <c r="A6" s="80"/>
      <c r="B6" s="81" t="s">
        <v>68</v>
      </c>
      <c r="C6" s="82" t="s">
        <v>63</v>
      </c>
      <c r="D6" s="82" t="s">
        <v>64</v>
      </c>
      <c r="E6" s="82" t="s">
        <v>69</v>
      </c>
      <c r="F6" s="82" t="s">
        <v>66</v>
      </c>
      <c r="G6" s="83"/>
      <c r="H6" s="83"/>
    </row>
    <row r="7" spans="1:8">
      <c r="A7" s="83"/>
      <c r="B7" s="82"/>
      <c r="C7" s="84">
        <v>2</v>
      </c>
      <c r="D7" s="84">
        <v>13.6</v>
      </c>
      <c r="E7" s="84">
        <v>1.1000000000000001</v>
      </c>
      <c r="F7" s="84">
        <f>E7*D7*C7</f>
        <v>29.92</v>
      </c>
      <c r="G7" s="91"/>
      <c r="H7" s="92"/>
    </row>
    <row r="8" spans="1:8">
      <c r="A8" s="83"/>
      <c r="B8" s="82"/>
      <c r="C8" s="84">
        <v>2</v>
      </c>
      <c r="D8" s="84">
        <v>5</v>
      </c>
      <c r="E8" s="84">
        <v>1.1000000000000001</v>
      </c>
      <c r="F8" s="84">
        <f>E8*D8*C8</f>
        <v>11</v>
      </c>
      <c r="G8" s="91"/>
      <c r="H8" s="92"/>
    </row>
    <row r="9" spans="1:8">
      <c r="A9" s="83"/>
      <c r="B9" s="82"/>
      <c r="C9" s="93"/>
      <c r="D9" s="93"/>
      <c r="E9" s="93"/>
      <c r="F9" s="81">
        <f>SUM(F7:F8)</f>
        <v>40.92</v>
      </c>
      <c r="G9" s="80" t="s">
        <v>67</v>
      </c>
      <c r="H9" s="85">
        <f>F9</f>
        <v>40.92</v>
      </c>
    </row>
    <row r="10" spans="1:8">
      <c r="A10" s="80"/>
      <c r="B10" s="81" t="s">
        <v>70</v>
      </c>
      <c r="C10" s="82" t="s">
        <v>64</v>
      </c>
      <c r="D10" s="82" t="s">
        <v>65</v>
      </c>
      <c r="E10" s="82" t="s">
        <v>69</v>
      </c>
      <c r="F10" s="82" t="s">
        <v>71</v>
      </c>
      <c r="G10" s="91"/>
      <c r="H10" s="94"/>
    </row>
    <row r="11" spans="1:8">
      <c r="A11" s="83"/>
      <c r="B11" s="82"/>
      <c r="C11" s="84">
        <v>13.6</v>
      </c>
      <c r="D11" s="84">
        <v>5</v>
      </c>
      <c r="E11" s="84">
        <v>1.1000000000000001</v>
      </c>
      <c r="F11" s="84">
        <f>E11*D11*C11</f>
        <v>74.8</v>
      </c>
      <c r="G11" s="80" t="s">
        <v>72</v>
      </c>
      <c r="H11" s="95">
        <f>F11</f>
        <v>74.8</v>
      </c>
    </row>
    <row r="12" spans="1:8">
      <c r="A12" s="83"/>
      <c r="B12" s="81" t="s">
        <v>73</v>
      </c>
      <c r="C12" s="82" t="s">
        <v>71</v>
      </c>
      <c r="D12" s="84" t="s">
        <v>74</v>
      </c>
      <c r="E12" s="84"/>
      <c r="F12" s="84"/>
      <c r="G12" s="91"/>
      <c r="H12" s="91"/>
    </row>
    <row r="13" spans="1:8">
      <c r="A13" s="96"/>
      <c r="B13" s="97"/>
      <c r="C13" s="98">
        <f>H11</f>
        <v>74.8</v>
      </c>
      <c r="D13" s="97">
        <v>120</v>
      </c>
      <c r="E13" s="97"/>
      <c r="F13" s="97">
        <f>C13*D13</f>
        <v>8976</v>
      </c>
      <c r="G13" s="99" t="s">
        <v>75</v>
      </c>
      <c r="H13" s="100">
        <f>F13</f>
        <v>8976</v>
      </c>
    </row>
    <row r="14" spans="1:8">
      <c r="A14" s="181">
        <v>2</v>
      </c>
      <c r="B14" s="213" t="s">
        <v>212</v>
      </c>
      <c r="C14" s="214"/>
      <c r="D14" s="88"/>
      <c r="E14" s="88"/>
      <c r="F14" s="88"/>
      <c r="G14" s="89"/>
      <c r="H14" s="90"/>
    </row>
    <row r="15" spans="1:8">
      <c r="A15" s="80"/>
      <c r="B15" s="81" t="s">
        <v>68</v>
      </c>
      <c r="C15" s="82" t="s">
        <v>63</v>
      </c>
      <c r="D15" s="82" t="s">
        <v>64</v>
      </c>
      <c r="E15" s="82" t="s">
        <v>69</v>
      </c>
      <c r="F15" s="82" t="s">
        <v>66</v>
      </c>
      <c r="G15" s="83"/>
      <c r="H15" s="83"/>
    </row>
    <row r="16" spans="1:8">
      <c r="A16" s="83"/>
      <c r="B16" s="82"/>
      <c r="C16" s="84">
        <v>2</v>
      </c>
      <c r="D16" s="84">
        <v>13.6</v>
      </c>
      <c r="E16" s="84">
        <v>8.9499999999999993</v>
      </c>
      <c r="F16" s="84">
        <f>E16*D16*C16</f>
        <v>243.43999999999997</v>
      </c>
      <c r="G16" s="91"/>
      <c r="H16" s="92"/>
    </row>
    <row r="17" spans="1:8">
      <c r="A17" s="83"/>
      <c r="B17" s="82"/>
      <c r="C17" s="84">
        <v>2</v>
      </c>
      <c r="D17" s="84">
        <v>1</v>
      </c>
      <c r="E17" s="84">
        <v>8.9499999999999993</v>
      </c>
      <c r="F17" s="84">
        <f>E17*D17*C17</f>
        <v>17.899999999999999</v>
      </c>
      <c r="G17" s="91"/>
      <c r="H17" s="92"/>
    </row>
    <row r="18" spans="1:8">
      <c r="A18" s="83"/>
      <c r="B18" s="82"/>
      <c r="C18" s="93"/>
      <c r="D18" s="93"/>
      <c r="E18" s="93"/>
      <c r="F18" s="81">
        <f>SUM(F16:F17)</f>
        <v>261.33999999999997</v>
      </c>
      <c r="G18" s="80" t="s">
        <v>67</v>
      </c>
      <c r="H18" s="85">
        <f>F18</f>
        <v>261.33999999999997</v>
      </c>
    </row>
    <row r="19" spans="1:8">
      <c r="A19" s="80"/>
      <c r="B19" s="81" t="s">
        <v>70</v>
      </c>
      <c r="C19" s="82" t="s">
        <v>64</v>
      </c>
      <c r="D19" s="82" t="s">
        <v>65</v>
      </c>
      <c r="E19" s="82" t="s">
        <v>69</v>
      </c>
      <c r="F19" s="82" t="s">
        <v>71</v>
      </c>
      <c r="G19" s="91"/>
      <c r="H19" s="94"/>
    </row>
    <row r="20" spans="1:8">
      <c r="A20" s="83"/>
      <c r="B20" s="82"/>
      <c r="C20" s="84">
        <v>13.6</v>
      </c>
      <c r="D20" s="84">
        <v>1</v>
      </c>
      <c r="E20" s="84">
        <v>8.9499999999999993</v>
      </c>
      <c r="F20" s="84">
        <f>E20*D20*C20</f>
        <v>121.71999999999998</v>
      </c>
      <c r="G20" s="80" t="s">
        <v>72</v>
      </c>
      <c r="H20" s="95">
        <f>F20</f>
        <v>121.71999999999998</v>
      </c>
    </row>
    <row r="21" spans="1:8">
      <c r="A21" s="83"/>
      <c r="B21" s="81" t="s">
        <v>73</v>
      </c>
      <c r="C21" s="82" t="s">
        <v>71</v>
      </c>
      <c r="D21" s="84" t="s">
        <v>74</v>
      </c>
      <c r="E21" s="84"/>
      <c r="F21" s="84"/>
      <c r="G21" s="91"/>
      <c r="H21" s="91"/>
    </row>
    <row r="22" spans="1:8">
      <c r="A22" s="96"/>
      <c r="B22" s="97"/>
      <c r="C22" s="98">
        <f>H20</f>
        <v>121.71999999999998</v>
      </c>
      <c r="D22" s="97">
        <v>120</v>
      </c>
      <c r="E22" s="97"/>
      <c r="F22" s="97">
        <f>C22*D22</f>
        <v>14606.399999999998</v>
      </c>
      <c r="G22" s="99" t="s">
        <v>75</v>
      </c>
      <c r="H22" s="100">
        <f>F22</f>
        <v>14606.399999999998</v>
      </c>
    </row>
    <row r="23" spans="1:8">
      <c r="A23" s="181">
        <v>3</v>
      </c>
      <c r="B23" s="213" t="s">
        <v>213</v>
      </c>
      <c r="C23" s="214"/>
      <c r="D23" s="88"/>
      <c r="E23" s="88"/>
      <c r="F23" s="88"/>
      <c r="G23" s="89"/>
      <c r="H23" s="90"/>
    </row>
    <row r="24" spans="1:8">
      <c r="A24" s="80"/>
      <c r="B24" s="81" t="s">
        <v>68</v>
      </c>
      <c r="C24" s="82" t="s">
        <v>63</v>
      </c>
      <c r="D24" s="82" t="s">
        <v>64</v>
      </c>
      <c r="E24" s="82" t="s">
        <v>65</v>
      </c>
      <c r="F24" s="82" t="s">
        <v>66</v>
      </c>
      <c r="G24" s="83"/>
      <c r="H24" s="83"/>
    </row>
    <row r="25" spans="1:8">
      <c r="A25" s="83"/>
      <c r="B25" s="182" t="s">
        <v>214</v>
      </c>
      <c r="C25" s="84">
        <v>1</v>
      </c>
      <c r="D25" s="84">
        <v>13.6</v>
      </c>
      <c r="E25" s="84">
        <f>0.95*2+16.2</f>
        <v>18.099999999999998</v>
      </c>
      <c r="F25" s="84">
        <f>E25*D25*C25</f>
        <v>246.15999999999997</v>
      </c>
      <c r="G25" s="91"/>
      <c r="H25" s="92"/>
    </row>
    <row r="26" spans="1:8">
      <c r="A26" s="83"/>
      <c r="B26" s="182" t="s">
        <v>215</v>
      </c>
      <c r="C26" s="84">
        <v>2</v>
      </c>
      <c r="D26" s="84">
        <v>1</v>
      </c>
      <c r="E26" s="84">
        <v>15.7</v>
      </c>
      <c r="F26" s="84">
        <f>E26*D26*C26</f>
        <v>31.4</v>
      </c>
      <c r="G26" s="91"/>
      <c r="H26" s="92"/>
    </row>
    <row r="27" spans="1:8">
      <c r="A27" s="83"/>
      <c r="B27" s="182" t="s">
        <v>216</v>
      </c>
      <c r="C27" s="84">
        <v>2</v>
      </c>
      <c r="D27" s="84">
        <v>13.6</v>
      </c>
      <c r="E27" s="84">
        <v>1.1200000000000001</v>
      </c>
      <c r="F27" s="84">
        <f>E27*D27*C27</f>
        <v>30.464000000000002</v>
      </c>
      <c r="G27" s="91"/>
      <c r="H27" s="92"/>
    </row>
    <row r="28" spans="1:8">
      <c r="A28" s="83"/>
      <c r="B28" s="82"/>
      <c r="C28" s="93"/>
      <c r="D28" s="93"/>
      <c r="E28" s="93"/>
      <c r="F28" s="81">
        <f>SUM(F25:F27)</f>
        <v>308.02399999999994</v>
      </c>
      <c r="G28" s="80" t="s">
        <v>67</v>
      </c>
      <c r="H28" s="85">
        <f>F28</f>
        <v>308.02399999999994</v>
      </c>
    </row>
    <row r="29" spans="1:8">
      <c r="A29" s="80"/>
      <c r="B29" s="81" t="s">
        <v>70</v>
      </c>
      <c r="C29" s="82" t="s">
        <v>64</v>
      </c>
      <c r="D29" s="82" t="s">
        <v>65</v>
      </c>
      <c r="E29" s="82" t="s">
        <v>69</v>
      </c>
      <c r="F29" s="82" t="s">
        <v>71</v>
      </c>
      <c r="G29" s="91"/>
      <c r="H29" s="94"/>
    </row>
    <row r="30" spans="1:8">
      <c r="A30" s="80"/>
      <c r="B30" s="81"/>
      <c r="C30" s="82">
        <v>13.6</v>
      </c>
      <c r="D30" s="82">
        <v>15.7</v>
      </c>
      <c r="E30" s="82"/>
      <c r="F30" s="82">
        <f>C30*D30</f>
        <v>213.51999999999998</v>
      </c>
      <c r="G30" s="91"/>
      <c r="H30" s="94"/>
    </row>
    <row r="31" spans="1:8">
      <c r="A31" s="83"/>
      <c r="B31" s="82"/>
      <c r="C31" s="84">
        <v>20</v>
      </c>
      <c r="D31" s="84">
        <v>13.6</v>
      </c>
      <c r="E31" s="84">
        <v>0.08</v>
      </c>
      <c r="F31" s="84">
        <f>E31*D31*C31</f>
        <v>21.76</v>
      </c>
      <c r="G31" s="80"/>
      <c r="H31" s="95"/>
    </row>
    <row r="32" spans="1:8">
      <c r="A32" s="83"/>
      <c r="B32" s="82"/>
      <c r="C32" s="84"/>
      <c r="D32" s="84"/>
      <c r="E32" s="84"/>
      <c r="F32" s="84">
        <f>SUM(F30:F31)</f>
        <v>235.27999999999997</v>
      </c>
      <c r="G32" s="80" t="s">
        <v>72</v>
      </c>
      <c r="H32" s="95">
        <f>F32</f>
        <v>235.27999999999997</v>
      </c>
    </row>
    <row r="33" spans="1:8">
      <c r="A33" s="83"/>
      <c r="B33" s="81" t="s">
        <v>73</v>
      </c>
      <c r="C33" s="82" t="s">
        <v>71</v>
      </c>
      <c r="D33" s="84" t="s">
        <v>74</v>
      </c>
      <c r="E33" s="84"/>
      <c r="F33" s="84"/>
      <c r="G33" s="91"/>
      <c r="H33" s="91"/>
    </row>
    <row r="34" spans="1:8">
      <c r="A34" s="96"/>
      <c r="B34" s="97"/>
      <c r="C34" s="98">
        <f>H32</f>
        <v>235.27999999999997</v>
      </c>
      <c r="D34" s="97">
        <v>120</v>
      </c>
      <c r="E34" s="97"/>
      <c r="F34" s="97">
        <f>C34*D34</f>
        <v>28233.599999999999</v>
      </c>
      <c r="G34" s="99" t="s">
        <v>75</v>
      </c>
      <c r="H34" s="100">
        <f>F34</f>
        <v>28233.599999999999</v>
      </c>
    </row>
    <row r="35" spans="1:8">
      <c r="A35" s="181">
        <v>4</v>
      </c>
      <c r="B35" s="213" t="s">
        <v>217</v>
      </c>
      <c r="C35" s="214"/>
      <c r="D35" s="88"/>
      <c r="E35" s="88"/>
      <c r="F35" s="88"/>
      <c r="G35" s="89"/>
      <c r="H35" s="90"/>
    </row>
    <row r="36" spans="1:8">
      <c r="A36" s="80"/>
      <c r="B36" s="81" t="s">
        <v>68</v>
      </c>
      <c r="C36" s="82" t="s">
        <v>63</v>
      </c>
      <c r="D36" s="82" t="s">
        <v>64</v>
      </c>
      <c r="E36" s="82" t="s">
        <v>69</v>
      </c>
      <c r="F36" s="82" t="s">
        <v>66</v>
      </c>
      <c r="G36" s="83"/>
      <c r="H36" s="83"/>
    </row>
    <row r="37" spans="1:8">
      <c r="A37" s="83"/>
      <c r="B37" s="82"/>
      <c r="C37" s="84">
        <v>1</v>
      </c>
      <c r="D37" s="84">
        <v>13.92</v>
      </c>
      <c r="E37" s="84">
        <v>1</v>
      </c>
      <c r="F37" s="84">
        <f>E37*D37*C37</f>
        <v>13.92</v>
      </c>
      <c r="G37" s="91"/>
      <c r="H37" s="92"/>
    </row>
    <row r="38" spans="1:8">
      <c r="A38" s="83"/>
      <c r="B38" s="82"/>
      <c r="C38" s="84">
        <v>1</v>
      </c>
      <c r="D38" s="84">
        <v>13.8</v>
      </c>
      <c r="E38" s="84">
        <v>1</v>
      </c>
      <c r="F38" s="84">
        <f>E38*D38*C38</f>
        <v>13.8</v>
      </c>
      <c r="G38" s="91"/>
      <c r="H38" s="92"/>
    </row>
    <row r="39" spans="1:8">
      <c r="A39" s="83"/>
      <c r="B39" s="82"/>
      <c r="C39" s="84">
        <v>1</v>
      </c>
      <c r="D39" s="84">
        <v>7.5</v>
      </c>
      <c r="E39" s="84">
        <v>1</v>
      </c>
      <c r="F39" s="84">
        <f>E39*D39*C39</f>
        <v>7.5</v>
      </c>
      <c r="G39" s="91"/>
      <c r="H39" s="92"/>
    </row>
    <row r="40" spans="1:8">
      <c r="A40" s="83"/>
      <c r="B40" s="82"/>
      <c r="C40" s="84">
        <v>1</v>
      </c>
      <c r="D40" s="84">
        <v>5.5</v>
      </c>
      <c r="E40" s="84">
        <v>1</v>
      </c>
      <c r="F40" s="84">
        <f>E40*D40*C40</f>
        <v>5.5</v>
      </c>
      <c r="G40" s="91"/>
      <c r="H40" s="92"/>
    </row>
    <row r="41" spans="1:8">
      <c r="A41" s="83"/>
      <c r="B41" s="82"/>
      <c r="C41" s="93"/>
      <c r="D41" s="93"/>
      <c r="E41" s="93"/>
      <c r="F41" s="81">
        <f>SUM(F37:F40)</f>
        <v>40.72</v>
      </c>
      <c r="G41" s="80" t="s">
        <v>67</v>
      </c>
      <c r="H41" s="85">
        <f>F41</f>
        <v>40.72</v>
      </c>
    </row>
    <row r="42" spans="1:8">
      <c r="A42" s="80"/>
      <c r="B42" s="81" t="s">
        <v>70</v>
      </c>
      <c r="C42" s="82" t="s">
        <v>64</v>
      </c>
      <c r="D42" s="82" t="s">
        <v>65</v>
      </c>
      <c r="E42" s="82" t="s">
        <v>69</v>
      </c>
      <c r="F42" s="82" t="s">
        <v>71</v>
      </c>
      <c r="G42" s="91"/>
      <c r="H42" s="94"/>
    </row>
    <row r="43" spans="1:8">
      <c r="A43" s="83"/>
      <c r="B43" s="82"/>
      <c r="C43" s="84">
        <v>13.8</v>
      </c>
      <c r="D43" s="84">
        <v>6.5</v>
      </c>
      <c r="E43" s="84">
        <v>1</v>
      </c>
      <c r="F43" s="84">
        <f>E43*D43*C43</f>
        <v>89.7</v>
      </c>
      <c r="G43" s="80" t="s">
        <v>72</v>
      </c>
      <c r="H43" s="95">
        <f>F43</f>
        <v>89.7</v>
      </c>
    </row>
    <row r="44" spans="1:8">
      <c r="A44" s="83"/>
      <c r="B44" s="81" t="s">
        <v>73</v>
      </c>
      <c r="C44" s="82" t="s">
        <v>71</v>
      </c>
      <c r="D44" s="84" t="s">
        <v>74</v>
      </c>
      <c r="E44" s="84"/>
      <c r="F44" s="84"/>
      <c r="G44" s="91"/>
      <c r="H44" s="91"/>
    </row>
    <row r="45" spans="1:8">
      <c r="A45" s="96"/>
      <c r="B45" s="97"/>
      <c r="C45" s="98">
        <f>H43</f>
        <v>89.7</v>
      </c>
      <c r="D45" s="97">
        <v>120</v>
      </c>
      <c r="E45" s="97"/>
      <c r="F45" s="97">
        <f>C45*D45</f>
        <v>10764</v>
      </c>
      <c r="G45" s="99" t="s">
        <v>75</v>
      </c>
      <c r="H45" s="100">
        <f>F45</f>
        <v>10764</v>
      </c>
    </row>
    <row r="46" spans="1:8">
      <c r="A46" s="181">
        <v>5</v>
      </c>
      <c r="B46" s="213" t="s">
        <v>218</v>
      </c>
      <c r="C46" s="214"/>
      <c r="D46" s="88"/>
      <c r="E46" s="88"/>
      <c r="F46" s="88"/>
      <c r="G46" s="89"/>
      <c r="H46" s="90"/>
    </row>
    <row r="47" spans="1:8">
      <c r="A47" s="80"/>
      <c r="B47" s="81" t="s">
        <v>68</v>
      </c>
      <c r="C47" s="82" t="s">
        <v>63</v>
      </c>
      <c r="D47" s="82"/>
      <c r="E47" s="82" t="s">
        <v>66</v>
      </c>
      <c r="F47" s="82" t="s">
        <v>66</v>
      </c>
      <c r="G47" s="83"/>
      <c r="H47" s="83"/>
    </row>
    <row r="48" spans="1:8">
      <c r="A48" s="83"/>
      <c r="B48" s="82" t="s">
        <v>219</v>
      </c>
      <c r="C48" s="84">
        <v>2</v>
      </c>
      <c r="D48" s="84"/>
      <c r="E48" s="84">
        <v>109.34</v>
      </c>
      <c r="F48" s="84">
        <f>E48*C48</f>
        <v>218.68</v>
      </c>
      <c r="G48" s="91"/>
      <c r="H48" s="92"/>
    </row>
    <row r="49" spans="1:8">
      <c r="A49" s="83"/>
      <c r="B49" s="82" t="s">
        <v>220</v>
      </c>
      <c r="C49" s="84">
        <v>1</v>
      </c>
      <c r="D49" s="84"/>
      <c r="E49" s="84">
        <v>6.76</v>
      </c>
      <c r="F49" s="84">
        <f t="shared" ref="F49:F50" si="0">E49*C49</f>
        <v>6.76</v>
      </c>
      <c r="G49" s="91"/>
      <c r="H49" s="92"/>
    </row>
    <row r="50" spans="1:8">
      <c r="A50" s="83"/>
      <c r="B50" s="82" t="s">
        <v>221</v>
      </c>
      <c r="C50" s="84">
        <v>1</v>
      </c>
      <c r="D50" s="84"/>
      <c r="E50" s="84">
        <v>3.46</v>
      </c>
      <c r="F50" s="84">
        <f t="shared" si="0"/>
        <v>3.46</v>
      </c>
      <c r="G50" s="91"/>
      <c r="H50" s="92"/>
    </row>
    <row r="51" spans="1:8">
      <c r="A51" s="83"/>
      <c r="B51" s="82"/>
      <c r="C51" s="93"/>
      <c r="D51" s="93"/>
      <c r="E51" s="93"/>
      <c r="F51" s="81">
        <f>SUM(F48:F50)</f>
        <v>228.9</v>
      </c>
      <c r="G51" s="80" t="s">
        <v>67</v>
      </c>
      <c r="H51" s="85">
        <f>F51</f>
        <v>228.9</v>
      </c>
    </row>
    <row r="52" spans="1:8">
      <c r="A52" s="80"/>
      <c r="B52" s="81" t="s">
        <v>70</v>
      </c>
      <c r="C52" s="82"/>
      <c r="D52" s="82"/>
      <c r="E52" s="82"/>
      <c r="F52" s="82" t="s">
        <v>71</v>
      </c>
      <c r="G52" s="91"/>
      <c r="H52" s="94"/>
    </row>
    <row r="53" spans="1:8">
      <c r="A53" s="83"/>
      <c r="B53" s="82"/>
      <c r="C53" s="84"/>
      <c r="D53" s="84"/>
      <c r="E53" s="84"/>
      <c r="F53" s="84">
        <v>62.1</v>
      </c>
      <c r="G53" s="80" t="s">
        <v>72</v>
      </c>
      <c r="H53" s="95">
        <f>F53</f>
        <v>62.1</v>
      </c>
    </row>
    <row r="54" spans="1:8">
      <c r="A54" s="83"/>
      <c r="B54" s="81" t="s">
        <v>73</v>
      </c>
      <c r="C54" s="82" t="s">
        <v>71</v>
      </c>
      <c r="D54" s="84" t="s">
        <v>74</v>
      </c>
      <c r="E54" s="84"/>
      <c r="F54" s="84"/>
      <c r="G54" s="91"/>
      <c r="H54" s="91"/>
    </row>
    <row r="55" spans="1:8">
      <c r="A55" s="96"/>
      <c r="B55" s="97"/>
      <c r="C55" s="98">
        <f>H53</f>
        <v>62.1</v>
      </c>
      <c r="D55" s="97">
        <v>120</v>
      </c>
      <c r="E55" s="97"/>
      <c r="F55" s="97">
        <f>C55*D55</f>
        <v>7452</v>
      </c>
      <c r="G55" s="99" t="s">
        <v>75</v>
      </c>
      <c r="H55" s="100">
        <f>F55</f>
        <v>7452</v>
      </c>
    </row>
    <row r="56" spans="1:8">
      <c r="A56" s="181">
        <v>6</v>
      </c>
      <c r="B56" s="213" t="s">
        <v>222</v>
      </c>
      <c r="C56" s="214"/>
      <c r="D56" s="88"/>
      <c r="E56" s="88"/>
      <c r="F56" s="88"/>
      <c r="G56" s="89"/>
      <c r="H56" s="90"/>
    </row>
    <row r="57" spans="1:8">
      <c r="A57" s="80"/>
      <c r="B57" s="81" t="s">
        <v>68</v>
      </c>
      <c r="C57" s="82" t="s">
        <v>63</v>
      </c>
      <c r="D57" s="82" t="s">
        <v>64</v>
      </c>
      <c r="E57" s="82" t="s">
        <v>69</v>
      </c>
      <c r="F57" s="82" t="s">
        <v>66</v>
      </c>
      <c r="G57" s="83"/>
      <c r="H57" s="83"/>
    </row>
    <row r="58" spans="1:8">
      <c r="A58" s="83"/>
      <c r="B58" s="82"/>
      <c r="C58" s="84">
        <v>1</v>
      </c>
      <c r="D58" s="84">
        <v>7.6</v>
      </c>
      <c r="E58" s="84">
        <v>0.3</v>
      </c>
      <c r="F58" s="84">
        <f>E58*D58*C58</f>
        <v>2.2799999999999998</v>
      </c>
      <c r="G58" s="91"/>
      <c r="H58" s="92"/>
    </row>
    <row r="59" spans="1:8">
      <c r="A59" s="83"/>
      <c r="B59" s="82"/>
      <c r="C59" s="84">
        <v>1</v>
      </c>
      <c r="D59" s="84">
        <v>7.6</v>
      </c>
      <c r="E59" s="84">
        <v>0.43</v>
      </c>
      <c r="F59" s="84">
        <f>E59*D59*C59</f>
        <v>3.2679999999999998</v>
      </c>
      <c r="G59" s="91"/>
      <c r="H59" s="92"/>
    </row>
    <row r="60" spans="1:8">
      <c r="A60" s="83"/>
      <c r="B60" s="82"/>
      <c r="C60" s="84">
        <v>2</v>
      </c>
      <c r="D60" s="84">
        <v>0.45</v>
      </c>
      <c r="E60" s="84">
        <v>0.3</v>
      </c>
      <c r="F60" s="84">
        <f>E60*D60*C60</f>
        <v>0.27</v>
      </c>
      <c r="G60" s="91"/>
      <c r="H60" s="92"/>
    </row>
    <row r="61" spans="1:8">
      <c r="A61" s="83"/>
      <c r="B61" s="82"/>
      <c r="C61" s="93"/>
      <c r="D61" s="93"/>
      <c r="E61" s="93"/>
      <c r="F61" s="81">
        <f>SUM(F58:F60)</f>
        <v>5.8179999999999996</v>
      </c>
      <c r="G61" s="80" t="s">
        <v>67</v>
      </c>
      <c r="H61" s="85">
        <f>F61</f>
        <v>5.8179999999999996</v>
      </c>
    </row>
    <row r="62" spans="1:8">
      <c r="A62" s="80"/>
      <c r="B62" s="81" t="s">
        <v>70</v>
      </c>
      <c r="C62" s="82" t="s">
        <v>64</v>
      </c>
      <c r="D62" s="82" t="s">
        <v>65</v>
      </c>
      <c r="E62" s="82" t="s">
        <v>69</v>
      </c>
      <c r="F62" s="82" t="s">
        <v>71</v>
      </c>
      <c r="G62" s="91"/>
      <c r="H62" s="94"/>
    </row>
    <row r="63" spans="1:8">
      <c r="A63" s="83"/>
      <c r="B63" s="82"/>
      <c r="C63" s="84">
        <v>7.6</v>
      </c>
      <c r="D63" s="84">
        <v>0.3</v>
      </c>
      <c r="E63" s="84">
        <v>0.45</v>
      </c>
      <c r="F63" s="84">
        <f>E63*D63*C63</f>
        <v>1.026</v>
      </c>
      <c r="G63" s="80" t="s">
        <v>72</v>
      </c>
      <c r="H63" s="95">
        <f>F63</f>
        <v>1.026</v>
      </c>
    </row>
    <row r="64" spans="1:8">
      <c r="A64" s="83"/>
      <c r="B64" s="81" t="s">
        <v>73</v>
      </c>
      <c r="C64" s="82" t="s">
        <v>71</v>
      </c>
      <c r="D64" s="84" t="s">
        <v>74</v>
      </c>
      <c r="E64" s="84"/>
      <c r="F64" s="84"/>
      <c r="G64" s="91"/>
      <c r="H64" s="91"/>
    </row>
    <row r="65" spans="1:8">
      <c r="A65" s="96"/>
      <c r="B65" s="97"/>
      <c r="C65" s="98">
        <f>H63</f>
        <v>1.026</v>
      </c>
      <c r="D65" s="97">
        <v>120</v>
      </c>
      <c r="E65" s="97"/>
      <c r="F65" s="97">
        <f>C65*D65</f>
        <v>123.12</v>
      </c>
      <c r="G65" s="99" t="s">
        <v>75</v>
      </c>
      <c r="H65" s="100">
        <f>F65</f>
        <v>123.12</v>
      </c>
    </row>
    <row r="66" spans="1:8">
      <c r="A66" s="181">
        <v>7</v>
      </c>
      <c r="B66" s="213" t="s">
        <v>223</v>
      </c>
      <c r="C66" s="214"/>
      <c r="D66" s="88"/>
      <c r="E66" s="88"/>
      <c r="F66" s="88"/>
      <c r="G66" s="89"/>
      <c r="H66" s="90"/>
    </row>
    <row r="67" spans="1:8">
      <c r="A67" s="80"/>
      <c r="B67" s="81" t="s">
        <v>62</v>
      </c>
      <c r="C67" s="107" t="s">
        <v>64</v>
      </c>
      <c r="D67" s="107" t="s">
        <v>65</v>
      </c>
      <c r="E67" s="107" t="s">
        <v>69</v>
      </c>
      <c r="F67" s="107" t="s">
        <v>71</v>
      </c>
      <c r="G67" s="108"/>
      <c r="H67" s="108"/>
    </row>
    <row r="68" spans="1:8">
      <c r="A68" s="183"/>
      <c r="B68" s="184"/>
      <c r="C68" s="185">
        <v>7.8</v>
      </c>
      <c r="D68" s="185">
        <v>3.6</v>
      </c>
      <c r="E68" s="185">
        <v>0.1</v>
      </c>
      <c r="F68" s="185">
        <f>E68*D68*C68</f>
        <v>2.8080000000000003</v>
      </c>
      <c r="G68" s="186" t="s">
        <v>72</v>
      </c>
      <c r="H68" s="187">
        <f>F68</f>
        <v>2.8080000000000003</v>
      </c>
    </row>
    <row r="69" spans="1:8">
      <c r="A69" s="80"/>
      <c r="B69" s="81" t="s">
        <v>68</v>
      </c>
      <c r="C69" s="82" t="s">
        <v>63</v>
      </c>
      <c r="D69" s="82" t="s">
        <v>64</v>
      </c>
      <c r="E69" s="82" t="s">
        <v>69</v>
      </c>
      <c r="F69" s="82" t="s">
        <v>66</v>
      </c>
      <c r="G69" s="83"/>
      <c r="H69" s="83"/>
    </row>
    <row r="70" spans="1:8">
      <c r="A70" s="83"/>
      <c r="B70" s="82"/>
      <c r="C70" s="84">
        <v>2</v>
      </c>
      <c r="D70" s="84">
        <v>7.6</v>
      </c>
      <c r="E70" s="84">
        <v>0.3</v>
      </c>
      <c r="F70" s="84">
        <f>E70*D70*C70</f>
        <v>4.5599999999999996</v>
      </c>
      <c r="G70" s="91"/>
      <c r="H70" s="92"/>
    </row>
    <row r="71" spans="1:8">
      <c r="A71" s="83"/>
      <c r="B71" s="82"/>
      <c r="C71" s="84">
        <v>2</v>
      </c>
      <c r="D71" s="84">
        <v>3.5</v>
      </c>
      <c r="E71" s="84">
        <v>0.3</v>
      </c>
      <c r="F71" s="84">
        <f>E71*D71*C71</f>
        <v>2.1</v>
      </c>
      <c r="G71" s="91"/>
      <c r="H71" s="92"/>
    </row>
    <row r="72" spans="1:8">
      <c r="A72" s="83"/>
      <c r="B72" s="82"/>
      <c r="C72" s="93"/>
      <c r="D72" s="93"/>
      <c r="E72" s="93"/>
      <c r="F72" s="81">
        <f>SUM(F70:F71)</f>
        <v>6.66</v>
      </c>
      <c r="G72" s="80" t="s">
        <v>67</v>
      </c>
      <c r="H72" s="85">
        <f>F72</f>
        <v>6.66</v>
      </c>
    </row>
    <row r="73" spans="1:8">
      <c r="A73" s="80"/>
      <c r="B73" s="81" t="s">
        <v>70</v>
      </c>
      <c r="C73" s="82" t="s">
        <v>64</v>
      </c>
      <c r="D73" s="82" t="s">
        <v>65</v>
      </c>
      <c r="E73" s="82" t="s">
        <v>69</v>
      </c>
      <c r="F73" s="82" t="s">
        <v>71</v>
      </c>
      <c r="G73" s="91"/>
      <c r="H73" s="94"/>
    </row>
    <row r="74" spans="1:8">
      <c r="A74" s="83"/>
      <c r="B74" s="82"/>
      <c r="C74" s="84">
        <v>7.6</v>
      </c>
      <c r="D74" s="84">
        <v>3.5</v>
      </c>
      <c r="E74" s="84">
        <v>0.3</v>
      </c>
      <c r="F74" s="84">
        <f>E74*D74*C74</f>
        <v>7.9799999999999995</v>
      </c>
      <c r="G74" s="80" t="s">
        <v>72</v>
      </c>
      <c r="H74" s="95">
        <f>F74</f>
        <v>7.9799999999999995</v>
      </c>
    </row>
    <row r="75" spans="1:8">
      <c r="A75" s="83"/>
      <c r="B75" s="81" t="s">
        <v>73</v>
      </c>
      <c r="C75" s="82" t="s">
        <v>71</v>
      </c>
      <c r="D75" s="84" t="s">
        <v>74</v>
      </c>
      <c r="E75" s="84"/>
      <c r="F75" s="84"/>
      <c r="G75" s="91"/>
      <c r="H75" s="91"/>
    </row>
    <row r="76" spans="1:8">
      <c r="A76" s="96"/>
      <c r="B76" s="97"/>
      <c r="C76" s="98">
        <f>H74</f>
        <v>7.9799999999999995</v>
      </c>
      <c r="D76" s="97">
        <v>120</v>
      </c>
      <c r="E76" s="97"/>
      <c r="F76" s="97">
        <f>C76*D76</f>
        <v>957.59999999999991</v>
      </c>
      <c r="G76" s="99" t="s">
        <v>75</v>
      </c>
      <c r="H76" s="100">
        <f>F76</f>
        <v>957.59999999999991</v>
      </c>
    </row>
    <row r="77" spans="1:8">
      <c r="A77" s="181">
        <v>8</v>
      </c>
      <c r="B77" s="213" t="s">
        <v>224</v>
      </c>
      <c r="C77" s="214"/>
      <c r="D77" s="88"/>
      <c r="E77" s="88"/>
      <c r="F77" s="88"/>
      <c r="G77" s="89"/>
      <c r="H77" s="90"/>
    </row>
    <row r="78" spans="1:8">
      <c r="A78" s="80"/>
      <c r="B78" s="81" t="s">
        <v>68</v>
      </c>
      <c r="C78" s="82" t="s">
        <v>63</v>
      </c>
      <c r="D78" s="82" t="s">
        <v>64</v>
      </c>
      <c r="E78" s="82" t="s">
        <v>69</v>
      </c>
      <c r="F78" s="82" t="s">
        <v>66</v>
      </c>
      <c r="G78" s="83"/>
      <c r="H78" s="83"/>
    </row>
    <row r="79" spans="1:8">
      <c r="A79" s="83"/>
      <c r="B79" s="82"/>
      <c r="C79" s="84">
        <v>2</v>
      </c>
      <c r="D79" s="84">
        <v>20</v>
      </c>
      <c r="E79" s="84">
        <v>0.35</v>
      </c>
      <c r="F79" s="84">
        <f>E79*D79*C79</f>
        <v>14</v>
      </c>
      <c r="G79" s="91"/>
      <c r="H79" s="92"/>
    </row>
    <row r="80" spans="1:8">
      <c r="A80" s="83"/>
      <c r="B80" s="82"/>
      <c r="C80" s="84">
        <v>2</v>
      </c>
      <c r="D80" s="84">
        <v>1</v>
      </c>
      <c r="E80" s="84">
        <v>0.35</v>
      </c>
      <c r="F80" s="84">
        <f>E80*D80*C80</f>
        <v>0.7</v>
      </c>
      <c r="G80" s="91"/>
      <c r="H80" s="92"/>
    </row>
    <row r="81" spans="1:8">
      <c r="A81" s="83"/>
      <c r="B81" s="82"/>
      <c r="C81" s="93"/>
      <c r="D81" s="93"/>
      <c r="E81" s="93"/>
      <c r="F81" s="81">
        <f>SUM(F79:F80)</f>
        <v>14.7</v>
      </c>
      <c r="G81" s="80" t="s">
        <v>67</v>
      </c>
      <c r="H81" s="85">
        <f>F81</f>
        <v>14.7</v>
      </c>
    </row>
    <row r="82" spans="1:8">
      <c r="A82" s="80"/>
      <c r="B82" s="81" t="s">
        <v>70</v>
      </c>
      <c r="C82" s="82" t="s">
        <v>64</v>
      </c>
      <c r="D82" s="82" t="s">
        <v>65</v>
      </c>
      <c r="E82" s="82" t="s">
        <v>69</v>
      </c>
      <c r="F82" s="82" t="s">
        <v>71</v>
      </c>
      <c r="G82" s="91"/>
      <c r="H82" s="94"/>
    </row>
    <row r="83" spans="1:8">
      <c r="A83" s="83"/>
      <c r="B83" s="82"/>
      <c r="C83" s="84">
        <v>20</v>
      </c>
      <c r="D83" s="84">
        <v>1</v>
      </c>
      <c r="E83" s="84">
        <v>0.35</v>
      </c>
      <c r="F83" s="84">
        <f>E83*D83*C83</f>
        <v>7</v>
      </c>
      <c r="G83" s="80" t="s">
        <v>72</v>
      </c>
      <c r="H83" s="95">
        <f>F83</f>
        <v>7</v>
      </c>
    </row>
    <row r="84" spans="1:8">
      <c r="A84" s="83"/>
      <c r="B84" s="81" t="s">
        <v>73</v>
      </c>
      <c r="C84" s="82" t="s">
        <v>71</v>
      </c>
      <c r="D84" s="84" t="s">
        <v>74</v>
      </c>
      <c r="E84" s="84"/>
      <c r="F84" s="84"/>
      <c r="G84" s="91"/>
      <c r="H84" s="91"/>
    </row>
    <row r="85" spans="1:8">
      <c r="A85" s="96"/>
      <c r="B85" s="97"/>
      <c r="C85" s="98">
        <f>H83</f>
        <v>7</v>
      </c>
      <c r="D85" s="97">
        <v>120</v>
      </c>
      <c r="E85" s="97"/>
      <c r="F85" s="97">
        <f>C85*D85</f>
        <v>840</v>
      </c>
      <c r="G85" s="99" t="s">
        <v>75</v>
      </c>
      <c r="H85" s="100">
        <f>F85</f>
        <v>840</v>
      </c>
    </row>
    <row r="86" spans="1:8">
      <c r="A86" s="86"/>
      <c r="B86" s="87"/>
      <c r="C86" s="88"/>
      <c r="D86" s="88"/>
      <c r="E86" s="88"/>
      <c r="F86" s="88"/>
      <c r="G86" s="89"/>
      <c r="H86" s="90"/>
    </row>
    <row r="87" spans="1:8">
      <c r="A87" s="80"/>
      <c r="B87" s="81"/>
      <c r="C87" s="82"/>
      <c r="D87" s="82"/>
      <c r="E87" s="82"/>
      <c r="F87" s="82"/>
      <c r="G87" s="83"/>
      <c r="H87" s="83"/>
    </row>
    <row r="88" spans="1:8">
      <c r="A88" s="83"/>
      <c r="B88" s="82"/>
      <c r="C88" s="84"/>
      <c r="D88" s="84"/>
      <c r="E88" s="84"/>
      <c r="F88" s="84"/>
      <c r="G88" s="91"/>
      <c r="H88" s="92"/>
    </row>
    <row r="89" spans="1:8">
      <c r="A89" s="83"/>
      <c r="B89" s="82"/>
      <c r="C89" s="84"/>
      <c r="D89" s="84"/>
      <c r="E89" s="84"/>
      <c r="F89" s="84"/>
      <c r="G89" s="91"/>
      <c r="H89" s="92"/>
    </row>
    <row r="90" spans="1:8">
      <c r="A90" s="83"/>
      <c r="B90" s="82"/>
      <c r="C90" s="93"/>
      <c r="D90" s="93"/>
      <c r="E90" s="93"/>
      <c r="F90" s="81"/>
      <c r="G90" s="80"/>
      <c r="H90" s="85"/>
    </row>
    <row r="91" spans="1:8">
      <c r="A91" s="80"/>
      <c r="B91" s="81"/>
      <c r="C91" s="82"/>
      <c r="D91" s="82"/>
      <c r="E91" s="82"/>
      <c r="F91" s="82"/>
      <c r="G91" s="91"/>
      <c r="H91" s="94"/>
    </row>
    <row r="92" spans="1:8">
      <c r="A92" s="83"/>
      <c r="B92" s="82"/>
      <c r="C92" s="84"/>
      <c r="D92" s="84"/>
      <c r="E92" s="84"/>
      <c r="F92" s="84"/>
      <c r="G92" s="80"/>
      <c r="H92" s="95"/>
    </row>
    <row r="93" spans="1:8">
      <c r="A93" s="83"/>
      <c r="B93" s="81"/>
      <c r="C93" s="82"/>
      <c r="D93" s="84"/>
      <c r="E93" s="84"/>
      <c r="F93" s="84"/>
      <c r="G93" s="91"/>
      <c r="H93" s="91"/>
    </row>
    <row r="94" spans="1:8">
      <c r="A94" s="96"/>
      <c r="B94" s="97"/>
      <c r="C94" s="98"/>
      <c r="D94" s="97"/>
      <c r="E94" s="97"/>
      <c r="F94" s="97"/>
      <c r="G94" s="99"/>
      <c r="H94" s="100"/>
    </row>
    <row r="95" spans="1:8">
      <c r="A95" s="86"/>
      <c r="B95" s="87"/>
      <c r="C95" s="88"/>
      <c r="D95" s="88"/>
      <c r="E95" s="88"/>
      <c r="F95" s="88"/>
      <c r="G95" s="89"/>
      <c r="H95" s="90"/>
    </row>
    <row r="96" spans="1:8">
      <c r="A96" s="80"/>
      <c r="B96" s="81"/>
      <c r="C96" s="82"/>
      <c r="D96" s="82"/>
      <c r="E96" s="82"/>
      <c r="F96" s="82"/>
      <c r="G96" s="83"/>
      <c r="H96" s="83"/>
    </row>
    <row r="97" spans="1:8">
      <c r="A97" s="83"/>
      <c r="B97" s="82"/>
      <c r="C97" s="84"/>
      <c r="D97" s="84"/>
      <c r="E97" s="84"/>
      <c r="F97" s="84"/>
      <c r="G97" s="91"/>
      <c r="H97" s="92"/>
    </row>
    <row r="98" spans="1:8">
      <c r="A98" s="83"/>
      <c r="B98" s="82"/>
      <c r="C98" s="84"/>
      <c r="D98" s="84"/>
      <c r="E98" s="84"/>
      <c r="F98" s="84"/>
      <c r="G98" s="91"/>
      <c r="H98" s="92"/>
    </row>
    <row r="99" spans="1:8">
      <c r="A99" s="83"/>
      <c r="B99" s="82"/>
      <c r="C99" s="93"/>
      <c r="D99" s="93"/>
      <c r="E99" s="93"/>
      <c r="F99" s="81"/>
      <c r="G99" s="80"/>
      <c r="H99" s="85"/>
    </row>
    <row r="100" spans="1:8">
      <c r="A100" s="80"/>
      <c r="B100" s="81"/>
      <c r="C100" s="82"/>
      <c r="D100" s="82"/>
      <c r="E100" s="82"/>
      <c r="F100" s="82"/>
      <c r="G100" s="91"/>
      <c r="H100" s="94"/>
    </row>
    <row r="101" spans="1:8">
      <c r="A101" s="83"/>
      <c r="B101" s="82"/>
      <c r="C101" s="84"/>
      <c r="D101" s="84"/>
      <c r="E101" s="84"/>
      <c r="F101" s="84"/>
      <c r="G101" s="80"/>
      <c r="H101" s="95"/>
    </row>
    <row r="102" spans="1:8">
      <c r="A102" s="83"/>
      <c r="B102" s="81"/>
      <c r="C102" s="82"/>
      <c r="D102" s="84"/>
      <c r="E102" s="84"/>
      <c r="F102" s="84"/>
      <c r="G102" s="91"/>
      <c r="H102" s="91"/>
    </row>
    <row r="103" spans="1:8">
      <c r="A103" s="96"/>
      <c r="B103" s="97"/>
      <c r="C103" s="98"/>
      <c r="D103" s="97"/>
      <c r="E103" s="97"/>
      <c r="F103" s="97"/>
      <c r="G103" s="99"/>
      <c r="H103" s="100"/>
    </row>
    <row r="104" spans="1:8">
      <c r="A104" s="101"/>
      <c r="B104" s="87"/>
      <c r="C104" s="102"/>
      <c r="D104" s="102"/>
      <c r="E104" s="102"/>
      <c r="F104" s="102"/>
      <c r="G104" s="89"/>
      <c r="H104" s="103"/>
    </row>
    <row r="105" spans="1:8">
      <c r="A105" s="80"/>
      <c r="B105" s="81"/>
      <c r="C105" s="82"/>
      <c r="D105" s="82"/>
      <c r="E105" s="82"/>
      <c r="F105" s="82"/>
      <c r="G105" s="83"/>
      <c r="H105" s="83"/>
    </row>
    <row r="106" spans="1:8">
      <c r="A106" s="83"/>
      <c r="B106" s="82"/>
      <c r="C106" s="84"/>
      <c r="D106" s="84"/>
      <c r="E106" s="84"/>
      <c r="F106" s="104"/>
      <c r="G106" s="91"/>
      <c r="H106" s="92"/>
    </row>
    <row r="107" spans="1:8">
      <c r="A107" s="83"/>
      <c r="B107" s="82"/>
      <c r="C107" s="84"/>
      <c r="D107" s="84"/>
      <c r="E107" s="84"/>
      <c r="F107" s="104"/>
      <c r="G107" s="91"/>
      <c r="H107" s="92"/>
    </row>
    <row r="108" spans="1:8">
      <c r="A108" s="83"/>
      <c r="B108" s="82"/>
      <c r="C108" s="93"/>
      <c r="D108" s="93"/>
      <c r="E108" s="93"/>
      <c r="F108" s="105"/>
      <c r="G108" s="80"/>
      <c r="H108" s="85"/>
    </row>
    <row r="109" spans="1:8">
      <c r="A109" s="80"/>
      <c r="B109" s="81"/>
      <c r="C109" s="82"/>
      <c r="D109" s="82"/>
      <c r="E109" s="82"/>
      <c r="F109" s="82"/>
      <c r="G109" s="91"/>
      <c r="H109" s="94"/>
    </row>
    <row r="110" spans="1:8">
      <c r="A110" s="83"/>
      <c r="B110" s="82"/>
      <c r="C110" s="84"/>
      <c r="D110" s="84"/>
      <c r="E110" s="84"/>
      <c r="F110" s="104"/>
      <c r="G110" s="80"/>
      <c r="H110" s="95"/>
    </row>
    <row r="111" spans="1:8">
      <c r="A111" s="83"/>
      <c r="B111" s="81"/>
      <c r="C111" s="82"/>
      <c r="D111" s="84"/>
      <c r="E111" s="84"/>
      <c r="F111" s="84"/>
      <c r="G111" s="91"/>
      <c r="H111" s="91"/>
    </row>
    <row r="112" spans="1:8">
      <c r="A112" s="96"/>
      <c r="B112" s="97"/>
      <c r="C112" s="98"/>
      <c r="D112" s="97"/>
      <c r="E112" s="97"/>
      <c r="F112" s="106"/>
      <c r="G112" s="99"/>
      <c r="H112" s="100"/>
    </row>
    <row r="113" spans="1:8">
      <c r="A113" s="101"/>
      <c r="B113" s="87"/>
      <c r="C113" s="102"/>
      <c r="D113" s="102"/>
      <c r="E113" s="102"/>
      <c r="F113" s="102"/>
      <c r="G113" s="89"/>
      <c r="H113" s="103"/>
    </row>
    <row r="114" spans="1:8">
      <c r="A114" s="80"/>
      <c r="B114" s="81"/>
      <c r="C114" s="82"/>
      <c r="D114" s="82"/>
      <c r="E114" s="82"/>
      <c r="F114" s="82"/>
      <c r="G114" s="83"/>
      <c r="H114" s="83"/>
    </row>
    <row r="115" spans="1:8">
      <c r="A115" s="83"/>
      <c r="B115" s="82"/>
      <c r="C115" s="84"/>
      <c r="D115" s="84"/>
      <c r="E115" s="84"/>
      <c r="F115" s="104"/>
      <c r="G115" s="91"/>
      <c r="H115" s="92"/>
    </row>
    <row r="116" spans="1:8">
      <c r="A116" s="83"/>
      <c r="B116" s="82"/>
      <c r="C116" s="84"/>
      <c r="D116" s="84"/>
      <c r="E116" s="84"/>
      <c r="F116" s="104"/>
      <c r="G116" s="91"/>
      <c r="H116" s="92"/>
    </row>
    <row r="117" spans="1:8">
      <c r="A117" s="83"/>
      <c r="B117" s="82"/>
      <c r="C117" s="93"/>
      <c r="D117" s="93"/>
      <c r="E117" s="93"/>
      <c r="F117" s="105"/>
      <c r="G117" s="80"/>
      <c r="H117" s="85"/>
    </row>
    <row r="118" spans="1:8">
      <c r="A118" s="80"/>
      <c r="B118" s="81"/>
      <c r="C118" s="82"/>
      <c r="D118" s="82"/>
      <c r="E118" s="82"/>
      <c r="F118" s="82"/>
      <c r="G118" s="91"/>
      <c r="H118" s="94"/>
    </row>
    <row r="119" spans="1:8">
      <c r="A119" s="83"/>
      <c r="B119" s="82"/>
      <c r="C119" s="84"/>
      <c r="D119" s="84"/>
      <c r="E119" s="84"/>
      <c r="F119" s="104"/>
      <c r="G119" s="80"/>
      <c r="H119" s="95"/>
    </row>
    <row r="120" spans="1:8">
      <c r="A120" s="83"/>
      <c r="B120" s="81"/>
      <c r="C120" s="82"/>
      <c r="D120" s="84"/>
      <c r="E120" s="84"/>
      <c r="F120" s="84"/>
      <c r="G120" s="91"/>
      <c r="H120" s="91"/>
    </row>
    <row r="121" spans="1:8">
      <c r="A121" s="96"/>
      <c r="B121" s="97"/>
      <c r="C121" s="98"/>
      <c r="D121" s="97"/>
      <c r="E121" s="97"/>
      <c r="F121" s="106"/>
      <c r="G121" s="99"/>
      <c r="H121" s="100"/>
    </row>
  </sheetData>
  <mergeCells count="10">
    <mergeCell ref="A1:G1"/>
    <mergeCell ref="B2:F2"/>
    <mergeCell ref="B5:C5"/>
    <mergeCell ref="B14:C14"/>
    <mergeCell ref="B23:C23"/>
    <mergeCell ref="B56:C56"/>
    <mergeCell ref="B66:C66"/>
    <mergeCell ref="B77:C77"/>
    <mergeCell ref="B35:C35"/>
    <mergeCell ref="B46:C46"/>
  </mergeCells>
  <pageMargins left="0.70866141732283472" right="0.70866141732283472" top="0.74803149606299213" bottom="0.74803149606299213" header="0.31496062992125984" footer="0.31496062992125984"/>
  <pageSetup paperSize="9" scale="110" firstPageNumber="0" orientation="portrait" horizontalDpi="300" verticalDpi="300" r:id="rId1"/>
  <headerFooter alignWithMargins="0"/>
  <rowBreaks count="2" manualBreakCount="2">
    <brk id="45" max="16383" man="1"/>
    <brk id="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197"/>
  <sheetViews>
    <sheetView view="pageBreakPreview" topLeftCell="A22" zoomScale="120" zoomScaleSheetLayoutView="120" workbookViewId="0">
      <selection activeCell="C24" sqref="C24"/>
    </sheetView>
  </sheetViews>
  <sheetFormatPr baseColWidth="10" defaultRowHeight="12.75"/>
  <cols>
    <col min="1" max="1" width="30.28515625" style="159" customWidth="1"/>
    <col min="2" max="2" width="5.140625" style="159" customWidth="1"/>
    <col min="3" max="3" width="6.5703125" style="159" customWidth="1"/>
    <col min="4" max="4" width="6" style="159" customWidth="1"/>
    <col min="5" max="5" width="10.140625" style="159" customWidth="1"/>
    <col min="6" max="6" width="44.5703125" style="159" customWidth="1"/>
    <col min="7" max="16384" width="11.42578125" style="159"/>
  </cols>
  <sheetData>
    <row r="1" spans="1:6" ht="44.1" customHeight="1">
      <c r="A1" s="217" t="s">
        <v>91</v>
      </c>
      <c r="B1" s="217"/>
      <c r="C1" s="217"/>
      <c r="D1" s="217"/>
      <c r="E1" s="217"/>
      <c r="F1" s="217"/>
    </row>
    <row r="2" spans="1:6" ht="66" customHeight="1">
      <c r="A2" s="160" t="s">
        <v>92</v>
      </c>
      <c r="B2" s="160" t="s">
        <v>93</v>
      </c>
      <c r="C2" s="161" t="s">
        <v>94</v>
      </c>
      <c r="D2" s="161" t="s">
        <v>95</v>
      </c>
      <c r="E2" s="162" t="s">
        <v>96</v>
      </c>
      <c r="F2" s="160" t="s">
        <v>97</v>
      </c>
    </row>
    <row r="3" spans="1:6" s="166" customFormat="1" ht="20.100000000000001" customHeight="1">
      <c r="A3" s="163" t="s">
        <v>98</v>
      </c>
      <c r="B3" s="164"/>
      <c r="C3" s="164"/>
      <c r="D3" s="164"/>
      <c r="E3" s="165"/>
      <c r="F3" s="164"/>
    </row>
    <row r="4" spans="1:6" s="166" customFormat="1" ht="20.100000000000001" customHeight="1">
      <c r="A4" s="167" t="s">
        <v>99</v>
      </c>
      <c r="B4" s="168" t="s">
        <v>11</v>
      </c>
      <c r="C4" s="168">
        <v>60</v>
      </c>
      <c r="D4" s="168">
        <v>1</v>
      </c>
      <c r="E4" s="169"/>
      <c r="F4" s="170" t="s">
        <v>100</v>
      </c>
    </row>
    <row r="5" spans="1:6" s="166" customFormat="1" ht="20.100000000000001" customHeight="1">
      <c r="A5" s="167" t="s">
        <v>101</v>
      </c>
      <c r="B5" s="168" t="s">
        <v>11</v>
      </c>
      <c r="C5" s="168">
        <v>200</v>
      </c>
      <c r="D5" s="168">
        <v>1</v>
      </c>
      <c r="E5" s="169"/>
      <c r="F5" s="170" t="s">
        <v>102</v>
      </c>
    </row>
    <row r="6" spans="1:6" s="166" customFormat="1" ht="20.100000000000001" customHeight="1">
      <c r="A6" s="167" t="s">
        <v>101</v>
      </c>
      <c r="B6" s="168" t="s">
        <v>11</v>
      </c>
      <c r="C6" s="168">
        <v>300</v>
      </c>
      <c r="D6" s="168">
        <v>1</v>
      </c>
      <c r="E6" s="169"/>
      <c r="F6" s="170" t="s">
        <v>103</v>
      </c>
    </row>
    <row r="7" spans="1:6" s="166" customFormat="1" ht="20.100000000000001" customHeight="1">
      <c r="A7" s="167" t="s">
        <v>104</v>
      </c>
      <c r="B7" s="168" t="s">
        <v>11</v>
      </c>
      <c r="C7" s="168">
        <v>400</v>
      </c>
      <c r="D7" s="168">
        <v>1</v>
      </c>
      <c r="E7" s="169"/>
      <c r="F7" s="170" t="s">
        <v>105</v>
      </c>
    </row>
    <row r="8" spans="1:6" s="166" customFormat="1" ht="20.100000000000001" customHeight="1">
      <c r="A8" s="167" t="s">
        <v>106</v>
      </c>
      <c r="B8" s="168" t="s">
        <v>11</v>
      </c>
      <c r="C8" s="168">
        <v>60</v>
      </c>
      <c r="D8" s="168">
        <v>2</v>
      </c>
      <c r="E8" s="169"/>
      <c r="F8" s="170" t="s">
        <v>107</v>
      </c>
    </row>
    <row r="9" spans="1:6" s="166" customFormat="1" ht="20.100000000000001" customHeight="1">
      <c r="A9" s="167" t="s">
        <v>108</v>
      </c>
      <c r="B9" s="168" t="s">
        <v>11</v>
      </c>
      <c r="C9" s="168">
        <v>15</v>
      </c>
      <c r="D9" s="168">
        <v>2</v>
      </c>
      <c r="E9" s="169"/>
      <c r="F9" s="170" t="s">
        <v>109</v>
      </c>
    </row>
    <row r="10" spans="1:6" s="166" customFormat="1" ht="20.100000000000001" customHeight="1">
      <c r="A10" s="167" t="s">
        <v>110</v>
      </c>
      <c r="B10" s="168" t="s">
        <v>13</v>
      </c>
      <c r="C10" s="168">
        <v>20</v>
      </c>
      <c r="D10" s="168">
        <v>1</v>
      </c>
      <c r="E10" s="169"/>
      <c r="F10" s="170" t="s">
        <v>111</v>
      </c>
    </row>
    <row r="11" spans="1:6" s="166" customFormat="1" ht="20.100000000000001" customHeight="1">
      <c r="A11" s="166" t="s">
        <v>112</v>
      </c>
      <c r="B11" s="168" t="s">
        <v>113</v>
      </c>
      <c r="C11" s="168" t="s">
        <v>114</v>
      </c>
      <c r="D11" s="168">
        <v>4</v>
      </c>
      <c r="E11" s="171"/>
      <c r="F11" s="170" t="s">
        <v>115</v>
      </c>
    </row>
    <row r="12" spans="1:6" s="166" customFormat="1" ht="20.100000000000001" customHeight="1">
      <c r="A12" s="166" t="s">
        <v>116</v>
      </c>
      <c r="B12" s="168" t="s">
        <v>93</v>
      </c>
      <c r="C12" s="168">
        <v>0.5</v>
      </c>
      <c r="D12" s="168">
        <v>1</v>
      </c>
      <c r="E12" s="171">
        <f>D12/C12</f>
        <v>2</v>
      </c>
      <c r="F12" s="172" t="s">
        <v>117</v>
      </c>
    </row>
    <row r="13" spans="1:6" s="166" customFormat="1" ht="20.100000000000001" customHeight="1">
      <c r="A13" s="166" t="s">
        <v>118</v>
      </c>
      <c r="B13" s="168" t="s">
        <v>119</v>
      </c>
      <c r="C13" s="168">
        <v>20</v>
      </c>
      <c r="D13" s="168">
        <v>4</v>
      </c>
      <c r="E13" s="171"/>
      <c r="F13" s="172" t="s">
        <v>120</v>
      </c>
    </row>
    <row r="14" spans="1:6" s="166" customFormat="1" ht="20.100000000000001" customHeight="1">
      <c r="A14" s="166" t="s">
        <v>121</v>
      </c>
      <c r="B14" s="168" t="s">
        <v>119</v>
      </c>
      <c r="C14" s="168">
        <v>10</v>
      </c>
      <c r="D14" s="168">
        <v>6</v>
      </c>
      <c r="E14" s="171"/>
      <c r="F14" s="172" t="s">
        <v>122</v>
      </c>
    </row>
    <row r="15" spans="1:6" s="166" customFormat="1" ht="20.100000000000001" customHeight="1">
      <c r="A15" s="166" t="s">
        <v>123</v>
      </c>
      <c r="B15" s="168" t="s">
        <v>119</v>
      </c>
      <c r="C15" s="168">
        <v>0.6</v>
      </c>
      <c r="D15" s="168">
        <v>1</v>
      </c>
      <c r="E15" s="171">
        <f>D15/C15</f>
        <v>1.6666666666666667</v>
      </c>
      <c r="F15" s="172" t="s">
        <v>117</v>
      </c>
    </row>
    <row r="16" spans="1:6" s="166" customFormat="1" ht="20.100000000000001" customHeight="1">
      <c r="A16" s="166" t="s">
        <v>124</v>
      </c>
      <c r="B16" s="168" t="s">
        <v>119</v>
      </c>
      <c r="C16" s="168">
        <v>3</v>
      </c>
      <c r="D16" s="168">
        <v>5</v>
      </c>
      <c r="E16" s="171">
        <f>D16/C16</f>
        <v>1.6666666666666667</v>
      </c>
      <c r="F16" s="172"/>
    </row>
    <row r="17" spans="1:6" s="166" customFormat="1" ht="20.100000000000001" customHeight="1">
      <c r="A17" s="173" t="s">
        <v>125</v>
      </c>
      <c r="B17" s="168"/>
      <c r="C17" s="168"/>
      <c r="D17" s="168"/>
      <c r="E17" s="171"/>
      <c r="F17" s="172"/>
    </row>
    <row r="18" spans="1:6" s="166" customFormat="1" ht="20.100000000000001" customHeight="1">
      <c r="A18" s="166" t="s">
        <v>126</v>
      </c>
      <c r="B18" s="168" t="s">
        <v>127</v>
      </c>
      <c r="C18" s="168">
        <v>20</v>
      </c>
      <c r="D18" s="168">
        <v>3</v>
      </c>
      <c r="E18" s="171">
        <f>D18/C18</f>
        <v>0.15</v>
      </c>
      <c r="F18" s="172"/>
    </row>
    <row r="19" spans="1:6" s="166" customFormat="1" ht="20.100000000000001" customHeight="1">
      <c r="A19" s="166" t="s">
        <v>128</v>
      </c>
      <c r="B19" s="168" t="s">
        <v>129</v>
      </c>
      <c r="C19" s="168">
        <v>3</v>
      </c>
      <c r="D19" s="168">
        <v>4</v>
      </c>
      <c r="E19" s="171">
        <f>D19/C19</f>
        <v>1.3333333333333333</v>
      </c>
      <c r="F19" s="172"/>
    </row>
    <row r="20" spans="1:6" s="166" customFormat="1" ht="20.100000000000001" customHeight="1">
      <c r="A20" s="167" t="s">
        <v>130</v>
      </c>
      <c r="B20" s="168" t="s">
        <v>93</v>
      </c>
      <c r="C20" s="168">
        <v>2</v>
      </c>
      <c r="D20" s="168">
        <v>3</v>
      </c>
      <c r="E20" s="171">
        <f>D20/C20</f>
        <v>1.5</v>
      </c>
      <c r="F20" s="174"/>
    </row>
    <row r="21" spans="1:6" s="166" customFormat="1" ht="20.100000000000001" customHeight="1">
      <c r="A21" s="173" t="s">
        <v>131</v>
      </c>
      <c r="E21" s="171"/>
      <c r="F21" s="172"/>
    </row>
    <row r="22" spans="1:6" s="166" customFormat="1" ht="20.100000000000001" customHeight="1">
      <c r="A22" s="166" t="s">
        <v>132</v>
      </c>
      <c r="B22" s="168" t="s">
        <v>129</v>
      </c>
      <c r="C22" s="168">
        <v>20</v>
      </c>
      <c r="D22" s="168">
        <v>3</v>
      </c>
      <c r="E22" s="171">
        <f>D22/C22</f>
        <v>0.15</v>
      </c>
      <c r="F22" s="172"/>
    </row>
    <row r="23" spans="1:6" s="166" customFormat="1" ht="20.100000000000001" customHeight="1">
      <c r="A23" s="173" t="s">
        <v>133</v>
      </c>
      <c r="B23" s="168"/>
      <c r="C23" s="168"/>
      <c r="D23" s="168"/>
      <c r="E23" s="171"/>
      <c r="F23" s="173" t="s">
        <v>134</v>
      </c>
    </row>
    <row r="24" spans="1:6" s="166" customFormat="1" ht="20.100000000000001" customHeight="1">
      <c r="A24" s="166" t="s">
        <v>135</v>
      </c>
      <c r="B24" s="168" t="s">
        <v>119</v>
      </c>
      <c r="C24" s="168">
        <v>2</v>
      </c>
      <c r="D24" s="168">
        <v>4</v>
      </c>
      <c r="E24" s="171">
        <f t="shared" ref="E24:E28" si="0">D24/C24</f>
        <v>2</v>
      </c>
      <c r="F24" s="167" t="s">
        <v>136</v>
      </c>
    </row>
    <row r="25" spans="1:6" s="166" customFormat="1" ht="20.100000000000001" customHeight="1">
      <c r="A25" s="166" t="s">
        <v>137</v>
      </c>
      <c r="B25" s="168" t="s">
        <v>119</v>
      </c>
      <c r="C25" s="168">
        <v>2.5</v>
      </c>
      <c r="D25" s="168">
        <v>4</v>
      </c>
      <c r="E25" s="171">
        <f>D25/C25</f>
        <v>1.6</v>
      </c>
      <c r="F25" s="167" t="s">
        <v>138</v>
      </c>
    </row>
    <row r="26" spans="1:6" s="166" customFormat="1" ht="20.100000000000001" customHeight="1">
      <c r="A26" s="166" t="s">
        <v>139</v>
      </c>
      <c r="B26" s="168" t="s">
        <v>119</v>
      </c>
      <c r="C26" s="168">
        <v>5</v>
      </c>
      <c r="D26" s="168">
        <v>4</v>
      </c>
      <c r="E26" s="171">
        <f t="shared" si="0"/>
        <v>0.8</v>
      </c>
      <c r="F26" s="167" t="s">
        <v>138</v>
      </c>
    </row>
    <row r="27" spans="1:6" s="166" customFormat="1" ht="20.100000000000001" customHeight="1">
      <c r="A27" s="166" t="s">
        <v>140</v>
      </c>
      <c r="B27" s="168" t="s">
        <v>119</v>
      </c>
      <c r="C27" s="168">
        <v>2</v>
      </c>
      <c r="D27" s="168">
        <v>4</v>
      </c>
      <c r="E27" s="171">
        <f t="shared" si="0"/>
        <v>2</v>
      </c>
      <c r="F27" s="167" t="s">
        <v>141</v>
      </c>
    </row>
    <row r="28" spans="1:6" s="166" customFormat="1" ht="20.100000000000001" customHeight="1">
      <c r="A28" s="166" t="s">
        <v>142</v>
      </c>
      <c r="B28" s="168" t="s">
        <v>119</v>
      </c>
      <c r="C28" s="168">
        <v>3</v>
      </c>
      <c r="D28" s="168">
        <v>4</v>
      </c>
      <c r="E28" s="171">
        <f t="shared" si="0"/>
        <v>1.3333333333333333</v>
      </c>
      <c r="F28" s="167"/>
    </row>
    <row r="29" spans="1:6" s="166" customFormat="1" ht="20.100000000000001" customHeight="1">
      <c r="A29" s="173" t="s">
        <v>143</v>
      </c>
      <c r="B29" s="168"/>
      <c r="C29" s="168"/>
      <c r="D29" s="168"/>
      <c r="E29" s="171"/>
      <c r="F29" s="172"/>
    </row>
    <row r="30" spans="1:6" s="166" customFormat="1" ht="20.100000000000001" customHeight="1">
      <c r="A30" s="166" t="s">
        <v>144</v>
      </c>
      <c r="B30" s="168" t="s">
        <v>119</v>
      </c>
      <c r="C30" s="168">
        <v>10</v>
      </c>
      <c r="D30" s="168">
        <v>3</v>
      </c>
      <c r="E30" s="171">
        <f>D30/C30</f>
        <v>0.3</v>
      </c>
      <c r="F30" s="172" t="s">
        <v>145</v>
      </c>
    </row>
    <row r="31" spans="1:6" s="166" customFormat="1" ht="20.100000000000001" customHeight="1">
      <c r="A31" s="166" t="s">
        <v>146</v>
      </c>
      <c r="B31" s="168" t="s">
        <v>119</v>
      </c>
      <c r="C31" s="168">
        <v>5</v>
      </c>
      <c r="D31" s="168">
        <v>3</v>
      </c>
      <c r="E31" s="171">
        <f>D31/C31</f>
        <v>0.6</v>
      </c>
      <c r="F31" s="172" t="s">
        <v>145</v>
      </c>
    </row>
    <row r="32" spans="1:6" s="166" customFormat="1" ht="20.100000000000001" customHeight="1">
      <c r="A32" s="166" t="s">
        <v>147</v>
      </c>
      <c r="B32" s="168" t="s">
        <v>119</v>
      </c>
      <c r="C32" s="168">
        <v>0.2</v>
      </c>
      <c r="D32" s="168">
        <v>3</v>
      </c>
      <c r="E32" s="171">
        <f>D32/C32</f>
        <v>15</v>
      </c>
      <c r="F32" s="172" t="s">
        <v>148</v>
      </c>
    </row>
    <row r="33" spans="1:6" s="166" customFormat="1" ht="20.100000000000001" customHeight="1">
      <c r="A33" s="166" t="s">
        <v>149</v>
      </c>
      <c r="B33" s="168" t="s">
        <v>119</v>
      </c>
      <c r="C33" s="168">
        <v>0.3</v>
      </c>
      <c r="D33" s="168">
        <v>3</v>
      </c>
      <c r="E33" s="171">
        <f>D33/C33</f>
        <v>10</v>
      </c>
      <c r="F33" s="172"/>
    </row>
    <row r="34" spans="1:6" ht="40.35" customHeight="1">
      <c r="A34" s="218" t="s">
        <v>150</v>
      </c>
      <c r="B34" s="218"/>
      <c r="C34" s="218"/>
      <c r="D34" s="218"/>
      <c r="E34" s="218"/>
      <c r="F34" s="218"/>
    </row>
    <row r="35" spans="1:6" ht="66" customHeight="1">
      <c r="A35" s="160" t="s">
        <v>92</v>
      </c>
      <c r="B35" s="160" t="s">
        <v>93</v>
      </c>
      <c r="C35" s="161" t="s">
        <v>94</v>
      </c>
      <c r="D35" s="161" t="s">
        <v>151</v>
      </c>
      <c r="E35" s="162" t="s">
        <v>96</v>
      </c>
      <c r="F35" s="160" t="s">
        <v>97</v>
      </c>
    </row>
    <row r="36" spans="1:6" s="166" customFormat="1" ht="20.100000000000001" customHeight="1">
      <c r="A36" s="173" t="s">
        <v>152</v>
      </c>
      <c r="B36" s="168"/>
      <c r="C36" s="168"/>
      <c r="D36" s="175" t="s">
        <v>153</v>
      </c>
      <c r="E36" s="176" t="s">
        <v>154</v>
      </c>
      <c r="F36" s="177" t="s">
        <v>155</v>
      </c>
    </row>
    <row r="37" spans="1:6" s="166" customFormat="1" ht="20.100000000000001" customHeight="1">
      <c r="A37" s="166" t="s">
        <v>156</v>
      </c>
      <c r="B37" s="168" t="s">
        <v>75</v>
      </c>
      <c r="C37" s="168">
        <v>500</v>
      </c>
      <c r="D37" s="168">
        <v>2</v>
      </c>
      <c r="E37" s="178">
        <f>D37/C37</f>
        <v>4.0000000000000001E-3</v>
      </c>
      <c r="F37" s="172" t="s">
        <v>157</v>
      </c>
    </row>
    <row r="38" spans="1:6" s="166" customFormat="1" ht="20.100000000000001" customHeight="1">
      <c r="A38" s="166" t="s">
        <v>158</v>
      </c>
      <c r="B38" s="168" t="s">
        <v>75</v>
      </c>
      <c r="C38" s="168">
        <v>500</v>
      </c>
      <c r="D38" s="168">
        <v>4</v>
      </c>
      <c r="E38" s="171">
        <f>D38/C38</f>
        <v>8.0000000000000002E-3</v>
      </c>
      <c r="F38" s="172" t="s">
        <v>159</v>
      </c>
    </row>
    <row r="39" spans="1:6" s="166" customFormat="1" ht="20.100000000000001" customHeight="1">
      <c r="A39" s="166" t="s">
        <v>160</v>
      </c>
      <c r="B39" s="168" t="s">
        <v>75</v>
      </c>
      <c r="C39" s="168">
        <v>500</v>
      </c>
      <c r="D39" s="168">
        <v>4</v>
      </c>
      <c r="E39" s="171">
        <f>D39/C39</f>
        <v>8.0000000000000002E-3</v>
      </c>
      <c r="F39" s="172" t="s">
        <v>161</v>
      </c>
    </row>
    <row r="40" spans="1:6" s="166" customFormat="1" ht="20.100000000000001" customHeight="1">
      <c r="A40" s="166" t="s">
        <v>162</v>
      </c>
      <c r="B40" s="168" t="s">
        <v>129</v>
      </c>
      <c r="C40" s="168">
        <v>20</v>
      </c>
      <c r="D40" s="168">
        <v>5</v>
      </c>
      <c r="E40" s="171">
        <f>D40/C40</f>
        <v>0.25</v>
      </c>
      <c r="F40" s="172" t="s">
        <v>163</v>
      </c>
    </row>
    <row r="41" spans="1:6" s="166" customFormat="1" ht="20.100000000000001" customHeight="1">
      <c r="A41" s="173" t="s">
        <v>164</v>
      </c>
      <c r="B41" s="168"/>
      <c r="C41" s="168"/>
      <c r="D41" s="168"/>
      <c r="E41" s="171"/>
      <c r="F41" s="172"/>
    </row>
    <row r="42" spans="1:6" s="166" customFormat="1" ht="20.100000000000001" customHeight="1">
      <c r="A42" s="166" t="s">
        <v>165</v>
      </c>
      <c r="B42" s="168" t="s">
        <v>11</v>
      </c>
      <c r="C42" s="168">
        <v>2</v>
      </c>
      <c r="D42" s="168">
        <v>4</v>
      </c>
      <c r="E42" s="171">
        <f t="shared" ref="E42:E49" si="1">D42/C42</f>
        <v>2</v>
      </c>
      <c r="F42" s="172" t="s">
        <v>166</v>
      </c>
    </row>
    <row r="43" spans="1:6" s="166" customFormat="1" ht="20.100000000000001" customHeight="1">
      <c r="A43" s="166" t="s">
        <v>167</v>
      </c>
      <c r="B43" s="168" t="s">
        <v>11</v>
      </c>
      <c r="C43" s="168">
        <v>10</v>
      </c>
      <c r="D43" s="168">
        <v>4</v>
      </c>
      <c r="E43" s="171">
        <f t="shared" si="1"/>
        <v>0.4</v>
      </c>
      <c r="F43" s="172"/>
    </row>
    <row r="44" spans="1:6" s="166" customFormat="1" ht="20.100000000000001" customHeight="1">
      <c r="A44" s="166" t="s">
        <v>168</v>
      </c>
      <c r="B44" s="168" t="s">
        <v>11</v>
      </c>
      <c r="C44" s="168">
        <v>8</v>
      </c>
      <c r="D44" s="168">
        <v>4</v>
      </c>
      <c r="E44" s="171">
        <f t="shared" si="1"/>
        <v>0.5</v>
      </c>
      <c r="F44" s="172" t="s">
        <v>169</v>
      </c>
    </row>
    <row r="45" spans="1:6" s="166" customFormat="1" ht="20.100000000000001" customHeight="1">
      <c r="A45" s="166" t="s">
        <v>170</v>
      </c>
      <c r="B45" s="168" t="s">
        <v>11</v>
      </c>
      <c r="C45" s="168">
        <v>6</v>
      </c>
      <c r="D45" s="168">
        <v>4</v>
      </c>
      <c r="E45" s="171">
        <f t="shared" si="1"/>
        <v>0.66666666666666663</v>
      </c>
      <c r="F45" s="172" t="s">
        <v>171</v>
      </c>
    </row>
    <row r="46" spans="1:6" s="166" customFormat="1" ht="20.100000000000001" customHeight="1">
      <c r="A46" s="166" t="s">
        <v>172</v>
      </c>
      <c r="B46" s="168" t="s">
        <v>11</v>
      </c>
      <c r="C46" s="168">
        <v>12</v>
      </c>
      <c r="D46" s="168">
        <v>4</v>
      </c>
      <c r="E46" s="171">
        <f t="shared" si="1"/>
        <v>0.33333333333333331</v>
      </c>
      <c r="F46" s="172" t="s">
        <v>173</v>
      </c>
    </row>
    <row r="47" spans="1:6" s="166" customFormat="1" ht="20.100000000000001" customHeight="1">
      <c r="A47" s="166" t="s">
        <v>174</v>
      </c>
      <c r="B47" s="168" t="s">
        <v>11</v>
      </c>
      <c r="C47" s="168">
        <v>40</v>
      </c>
      <c r="D47" s="168">
        <v>8</v>
      </c>
      <c r="E47" s="171">
        <f t="shared" si="1"/>
        <v>0.2</v>
      </c>
      <c r="F47" s="172" t="s">
        <v>175</v>
      </c>
    </row>
    <row r="48" spans="1:6" s="166" customFormat="1" ht="20.100000000000001" customHeight="1">
      <c r="A48" s="166" t="s">
        <v>176</v>
      </c>
      <c r="B48" s="168" t="s">
        <v>11</v>
      </c>
      <c r="C48" s="168">
        <v>10</v>
      </c>
      <c r="D48" s="168">
        <v>4</v>
      </c>
      <c r="E48" s="171">
        <f t="shared" si="1"/>
        <v>0.4</v>
      </c>
      <c r="F48" s="172"/>
    </row>
    <row r="49" spans="1:6" s="166" customFormat="1" ht="20.100000000000001" customHeight="1">
      <c r="A49" s="166" t="s">
        <v>227</v>
      </c>
      <c r="B49" s="168" t="s">
        <v>11</v>
      </c>
      <c r="C49" s="168">
        <v>4</v>
      </c>
      <c r="D49" s="168">
        <v>4</v>
      </c>
      <c r="E49" s="171">
        <f t="shared" si="1"/>
        <v>1</v>
      </c>
      <c r="F49" s="172" t="s">
        <v>177</v>
      </c>
    </row>
    <row r="50" spans="1:6" s="166" customFormat="1" ht="20.100000000000001" customHeight="1">
      <c r="A50" s="173" t="s">
        <v>178</v>
      </c>
      <c r="B50" s="168"/>
      <c r="C50" s="168"/>
      <c r="D50" s="168"/>
      <c r="E50" s="171"/>
      <c r="F50" s="172"/>
    </row>
    <row r="51" spans="1:6" s="166" customFormat="1" ht="20.100000000000001" customHeight="1">
      <c r="A51" s="166" t="s">
        <v>179</v>
      </c>
      <c r="B51" s="168" t="s">
        <v>127</v>
      </c>
      <c r="C51" s="168">
        <v>22</v>
      </c>
      <c r="D51" s="168">
        <v>1</v>
      </c>
      <c r="E51" s="171">
        <f>D51/C51</f>
        <v>4.5454545454545456E-2</v>
      </c>
      <c r="F51" s="172"/>
    </row>
    <row r="52" spans="1:6" s="166" customFormat="1" ht="20.100000000000001" customHeight="1">
      <c r="A52" s="166" t="s">
        <v>180</v>
      </c>
      <c r="B52" s="168" t="s">
        <v>127</v>
      </c>
      <c r="C52" s="168">
        <v>25</v>
      </c>
      <c r="D52" s="168">
        <v>1</v>
      </c>
      <c r="E52" s="171">
        <f>D52/C52</f>
        <v>0.04</v>
      </c>
      <c r="F52" s="172"/>
    </row>
    <row r="53" spans="1:6" s="166" customFormat="1" ht="20.100000000000001" customHeight="1">
      <c r="A53" s="166" t="s">
        <v>181</v>
      </c>
      <c r="B53" s="168" t="s">
        <v>127</v>
      </c>
      <c r="C53" s="168">
        <v>1</v>
      </c>
      <c r="D53" s="168">
        <v>1</v>
      </c>
      <c r="E53" s="171">
        <f>D53/C53</f>
        <v>1</v>
      </c>
      <c r="F53" s="172" t="s">
        <v>182</v>
      </c>
    </row>
    <row r="54" spans="1:6" s="166" customFormat="1" ht="20.100000000000001" customHeight="1">
      <c r="A54" s="166" t="s">
        <v>183</v>
      </c>
      <c r="B54" s="168" t="s">
        <v>127</v>
      </c>
      <c r="C54" s="168">
        <v>10</v>
      </c>
      <c r="D54" s="168">
        <v>1</v>
      </c>
      <c r="E54" s="171">
        <f>D54/C54</f>
        <v>0.1</v>
      </c>
      <c r="F54" s="172"/>
    </row>
    <row r="55" spans="1:6" s="166" customFormat="1" ht="20.100000000000001" customHeight="1">
      <c r="A55" s="173" t="s">
        <v>184</v>
      </c>
      <c r="B55" s="168"/>
      <c r="C55" s="168"/>
      <c r="D55" s="168"/>
      <c r="E55" s="171"/>
      <c r="F55" s="172"/>
    </row>
    <row r="56" spans="1:6" s="166" customFormat="1" ht="20.100000000000001" customHeight="1">
      <c r="A56" s="166" t="s">
        <v>185</v>
      </c>
      <c r="B56" s="168" t="s">
        <v>127</v>
      </c>
      <c r="C56" s="168">
        <v>15</v>
      </c>
      <c r="D56" s="168">
        <v>5</v>
      </c>
      <c r="E56" s="171">
        <f>D56/C56</f>
        <v>0.33333333333333331</v>
      </c>
      <c r="F56" s="172" t="s">
        <v>186</v>
      </c>
    </row>
    <row r="57" spans="1:6" s="166" customFormat="1" ht="20.100000000000001" customHeight="1">
      <c r="A57" s="166" t="s">
        <v>187</v>
      </c>
      <c r="B57" s="168" t="s">
        <v>188</v>
      </c>
      <c r="C57" s="168">
        <v>10</v>
      </c>
      <c r="D57" s="168">
        <v>1</v>
      </c>
      <c r="E57" s="171">
        <f>D57/C57</f>
        <v>0.1</v>
      </c>
      <c r="F57" s="172"/>
    </row>
    <row r="58" spans="1:6" s="166" customFormat="1" ht="20.100000000000001" customHeight="1">
      <c r="A58" s="166" t="s">
        <v>189</v>
      </c>
      <c r="B58" s="168" t="s">
        <v>127</v>
      </c>
      <c r="C58" s="168">
        <v>15</v>
      </c>
      <c r="D58" s="168">
        <v>2</v>
      </c>
      <c r="E58" s="171">
        <f>D58/C58</f>
        <v>0.13333333333333333</v>
      </c>
      <c r="F58" s="172"/>
    </row>
    <row r="59" spans="1:6" s="166" customFormat="1" ht="20.100000000000001" customHeight="1">
      <c r="A59" s="173" t="s">
        <v>190</v>
      </c>
      <c r="B59" s="168"/>
      <c r="C59" s="168"/>
      <c r="D59" s="168"/>
      <c r="E59" s="171"/>
      <c r="F59" s="172"/>
    </row>
    <row r="60" spans="1:6" s="166" customFormat="1" ht="20.100000000000001" customHeight="1">
      <c r="A60" s="166" t="s">
        <v>191</v>
      </c>
      <c r="B60" s="168" t="s">
        <v>11</v>
      </c>
      <c r="C60" s="168">
        <v>1</v>
      </c>
      <c r="D60" s="168">
        <v>1</v>
      </c>
      <c r="E60" s="171">
        <f>D60/C60</f>
        <v>1</v>
      </c>
      <c r="F60" s="172" t="s">
        <v>192</v>
      </c>
    </row>
    <row r="61" spans="1:6" s="166" customFormat="1" ht="20.100000000000001" customHeight="1">
      <c r="A61" s="166" t="s">
        <v>193</v>
      </c>
      <c r="B61" s="168" t="s">
        <v>11</v>
      </c>
      <c r="C61" s="168">
        <v>30</v>
      </c>
      <c r="D61" s="168">
        <v>1</v>
      </c>
      <c r="E61" s="171">
        <f>D61/C61</f>
        <v>3.3333333333333333E-2</v>
      </c>
      <c r="F61" s="172" t="s">
        <v>194</v>
      </c>
    </row>
    <row r="62" spans="1:6" s="166" customFormat="1" ht="20.100000000000001" customHeight="1">
      <c r="A62" s="173" t="s">
        <v>195</v>
      </c>
      <c r="B62" s="168"/>
      <c r="C62" s="168"/>
      <c r="D62" s="168"/>
      <c r="E62" s="171"/>
      <c r="F62" s="172"/>
    </row>
    <row r="63" spans="1:6" s="166" customFormat="1" ht="20.100000000000001" customHeight="1">
      <c r="A63" s="166" t="s">
        <v>196</v>
      </c>
      <c r="B63" s="168" t="s">
        <v>113</v>
      </c>
      <c r="C63" s="168">
        <v>1</v>
      </c>
      <c r="D63" s="168">
        <v>2</v>
      </c>
      <c r="E63" s="171">
        <f>D63/C63</f>
        <v>2</v>
      </c>
      <c r="F63" s="172" t="s">
        <v>197</v>
      </c>
    </row>
    <row r="64" spans="1:6" s="166" customFormat="1" ht="20.100000000000001" customHeight="1">
      <c r="A64" s="166" t="s">
        <v>198</v>
      </c>
      <c r="B64" s="168" t="s">
        <v>113</v>
      </c>
      <c r="C64" s="168">
        <v>0.5</v>
      </c>
      <c r="D64" s="168">
        <v>2</v>
      </c>
      <c r="E64" s="171">
        <f>D64/C64</f>
        <v>4</v>
      </c>
      <c r="F64" s="172" t="s">
        <v>197</v>
      </c>
    </row>
    <row r="65" spans="1:6" s="166" customFormat="1" ht="20.100000000000001" customHeight="1">
      <c r="A65" s="166" t="s">
        <v>199</v>
      </c>
      <c r="B65" s="168" t="s">
        <v>188</v>
      </c>
      <c r="C65" s="168">
        <v>15</v>
      </c>
      <c r="D65" s="168">
        <v>3</v>
      </c>
      <c r="E65" s="171">
        <f>D65/C65</f>
        <v>0.2</v>
      </c>
      <c r="F65" s="172" t="s">
        <v>200</v>
      </c>
    </row>
    <row r="66" spans="1:6" s="166" customFormat="1" ht="20.100000000000001" customHeight="1">
      <c r="A66" s="166" t="s">
        <v>201</v>
      </c>
      <c r="B66" s="168" t="s">
        <v>127</v>
      </c>
      <c r="C66" s="168">
        <v>65</v>
      </c>
      <c r="D66" s="168">
        <v>2</v>
      </c>
      <c r="E66" s="171">
        <f>D66/C66</f>
        <v>3.0769230769230771E-2</v>
      </c>
      <c r="F66" s="172" t="s">
        <v>202</v>
      </c>
    </row>
    <row r="67" spans="1:6" s="166" customFormat="1" ht="20.100000000000001" customHeight="1">
      <c r="A67" s="173" t="s">
        <v>203</v>
      </c>
      <c r="B67" s="168"/>
      <c r="C67" s="168"/>
      <c r="D67" s="168"/>
      <c r="E67" s="171"/>
      <c r="F67" s="172"/>
    </row>
    <row r="68" spans="1:6" s="166" customFormat="1" ht="20.100000000000001" customHeight="1">
      <c r="A68" s="166" t="s">
        <v>204</v>
      </c>
      <c r="B68" s="168" t="s">
        <v>188</v>
      </c>
      <c r="C68" s="168">
        <v>5</v>
      </c>
      <c r="D68" s="168">
        <v>3</v>
      </c>
      <c r="E68" s="171">
        <f>D68/C68</f>
        <v>0.6</v>
      </c>
      <c r="F68" s="172"/>
    </row>
    <row r="69" spans="1:6" s="166" customFormat="1" ht="20.100000000000001" customHeight="1">
      <c r="A69" s="166" t="s">
        <v>205</v>
      </c>
      <c r="B69" s="168" t="s">
        <v>113</v>
      </c>
      <c r="C69" s="168">
        <v>0.5</v>
      </c>
      <c r="D69" s="168">
        <v>4</v>
      </c>
      <c r="E69" s="171">
        <f>D69/C69</f>
        <v>8</v>
      </c>
      <c r="F69" s="172"/>
    </row>
    <row r="70" spans="1:6" s="166" customFormat="1" ht="20.100000000000001" customHeight="1">
      <c r="F70" s="172"/>
    </row>
    <row r="71" spans="1:6" s="166" customFormat="1" ht="20.100000000000001" customHeight="1">
      <c r="F71" s="172"/>
    </row>
    <row r="72" spans="1:6" s="166" customFormat="1" ht="20.100000000000001" customHeight="1">
      <c r="F72" s="172"/>
    </row>
    <row r="73" spans="1:6" s="166" customFormat="1" ht="20.100000000000001" customHeight="1">
      <c r="F73" s="172"/>
    </row>
    <row r="74" spans="1:6" s="166" customFormat="1" ht="20.100000000000001" customHeight="1">
      <c r="F74" s="172"/>
    </row>
    <row r="75" spans="1:6" s="166" customFormat="1" ht="20.100000000000001" customHeight="1">
      <c r="F75" s="172"/>
    </row>
    <row r="76" spans="1:6" s="166" customFormat="1" ht="20.100000000000001" customHeight="1">
      <c r="F76" s="172"/>
    </row>
    <row r="77" spans="1:6" s="166" customFormat="1" ht="20.100000000000001" customHeight="1">
      <c r="F77" s="172"/>
    </row>
    <row r="78" spans="1:6" s="166" customFormat="1" ht="20.100000000000001" customHeight="1">
      <c r="F78" s="172"/>
    </row>
    <row r="79" spans="1:6" s="166" customFormat="1" ht="20.100000000000001" customHeight="1">
      <c r="F79" s="172"/>
    </row>
    <row r="80" spans="1:6" s="166" customFormat="1" ht="20.100000000000001" customHeight="1">
      <c r="F80" s="172"/>
    </row>
    <row r="81" spans="6:6" s="166" customFormat="1" ht="20.100000000000001" customHeight="1">
      <c r="F81" s="172"/>
    </row>
    <row r="82" spans="6:6" s="166" customFormat="1" ht="20.100000000000001" customHeight="1">
      <c r="F82" s="172"/>
    </row>
    <row r="83" spans="6:6" s="166" customFormat="1" ht="20.100000000000001" customHeight="1">
      <c r="F83" s="172"/>
    </row>
    <row r="84" spans="6:6" s="166" customFormat="1" ht="20.100000000000001" customHeight="1">
      <c r="F84" s="172"/>
    </row>
    <row r="85" spans="6:6" s="166" customFormat="1" ht="20.100000000000001" customHeight="1">
      <c r="F85" s="172"/>
    </row>
    <row r="86" spans="6:6" s="166" customFormat="1" ht="20.100000000000001" customHeight="1">
      <c r="F86" s="172"/>
    </row>
    <row r="87" spans="6:6" s="166" customFormat="1" ht="20.100000000000001" customHeight="1">
      <c r="F87" s="172"/>
    </row>
    <row r="88" spans="6:6" s="166" customFormat="1" ht="20.100000000000001" customHeight="1"/>
    <row r="89" spans="6:6" s="166" customFormat="1" ht="20.100000000000001" customHeight="1"/>
    <row r="90" spans="6:6" s="166" customFormat="1" ht="20.100000000000001" customHeight="1"/>
    <row r="91" spans="6:6" s="166" customFormat="1" ht="20.100000000000001" customHeight="1"/>
    <row r="92" spans="6:6" s="166" customFormat="1" ht="20.100000000000001" customHeight="1"/>
    <row r="93" spans="6:6" s="166" customFormat="1" ht="20.100000000000001" customHeight="1"/>
    <row r="94" spans="6:6" s="166" customFormat="1" ht="20.100000000000001" customHeight="1"/>
    <row r="95" spans="6:6" s="166" customFormat="1" ht="20.100000000000001" customHeight="1"/>
    <row r="96" spans="6:6" s="166" customFormat="1" ht="20.100000000000001" customHeight="1"/>
    <row r="97" s="166" customFormat="1" ht="20.100000000000001" customHeight="1"/>
    <row r="98" s="166" customFormat="1" ht="20.100000000000001" customHeight="1"/>
    <row r="99" s="166" customFormat="1" ht="20.100000000000001" customHeight="1"/>
    <row r="100" s="166" customFormat="1" ht="20.100000000000001" customHeight="1"/>
    <row r="101" s="166" customFormat="1" ht="20.100000000000001" customHeight="1"/>
    <row r="102" s="166" customFormat="1" ht="20.100000000000001" customHeight="1"/>
    <row r="103" s="166" customFormat="1" ht="20.100000000000001" customHeight="1"/>
    <row r="104" s="166" customFormat="1" ht="20.100000000000001" customHeight="1"/>
    <row r="105" s="166" customFormat="1" ht="20.100000000000001" customHeight="1"/>
    <row r="106" s="166" customFormat="1" ht="20.100000000000001" customHeight="1"/>
    <row r="107" s="166" customFormat="1" ht="20.100000000000001" customHeight="1"/>
    <row r="108" s="166" customFormat="1" ht="20.100000000000001" customHeight="1"/>
    <row r="109" s="166" customFormat="1" ht="20.100000000000001" customHeight="1"/>
    <row r="110" s="166" customFormat="1" ht="20.100000000000001" customHeight="1"/>
    <row r="111" s="166" customFormat="1" ht="20.100000000000001" customHeight="1"/>
    <row r="112" s="166" customFormat="1" ht="20.100000000000001" customHeight="1"/>
    <row r="113" s="166" customFormat="1" ht="20.100000000000001" customHeight="1"/>
    <row r="114" s="166" customFormat="1" ht="20.100000000000001" customHeight="1"/>
    <row r="115" s="166" customFormat="1" ht="20.100000000000001" customHeight="1"/>
    <row r="116" s="166" customFormat="1" ht="20.100000000000001" customHeight="1"/>
    <row r="117" s="166" customFormat="1" ht="20.100000000000001" customHeight="1"/>
    <row r="118" s="166" customFormat="1" ht="20.100000000000001" customHeight="1"/>
    <row r="119" s="166" customFormat="1" ht="20.100000000000001" customHeight="1"/>
    <row r="120" s="166" customFormat="1" ht="20.100000000000001" customHeight="1"/>
    <row r="121" s="166" customFormat="1" ht="20.100000000000001" customHeight="1"/>
    <row r="122" s="166" customFormat="1" ht="20.100000000000001" customHeight="1"/>
    <row r="123" s="166" customFormat="1" ht="20.100000000000001" customHeight="1"/>
    <row r="124" s="166" customFormat="1" ht="20.100000000000001" customHeight="1"/>
    <row r="125" s="166" customFormat="1" ht="20.100000000000001" customHeight="1"/>
    <row r="126" s="166" customFormat="1" ht="20.100000000000001" customHeight="1"/>
    <row r="127" s="166" customFormat="1" ht="20.100000000000001" customHeight="1"/>
    <row r="128" s="166" customFormat="1" ht="20.100000000000001" customHeight="1"/>
    <row r="129" s="166" customFormat="1" ht="20.100000000000001" customHeight="1"/>
    <row r="130" s="166" customFormat="1" ht="20.100000000000001" customHeight="1"/>
    <row r="131" s="166" customFormat="1" ht="20.100000000000001" customHeight="1"/>
    <row r="132" s="166" customFormat="1" ht="20.100000000000001" customHeight="1"/>
    <row r="133" s="166" customFormat="1" ht="20.100000000000001" customHeight="1"/>
    <row r="134" s="166" customFormat="1" ht="20.100000000000001" customHeight="1"/>
    <row r="135" s="166" customFormat="1" ht="20.100000000000001" customHeight="1"/>
    <row r="136" s="166" customFormat="1" ht="20.100000000000001" customHeight="1"/>
    <row r="137" s="166" customFormat="1" ht="20.100000000000001" customHeight="1"/>
    <row r="138" s="166" customFormat="1" ht="20.100000000000001" customHeight="1"/>
    <row r="139" s="166" customFormat="1" ht="20.100000000000001" customHeight="1"/>
    <row r="140" s="166" customFormat="1" ht="20.100000000000001" customHeight="1"/>
    <row r="141" s="166" customFormat="1" ht="20.100000000000001" customHeight="1"/>
    <row r="142" s="166" customFormat="1" ht="20.100000000000001" customHeight="1"/>
    <row r="143" s="166" customFormat="1" ht="20.100000000000001" customHeight="1"/>
    <row r="144" s="166" customFormat="1" ht="20.100000000000001" customHeight="1"/>
    <row r="145" s="166" customFormat="1" ht="20.100000000000001" customHeight="1"/>
    <row r="146" s="166" customFormat="1" ht="20.100000000000001" customHeight="1"/>
    <row r="147" s="166" customFormat="1" ht="20.100000000000001" customHeight="1"/>
    <row r="148" s="166" customFormat="1" ht="20.100000000000001" customHeight="1"/>
    <row r="149" s="166" customFormat="1" ht="20.100000000000001" customHeight="1"/>
    <row r="150" s="166" customFormat="1" ht="20.100000000000001" customHeight="1"/>
    <row r="151" s="166" customFormat="1" ht="20.100000000000001" customHeight="1"/>
    <row r="152" s="166" customFormat="1" ht="20.100000000000001" customHeight="1"/>
    <row r="153" s="166" customFormat="1" ht="20.100000000000001" customHeight="1"/>
    <row r="154" s="166" customFormat="1" ht="20.100000000000001" customHeight="1"/>
    <row r="155" s="166" customFormat="1" ht="20.100000000000001" customHeight="1"/>
    <row r="156" s="166" customFormat="1" ht="20.100000000000001" customHeight="1"/>
    <row r="157" s="166" customFormat="1" ht="20.100000000000001" customHeight="1"/>
    <row r="158" s="166" customFormat="1" ht="20.100000000000001" customHeight="1"/>
    <row r="159" s="166" customFormat="1" ht="20.100000000000001" customHeight="1"/>
    <row r="160" s="166" customFormat="1" ht="20.100000000000001" customHeight="1"/>
    <row r="161" s="166" customFormat="1" ht="20.100000000000001" customHeight="1"/>
    <row r="162" s="166" customFormat="1" ht="20.100000000000001" customHeight="1"/>
    <row r="163" s="166" customFormat="1" ht="20.100000000000001" customHeight="1"/>
    <row r="164" s="166" customFormat="1" ht="20.100000000000001" customHeight="1"/>
    <row r="165" s="166" customFormat="1" ht="20.100000000000001" customHeight="1"/>
    <row r="166" s="166" customFormat="1" ht="20.100000000000001" customHeight="1"/>
    <row r="167" s="166" customFormat="1" ht="20.100000000000001" customHeight="1"/>
    <row r="168" s="166" customFormat="1" ht="20.100000000000001" customHeight="1"/>
    <row r="169" s="166" customFormat="1" ht="20.100000000000001" customHeight="1"/>
    <row r="170" s="166" customFormat="1" ht="20.100000000000001" customHeight="1"/>
    <row r="171" s="166" customFormat="1" ht="20.100000000000001" customHeight="1"/>
    <row r="172" s="166" customFormat="1" ht="20.100000000000001" customHeight="1"/>
    <row r="173" s="166" customFormat="1"/>
    <row r="174" s="166" customFormat="1"/>
    <row r="175" s="166" customFormat="1"/>
    <row r="176" s="166" customFormat="1"/>
    <row r="177" s="166" customFormat="1"/>
    <row r="178" s="166" customFormat="1"/>
    <row r="179" s="166" customFormat="1"/>
    <row r="180" s="166" customFormat="1"/>
    <row r="181" s="166" customFormat="1"/>
    <row r="182" s="166" customFormat="1"/>
    <row r="183" s="166" customFormat="1"/>
    <row r="184" s="166" customFormat="1"/>
    <row r="185" s="166" customFormat="1"/>
    <row r="186" s="166" customFormat="1"/>
    <row r="187" s="166" customFormat="1"/>
    <row r="188" s="166" customFormat="1"/>
    <row r="189" s="166" customFormat="1"/>
    <row r="190" s="166" customFormat="1"/>
    <row r="191" s="166" customFormat="1"/>
    <row r="192" s="166" customFormat="1"/>
    <row r="193" s="166" customFormat="1"/>
    <row r="194" s="166" customFormat="1"/>
    <row r="195" s="166" customFormat="1"/>
    <row r="196" s="166" customFormat="1"/>
    <row r="197" s="166" customFormat="1"/>
  </sheetData>
  <mergeCells count="2">
    <mergeCell ref="A1:F1"/>
    <mergeCell ref="A34:F34"/>
  </mergeCells>
  <printOptions gridLines="1"/>
  <pageMargins left="0.39374999999999999" right="0.39374999999999999" top="0.39374999999999999" bottom="0.51180555555555562" header="0.51180555555555562" footer="0.51180555555555562"/>
  <pageSetup paperSize="9" scale="87" firstPageNumber="0" orientation="portrait" horizontalDpi="300" verticalDpi="300" r:id="rId1"/>
  <headerFooter alignWithMargins="0">
    <oddFooter>&amp;R200</oddFooter>
  </headerFooter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U73"/>
  <sheetViews>
    <sheetView tabSelected="1" topLeftCell="A6" zoomScale="120" zoomScaleNormal="120" zoomScaleSheetLayoutView="120" workbookViewId="0">
      <selection activeCell="D20" sqref="D20"/>
    </sheetView>
  </sheetViews>
  <sheetFormatPr baseColWidth="10" defaultRowHeight="12"/>
  <cols>
    <col min="1" max="1" width="18.42578125" style="1" customWidth="1"/>
    <col min="2" max="2" width="8.7109375" style="1" customWidth="1"/>
    <col min="3" max="3" width="11.85546875" style="1" customWidth="1"/>
    <col min="4" max="11" width="8.7109375" style="1" customWidth="1"/>
    <col min="12" max="12" width="8.7109375" style="2" customWidth="1"/>
    <col min="13" max="47" width="8.7109375" style="1" customWidth="1"/>
    <col min="48" max="16384" width="11.42578125" style="1"/>
  </cols>
  <sheetData>
    <row r="1" spans="1:24" ht="29.25" customHeight="1">
      <c r="A1" s="230" t="s">
        <v>237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2"/>
    </row>
    <row r="3" spans="1:24">
      <c r="A3" s="219" t="s">
        <v>0</v>
      </c>
      <c r="B3" s="220"/>
      <c r="C3" s="220"/>
      <c r="D3" s="220"/>
      <c r="E3" s="220"/>
      <c r="F3" s="220"/>
      <c r="G3" s="220"/>
      <c r="H3" s="220"/>
      <c r="I3" s="220"/>
      <c r="J3" s="220"/>
      <c r="K3" s="221"/>
    </row>
    <row r="4" spans="1:24" ht="6" customHeight="1"/>
    <row r="5" spans="1:24" ht="15">
      <c r="A5" s="3"/>
      <c r="B5" s="222" t="s">
        <v>238</v>
      </c>
      <c r="C5" s="223"/>
      <c r="D5" s="223"/>
      <c r="E5" s="223"/>
      <c r="F5" s="223"/>
      <c r="G5" s="223"/>
      <c r="H5" s="223"/>
      <c r="I5" s="223"/>
      <c r="J5" s="223"/>
      <c r="K5" s="224"/>
      <c r="N5"/>
      <c r="O5"/>
    </row>
    <row r="6" spans="1:24">
      <c r="A6" s="4"/>
      <c r="B6" s="5"/>
      <c r="C6" s="5"/>
      <c r="D6" s="6"/>
      <c r="E6" s="5"/>
      <c r="F6" s="5"/>
      <c r="G6" s="5"/>
      <c r="H6" s="5"/>
      <c r="I6" s="5"/>
      <c r="J6" s="5"/>
      <c r="K6" s="7"/>
    </row>
    <row r="7" spans="1:24">
      <c r="A7" s="4"/>
      <c r="B7" s="5"/>
      <c r="C7" s="5"/>
      <c r="D7" s="5"/>
      <c r="E7" s="5"/>
      <c r="F7" s="5"/>
      <c r="G7" s="5"/>
      <c r="H7" s="5"/>
      <c r="I7" s="5"/>
      <c r="J7" s="5"/>
      <c r="K7" s="7"/>
    </row>
    <row r="8" spans="1:24">
      <c r="A8" s="8"/>
      <c r="B8" s="9"/>
      <c r="C8" s="9"/>
      <c r="D8" s="9"/>
      <c r="E8" s="9"/>
      <c r="F8" s="9"/>
      <c r="G8" s="9"/>
      <c r="H8" s="9"/>
      <c r="I8" s="9"/>
      <c r="J8" s="9"/>
      <c r="K8" s="10"/>
    </row>
    <row r="11" spans="1:24">
      <c r="A11" s="219" t="s">
        <v>77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1"/>
      <c r="L11" s="219" t="s">
        <v>76</v>
      </c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1"/>
    </row>
    <row r="12" spans="1:24" ht="4.5" customHeight="1">
      <c r="A12" s="19"/>
      <c r="B12" s="19"/>
      <c r="C12" s="19"/>
      <c r="D12" s="19"/>
      <c r="E12" s="19"/>
      <c r="F12" s="19"/>
      <c r="G12" s="19"/>
      <c r="H12" s="19"/>
      <c r="I12" s="19"/>
    </row>
    <row r="13" spans="1:24" s="18" customFormat="1" ht="12" customHeight="1">
      <c r="A13" s="235" t="s">
        <v>1</v>
      </c>
      <c r="B13" s="144" t="s">
        <v>5</v>
      </c>
      <c r="C13" s="20" t="s">
        <v>4</v>
      </c>
      <c r="D13" s="144" t="s">
        <v>87</v>
      </c>
      <c r="E13" s="237" t="s">
        <v>83</v>
      </c>
      <c r="F13" s="238"/>
      <c r="G13" s="237" t="s">
        <v>6</v>
      </c>
      <c r="H13" s="238"/>
      <c r="I13" s="237" t="s">
        <v>7</v>
      </c>
      <c r="J13" s="238"/>
      <c r="K13" s="21" t="s">
        <v>8</v>
      </c>
      <c r="L13" s="237" t="s">
        <v>83</v>
      </c>
      <c r="M13" s="238"/>
      <c r="N13" s="233" t="s">
        <v>8</v>
      </c>
      <c r="O13" s="234"/>
      <c r="P13" s="233" t="s">
        <v>7</v>
      </c>
      <c r="Q13" s="234"/>
      <c r="R13" s="233" t="s">
        <v>9</v>
      </c>
      <c r="S13" s="234"/>
      <c r="T13" s="233" t="s">
        <v>10</v>
      </c>
      <c r="U13" s="234"/>
      <c r="V13" s="11" t="s">
        <v>2</v>
      </c>
      <c r="W13" s="145" t="s">
        <v>2</v>
      </c>
    </row>
    <row r="14" spans="1:24" s="18" customFormat="1" ht="30" customHeight="1">
      <c r="A14" s="236"/>
      <c r="B14" s="22"/>
      <c r="C14" s="22"/>
      <c r="D14" s="22"/>
      <c r="E14" s="119"/>
      <c r="F14" s="23" t="s">
        <v>11</v>
      </c>
      <c r="G14" s="119"/>
      <c r="H14" s="24" t="s">
        <v>11</v>
      </c>
      <c r="I14" s="119" t="s">
        <v>12</v>
      </c>
      <c r="J14" s="24" t="s">
        <v>75</v>
      </c>
      <c r="K14" s="25" t="s">
        <v>14</v>
      </c>
      <c r="L14" s="146" t="s">
        <v>88</v>
      </c>
      <c r="M14" s="149" t="s">
        <v>85</v>
      </c>
      <c r="N14" s="146" t="s">
        <v>89</v>
      </c>
      <c r="O14" s="149" t="s">
        <v>85</v>
      </c>
      <c r="P14" s="146" t="s">
        <v>90</v>
      </c>
      <c r="Q14" s="149" t="s">
        <v>85</v>
      </c>
      <c r="R14" s="146" t="s">
        <v>88</v>
      </c>
      <c r="S14" s="149" t="s">
        <v>85</v>
      </c>
      <c r="T14" s="146" t="s">
        <v>89</v>
      </c>
      <c r="U14" s="149" t="s">
        <v>85</v>
      </c>
      <c r="V14" s="149" t="s">
        <v>85</v>
      </c>
      <c r="W14" s="149" t="s">
        <v>84</v>
      </c>
    </row>
    <row r="15" spans="1:24">
      <c r="A15" s="12" t="s">
        <v>15</v>
      </c>
      <c r="B15" s="26"/>
      <c r="C15" s="26"/>
      <c r="D15" s="26"/>
      <c r="E15" s="27"/>
      <c r="F15" s="28">
        <v>7.18</v>
      </c>
      <c r="G15" s="27"/>
      <c r="H15" s="28">
        <v>74.8</v>
      </c>
      <c r="I15" s="152">
        <v>120</v>
      </c>
      <c r="J15" s="112">
        <f>H15*I15</f>
        <v>8976</v>
      </c>
      <c r="K15" s="16">
        <v>40.92</v>
      </c>
      <c r="L15" s="29">
        <v>2</v>
      </c>
      <c r="M15" s="28">
        <f>F15/L15</f>
        <v>3.59</v>
      </c>
      <c r="N15" s="30">
        <v>2.5</v>
      </c>
      <c r="O15" s="28">
        <f>K15/N15</f>
        <v>16.368000000000002</v>
      </c>
      <c r="P15" s="30">
        <v>500</v>
      </c>
      <c r="Q15" s="28">
        <f t="shared" ref="Q15:Q20" si="0">J15/P15</f>
        <v>17.952000000000002</v>
      </c>
      <c r="R15" s="30">
        <v>8</v>
      </c>
      <c r="S15" s="28">
        <f t="shared" ref="S15:S20" si="1">H15/R15</f>
        <v>9.35</v>
      </c>
      <c r="T15" s="30">
        <v>10</v>
      </c>
      <c r="U15" s="28">
        <f t="shared" ref="U15:U20" si="2">K15/T15</f>
        <v>4.0920000000000005</v>
      </c>
      <c r="V15" s="14">
        <f>U15+S15+Q15+O15+M15</f>
        <v>51.352000000000004</v>
      </c>
      <c r="W15" s="14">
        <f t="shared" ref="W15:W20" si="3">V15/7</f>
        <v>7.3360000000000003</v>
      </c>
      <c r="X15" s="2"/>
    </row>
    <row r="16" spans="1:24">
      <c r="A16" s="31" t="s">
        <v>16</v>
      </c>
      <c r="B16" s="26"/>
      <c r="C16" s="26"/>
      <c r="D16" s="26"/>
      <c r="E16" s="32"/>
      <c r="F16" s="33">
        <v>7.18</v>
      </c>
      <c r="G16" s="32"/>
      <c r="H16" s="33">
        <v>74.8</v>
      </c>
      <c r="I16" s="153">
        <v>120</v>
      </c>
      <c r="J16" s="113">
        <f>H16*I16</f>
        <v>8976</v>
      </c>
      <c r="K16" s="35">
        <v>40.92</v>
      </c>
      <c r="L16" s="36">
        <v>2</v>
      </c>
      <c r="M16" s="37">
        <f>F16/L16</f>
        <v>3.59</v>
      </c>
      <c r="N16" s="38">
        <v>2.5</v>
      </c>
      <c r="O16" s="33">
        <f>K16/N16</f>
        <v>16.368000000000002</v>
      </c>
      <c r="P16" s="38">
        <v>500</v>
      </c>
      <c r="Q16" s="33">
        <f t="shared" si="0"/>
        <v>17.952000000000002</v>
      </c>
      <c r="R16" s="38">
        <v>8</v>
      </c>
      <c r="S16" s="33">
        <f t="shared" si="1"/>
        <v>9.35</v>
      </c>
      <c r="T16" s="38">
        <v>10</v>
      </c>
      <c r="U16" s="33">
        <f t="shared" si="2"/>
        <v>4.0920000000000005</v>
      </c>
      <c r="V16" s="14">
        <f t="shared" ref="V16:V34" si="4">U16+S16+Q16+O16+M16</f>
        <v>51.352000000000004</v>
      </c>
      <c r="W16" s="14">
        <f t="shared" si="3"/>
        <v>7.3360000000000003</v>
      </c>
    </row>
    <row r="17" spans="1:29">
      <c r="A17" s="31" t="s">
        <v>17</v>
      </c>
      <c r="B17" s="39"/>
      <c r="C17" s="39"/>
      <c r="D17" s="39"/>
      <c r="E17" s="32"/>
      <c r="F17" s="33"/>
      <c r="G17" s="32"/>
      <c r="H17" s="34">
        <v>121.72</v>
      </c>
      <c r="I17" s="153">
        <v>120</v>
      </c>
      <c r="J17" s="113">
        <f t="shared" ref="J17:J23" si="5">H17*I17</f>
        <v>14606.4</v>
      </c>
      <c r="K17" s="35">
        <v>261.33999999999997</v>
      </c>
      <c r="L17" s="36"/>
      <c r="M17" s="37"/>
      <c r="N17" s="38">
        <v>5</v>
      </c>
      <c r="O17" s="33">
        <f t="shared" ref="O17" si="6">K17/N17</f>
        <v>52.267999999999994</v>
      </c>
      <c r="P17" s="38">
        <v>500</v>
      </c>
      <c r="Q17" s="33">
        <f t="shared" si="0"/>
        <v>29.212799999999998</v>
      </c>
      <c r="R17" s="38">
        <v>6</v>
      </c>
      <c r="S17" s="33">
        <f t="shared" si="1"/>
        <v>20.286666666666665</v>
      </c>
      <c r="T17" s="38">
        <v>10</v>
      </c>
      <c r="U17" s="33">
        <f t="shared" si="2"/>
        <v>26.133999999999997</v>
      </c>
      <c r="V17" s="14">
        <f t="shared" si="4"/>
        <v>127.90146666666666</v>
      </c>
      <c r="W17" s="14">
        <f t="shared" si="3"/>
        <v>18.271638095238096</v>
      </c>
    </row>
    <row r="18" spans="1:29" ht="15" customHeight="1">
      <c r="A18" s="31" t="s">
        <v>18</v>
      </c>
      <c r="B18" s="39"/>
      <c r="C18" s="39"/>
      <c r="D18" s="39"/>
      <c r="E18" s="32"/>
      <c r="F18" s="33"/>
      <c r="G18" s="32"/>
      <c r="H18" s="34">
        <v>121.72</v>
      </c>
      <c r="I18" s="153">
        <v>120</v>
      </c>
      <c r="J18" s="113">
        <f t="shared" si="5"/>
        <v>14606.4</v>
      </c>
      <c r="K18" s="35">
        <v>261.33999999999997</v>
      </c>
      <c r="L18" s="36"/>
      <c r="M18" s="37"/>
      <c r="N18" s="38">
        <v>5</v>
      </c>
      <c r="O18" s="33">
        <f t="shared" ref="O18:O20" si="7">K18/N18</f>
        <v>52.267999999999994</v>
      </c>
      <c r="P18" s="38">
        <v>500</v>
      </c>
      <c r="Q18" s="33">
        <f t="shared" si="0"/>
        <v>29.212799999999998</v>
      </c>
      <c r="R18" s="38">
        <v>6</v>
      </c>
      <c r="S18" s="33">
        <f t="shared" si="1"/>
        <v>20.286666666666665</v>
      </c>
      <c r="T18" s="38">
        <v>10</v>
      </c>
      <c r="U18" s="33">
        <f t="shared" si="2"/>
        <v>26.133999999999997</v>
      </c>
      <c r="V18" s="14">
        <f t="shared" si="4"/>
        <v>127.90146666666666</v>
      </c>
      <c r="W18" s="14">
        <f t="shared" si="3"/>
        <v>18.271638095238096</v>
      </c>
      <c r="X18" s="5"/>
      <c r="Y18" s="5"/>
      <c r="Z18" s="5"/>
      <c r="AA18" s="5"/>
      <c r="AB18" s="5"/>
      <c r="AC18" s="5"/>
    </row>
    <row r="19" spans="1:29" ht="15" customHeight="1">
      <c r="A19" s="31" t="s">
        <v>19</v>
      </c>
      <c r="B19" s="39"/>
      <c r="C19" s="39"/>
      <c r="D19" s="39"/>
      <c r="E19" s="32"/>
      <c r="F19" s="33"/>
      <c r="G19" s="32"/>
      <c r="H19" s="34">
        <v>235.28</v>
      </c>
      <c r="I19" s="153">
        <v>120</v>
      </c>
      <c r="J19" s="113">
        <f t="shared" si="5"/>
        <v>28233.599999999999</v>
      </c>
      <c r="K19" s="14">
        <v>308</v>
      </c>
      <c r="L19" s="36"/>
      <c r="M19" s="37"/>
      <c r="N19" s="38">
        <v>2</v>
      </c>
      <c r="O19" s="33">
        <f t="shared" si="7"/>
        <v>154</v>
      </c>
      <c r="P19" s="38">
        <v>500</v>
      </c>
      <c r="Q19" s="33">
        <f t="shared" si="0"/>
        <v>56.467199999999998</v>
      </c>
      <c r="R19" s="38">
        <v>40</v>
      </c>
      <c r="S19" s="33">
        <f t="shared" si="1"/>
        <v>5.8819999999999997</v>
      </c>
      <c r="T19" s="38">
        <v>3</v>
      </c>
      <c r="U19" s="33">
        <f t="shared" si="2"/>
        <v>102.66666666666667</v>
      </c>
      <c r="V19" s="14">
        <f t="shared" si="4"/>
        <v>319.01586666666668</v>
      </c>
      <c r="W19" s="14">
        <f t="shared" si="3"/>
        <v>45.57369523809524</v>
      </c>
      <c r="X19" s="5"/>
      <c r="Y19" s="17"/>
      <c r="Z19" s="17"/>
      <c r="AA19" s="17"/>
      <c r="AB19" s="17"/>
      <c r="AC19" s="17"/>
    </row>
    <row r="20" spans="1:29" ht="15" customHeight="1">
      <c r="A20" s="31" t="s">
        <v>20</v>
      </c>
      <c r="B20" s="39"/>
      <c r="C20" s="39"/>
      <c r="D20" s="39"/>
      <c r="E20" s="32"/>
      <c r="F20" s="33"/>
      <c r="G20" s="32"/>
      <c r="H20" s="34">
        <v>14</v>
      </c>
      <c r="I20" s="153">
        <v>120</v>
      </c>
      <c r="J20" s="113">
        <f t="shared" si="5"/>
        <v>1680</v>
      </c>
      <c r="K20" s="40">
        <v>29.4</v>
      </c>
      <c r="L20" s="41"/>
      <c r="M20" s="33"/>
      <c r="N20" s="38">
        <v>2.5</v>
      </c>
      <c r="O20" s="33">
        <f t="shared" si="7"/>
        <v>11.76</v>
      </c>
      <c r="P20" s="38">
        <v>500</v>
      </c>
      <c r="Q20" s="33">
        <f t="shared" si="0"/>
        <v>3.36</v>
      </c>
      <c r="R20" s="38">
        <v>4</v>
      </c>
      <c r="S20" s="33">
        <f t="shared" si="1"/>
        <v>3.5</v>
      </c>
      <c r="T20" s="38">
        <v>10</v>
      </c>
      <c r="U20" s="33">
        <f t="shared" si="2"/>
        <v>2.94</v>
      </c>
      <c r="V20" s="14">
        <f t="shared" si="4"/>
        <v>21.56</v>
      </c>
      <c r="W20" s="14">
        <f t="shared" si="3"/>
        <v>3.0799999999999996</v>
      </c>
      <c r="X20" s="5"/>
      <c r="Y20" s="114"/>
      <c r="Z20" s="114"/>
      <c r="AA20" s="114"/>
      <c r="AB20" s="114"/>
      <c r="AC20" s="114"/>
    </row>
    <row r="21" spans="1:29" ht="15" customHeight="1">
      <c r="A21" s="31" t="s">
        <v>49</v>
      </c>
      <c r="B21" s="39"/>
      <c r="C21" s="39"/>
      <c r="D21" s="39"/>
      <c r="E21" s="42"/>
      <c r="F21" s="43"/>
      <c r="G21" s="42"/>
      <c r="H21" s="43"/>
      <c r="I21" s="154"/>
      <c r="J21" s="192"/>
      <c r="K21" s="44"/>
      <c r="L21" s="41"/>
      <c r="M21" s="33"/>
      <c r="N21" s="38"/>
      <c r="O21" s="33"/>
      <c r="P21" s="38"/>
      <c r="Q21" s="33"/>
      <c r="R21" s="38"/>
      <c r="S21" s="33"/>
      <c r="T21" s="38"/>
      <c r="U21" s="33"/>
      <c r="V21" s="14"/>
      <c r="W21" s="14"/>
      <c r="X21" s="5"/>
      <c r="Y21" s="115"/>
      <c r="Z21" s="115"/>
      <c r="AA21" s="115"/>
      <c r="AB21" s="115"/>
      <c r="AC21" s="115"/>
    </row>
    <row r="22" spans="1:29" ht="15" customHeight="1">
      <c r="A22" s="45" t="s">
        <v>21</v>
      </c>
      <c r="B22" s="39"/>
      <c r="C22" s="39"/>
      <c r="D22" s="39"/>
      <c r="E22" s="32"/>
      <c r="F22" s="33">
        <v>9</v>
      </c>
      <c r="G22" s="46"/>
      <c r="H22" s="33">
        <v>89.7</v>
      </c>
      <c r="I22" s="153">
        <v>120</v>
      </c>
      <c r="J22" s="113">
        <f t="shared" si="5"/>
        <v>10764</v>
      </c>
      <c r="K22" s="35">
        <v>40.72</v>
      </c>
      <c r="L22" s="36">
        <v>2</v>
      </c>
      <c r="M22" s="37">
        <f>F22/L22</f>
        <v>4.5</v>
      </c>
      <c r="N22" s="38">
        <v>2.5</v>
      </c>
      <c r="O22" s="33">
        <f>K22/N22</f>
        <v>16.288</v>
      </c>
      <c r="P22" s="38">
        <v>500</v>
      </c>
      <c r="Q22" s="33">
        <f>J22/P22</f>
        <v>21.527999999999999</v>
      </c>
      <c r="R22" s="38">
        <v>8</v>
      </c>
      <c r="S22" s="33">
        <f>H22/R22</f>
        <v>11.2125</v>
      </c>
      <c r="T22" s="38">
        <v>10</v>
      </c>
      <c r="U22" s="33">
        <f>K22/T22</f>
        <v>4.0720000000000001</v>
      </c>
      <c r="V22" s="14">
        <f t="shared" si="4"/>
        <v>57.600499999999997</v>
      </c>
      <c r="W22" s="14">
        <f>V22/7</f>
        <v>8.2286428571428569</v>
      </c>
      <c r="X22" s="5"/>
      <c r="Y22" s="115"/>
      <c r="Z22" s="116"/>
      <c r="AA22" s="116"/>
      <c r="AB22" s="116"/>
      <c r="AC22" s="116"/>
    </row>
    <row r="23" spans="1:29" ht="15" customHeight="1">
      <c r="A23" s="45" t="s">
        <v>22</v>
      </c>
      <c r="B23" s="39"/>
      <c r="C23" s="39"/>
      <c r="D23" s="39"/>
      <c r="E23" s="46"/>
      <c r="F23" s="33"/>
      <c r="G23" s="46"/>
      <c r="H23" s="34">
        <v>62.1</v>
      </c>
      <c r="I23" s="153">
        <v>120</v>
      </c>
      <c r="J23" s="113">
        <f t="shared" si="5"/>
        <v>7452</v>
      </c>
      <c r="K23" s="40">
        <v>228.9</v>
      </c>
      <c r="L23" s="41"/>
      <c r="M23" s="33"/>
      <c r="N23" s="38">
        <v>5</v>
      </c>
      <c r="O23" s="33">
        <f t="shared" ref="O23" si="8">K23/N23</f>
        <v>45.78</v>
      </c>
      <c r="P23" s="38">
        <v>500</v>
      </c>
      <c r="Q23" s="33">
        <f>J23/P23</f>
        <v>14.904</v>
      </c>
      <c r="R23" s="38">
        <v>6</v>
      </c>
      <c r="S23" s="33">
        <f>H23/R23</f>
        <v>10.35</v>
      </c>
      <c r="T23" s="38">
        <v>10</v>
      </c>
      <c r="U23" s="33">
        <f>K23/T23</f>
        <v>22.89</v>
      </c>
      <c r="V23" s="14">
        <f t="shared" si="4"/>
        <v>93.924000000000007</v>
      </c>
      <c r="W23" s="14">
        <f>V23/7</f>
        <v>13.417714285714286</v>
      </c>
      <c r="X23" s="5"/>
      <c r="Y23" s="115"/>
      <c r="Z23" s="116"/>
      <c r="AA23" s="116"/>
      <c r="AB23" s="116"/>
      <c r="AC23" s="116"/>
    </row>
    <row r="24" spans="1:29" s="48" customFormat="1" ht="15" customHeight="1">
      <c r="A24" s="47" t="s">
        <v>50</v>
      </c>
      <c r="B24" s="39"/>
      <c r="C24" s="39"/>
      <c r="D24" s="39"/>
      <c r="E24" s="46"/>
      <c r="F24" s="33"/>
      <c r="G24" s="46"/>
      <c r="H24" s="33"/>
      <c r="I24" s="155"/>
      <c r="J24" s="113"/>
      <c r="K24" s="40"/>
      <c r="L24" s="41"/>
      <c r="M24" s="37"/>
      <c r="N24" s="38"/>
      <c r="O24" s="33"/>
      <c r="P24" s="38"/>
      <c r="Q24" s="33"/>
      <c r="R24" s="38"/>
      <c r="S24" s="33"/>
      <c r="T24" s="38"/>
      <c r="U24" s="33"/>
      <c r="V24" s="14"/>
      <c r="W24" s="14"/>
      <c r="X24" s="117"/>
      <c r="Y24" s="115"/>
      <c r="Z24" s="116"/>
      <c r="AA24" s="116"/>
      <c r="AB24" s="116"/>
      <c r="AC24" s="116"/>
    </row>
    <row r="25" spans="1:29" ht="15" customHeight="1">
      <c r="A25" s="45" t="s">
        <v>21</v>
      </c>
      <c r="B25" s="39"/>
      <c r="C25" s="39"/>
      <c r="D25" s="39"/>
      <c r="E25" s="46"/>
      <c r="F25" s="33">
        <v>9</v>
      </c>
      <c r="G25" s="46"/>
      <c r="H25" s="33">
        <v>89.7</v>
      </c>
      <c r="I25" s="153">
        <v>120</v>
      </c>
      <c r="J25" s="113">
        <f t="shared" ref="J25:J26" si="9">H25*I25</f>
        <v>10764</v>
      </c>
      <c r="K25" s="35">
        <v>40.72</v>
      </c>
      <c r="L25" s="36">
        <v>2</v>
      </c>
      <c r="M25" s="37">
        <f>F25/L25</f>
        <v>4.5</v>
      </c>
      <c r="N25" s="38">
        <v>2.5</v>
      </c>
      <c r="O25" s="33">
        <f>K25/N25</f>
        <v>16.288</v>
      </c>
      <c r="P25" s="38">
        <v>500</v>
      </c>
      <c r="Q25" s="33">
        <f>J25/P25</f>
        <v>21.527999999999999</v>
      </c>
      <c r="R25" s="38">
        <v>8</v>
      </c>
      <c r="S25" s="33">
        <f>H25/R25</f>
        <v>11.2125</v>
      </c>
      <c r="T25" s="38">
        <v>10</v>
      </c>
      <c r="U25" s="33">
        <f>K25/T25</f>
        <v>4.0720000000000001</v>
      </c>
      <c r="V25" s="14">
        <f t="shared" si="4"/>
        <v>57.600499999999997</v>
      </c>
      <c r="W25" s="14">
        <f>V25/7</f>
        <v>8.2286428571428569</v>
      </c>
      <c r="X25" s="5"/>
      <c r="Y25" s="115"/>
      <c r="Z25" s="116"/>
      <c r="AA25" s="116"/>
      <c r="AB25" s="116"/>
      <c r="AC25" s="116"/>
    </row>
    <row r="26" spans="1:29" ht="15" customHeight="1">
      <c r="A26" s="45" t="s">
        <v>22</v>
      </c>
      <c r="B26" s="39"/>
      <c r="C26" s="39"/>
      <c r="D26" s="39"/>
      <c r="E26" s="46"/>
      <c r="F26" s="33"/>
      <c r="G26" s="46"/>
      <c r="H26" s="34">
        <v>62.1</v>
      </c>
      <c r="I26" s="153">
        <v>120</v>
      </c>
      <c r="J26" s="113">
        <f t="shared" si="9"/>
        <v>7452</v>
      </c>
      <c r="K26" s="40">
        <v>228.9</v>
      </c>
      <c r="L26" s="41"/>
      <c r="M26" s="33"/>
      <c r="N26" s="38">
        <v>5</v>
      </c>
      <c r="O26" s="33">
        <f t="shared" ref="O26" si="10">K26/N26</f>
        <v>45.78</v>
      </c>
      <c r="P26" s="38">
        <v>500</v>
      </c>
      <c r="Q26" s="33">
        <f>J26/P26</f>
        <v>14.904</v>
      </c>
      <c r="R26" s="38">
        <v>6</v>
      </c>
      <c r="S26" s="33">
        <f>H26/R26</f>
        <v>10.35</v>
      </c>
      <c r="T26" s="38">
        <v>10</v>
      </c>
      <c r="U26" s="33">
        <f>K26/T26</f>
        <v>22.89</v>
      </c>
      <c r="V26" s="14">
        <f t="shared" si="4"/>
        <v>93.924000000000007</v>
      </c>
      <c r="W26" s="14">
        <f>V26/7</f>
        <v>13.417714285714286</v>
      </c>
      <c r="X26" s="5"/>
      <c r="Y26" s="115"/>
      <c r="Z26" s="118"/>
      <c r="AA26" s="118"/>
      <c r="AB26" s="118"/>
      <c r="AC26" s="118"/>
    </row>
    <row r="27" spans="1:29" ht="15" customHeight="1">
      <c r="A27" s="31" t="s">
        <v>51</v>
      </c>
      <c r="B27" s="39"/>
      <c r="C27" s="39"/>
      <c r="D27" s="39"/>
      <c r="E27" s="42"/>
      <c r="F27" s="43"/>
      <c r="G27" s="42"/>
      <c r="H27" s="43"/>
      <c r="I27" s="154"/>
      <c r="J27" s="192"/>
      <c r="K27" s="44"/>
      <c r="L27" s="41"/>
      <c r="M27" s="33"/>
      <c r="N27" s="38"/>
      <c r="O27" s="33"/>
      <c r="P27" s="38"/>
      <c r="Q27" s="33"/>
      <c r="R27" s="38"/>
      <c r="S27" s="33"/>
      <c r="T27" s="38"/>
      <c r="U27" s="33"/>
      <c r="V27" s="14"/>
      <c r="W27" s="14"/>
      <c r="X27" s="5"/>
      <c r="Y27" s="115"/>
      <c r="Z27" s="116"/>
      <c r="AA27" s="116"/>
      <c r="AB27" s="116"/>
      <c r="AC27" s="116"/>
    </row>
    <row r="28" spans="1:29" ht="15" customHeight="1">
      <c r="A28" s="45" t="s">
        <v>21</v>
      </c>
      <c r="B28" s="39"/>
      <c r="C28" s="39"/>
      <c r="D28" s="39"/>
      <c r="E28" s="32"/>
      <c r="F28" s="33">
        <v>9</v>
      </c>
      <c r="G28" s="46"/>
      <c r="H28" s="33">
        <v>89.7</v>
      </c>
      <c r="I28" s="153">
        <v>120</v>
      </c>
      <c r="J28" s="113">
        <f t="shared" ref="J28:J29" si="11">H28*I28</f>
        <v>10764</v>
      </c>
      <c r="K28" s="35">
        <v>40.72</v>
      </c>
      <c r="L28" s="36">
        <v>2</v>
      </c>
      <c r="M28" s="37">
        <f>F28/L28</f>
        <v>4.5</v>
      </c>
      <c r="N28" s="38">
        <v>2.5</v>
      </c>
      <c r="O28" s="33">
        <f>K28/N28</f>
        <v>16.288</v>
      </c>
      <c r="P28" s="38">
        <v>500</v>
      </c>
      <c r="Q28" s="33">
        <f>J28/P28</f>
        <v>21.527999999999999</v>
      </c>
      <c r="R28" s="38">
        <v>8</v>
      </c>
      <c r="S28" s="33">
        <f>H28/R28</f>
        <v>11.2125</v>
      </c>
      <c r="T28" s="38">
        <v>10</v>
      </c>
      <c r="U28" s="33">
        <f>K28/T28</f>
        <v>4.0720000000000001</v>
      </c>
      <c r="V28" s="14">
        <f t="shared" si="4"/>
        <v>57.600499999999997</v>
      </c>
      <c r="W28" s="14">
        <f>V28/7</f>
        <v>8.2286428571428569</v>
      </c>
      <c r="X28" s="5"/>
      <c r="Y28" s="115"/>
      <c r="Z28" s="116"/>
      <c r="AA28" s="116"/>
      <c r="AB28" s="116"/>
      <c r="AC28" s="116"/>
    </row>
    <row r="29" spans="1:29" ht="15" customHeight="1">
      <c r="A29" s="45" t="s">
        <v>22</v>
      </c>
      <c r="B29" s="39"/>
      <c r="C29" s="39"/>
      <c r="D29" s="39"/>
      <c r="E29" s="46"/>
      <c r="F29" s="33"/>
      <c r="G29" s="46"/>
      <c r="H29" s="34">
        <v>62.1</v>
      </c>
      <c r="I29" s="153">
        <v>120</v>
      </c>
      <c r="J29" s="113">
        <f t="shared" si="11"/>
        <v>7452</v>
      </c>
      <c r="K29" s="40">
        <v>228.9</v>
      </c>
      <c r="L29" s="41"/>
      <c r="M29" s="33"/>
      <c r="N29" s="38">
        <v>5</v>
      </c>
      <c r="O29" s="33">
        <f t="shared" ref="O29" si="12">K29/N29</f>
        <v>45.78</v>
      </c>
      <c r="P29" s="38">
        <v>500</v>
      </c>
      <c r="Q29" s="33">
        <f>J29/P29</f>
        <v>14.904</v>
      </c>
      <c r="R29" s="38">
        <v>6</v>
      </c>
      <c r="S29" s="33">
        <f>H29/R29</f>
        <v>10.35</v>
      </c>
      <c r="T29" s="38">
        <v>10</v>
      </c>
      <c r="U29" s="33">
        <f>K29/T29</f>
        <v>22.89</v>
      </c>
      <c r="V29" s="14">
        <f t="shared" si="4"/>
        <v>93.924000000000007</v>
      </c>
      <c r="W29" s="14">
        <f>V29/7</f>
        <v>13.417714285714286</v>
      </c>
      <c r="X29" s="5"/>
      <c r="Y29" s="115"/>
      <c r="Z29" s="115"/>
      <c r="AA29" s="115"/>
      <c r="AB29" s="115"/>
      <c r="AC29" s="115"/>
    </row>
    <row r="30" spans="1:29" s="48" customFormat="1" ht="15" customHeight="1">
      <c r="A30" s="47" t="s">
        <v>52</v>
      </c>
      <c r="B30" s="39"/>
      <c r="C30" s="39"/>
      <c r="D30" s="39"/>
      <c r="E30" s="46"/>
      <c r="F30" s="33"/>
      <c r="G30" s="46"/>
      <c r="H30" s="33"/>
      <c r="I30" s="155"/>
      <c r="J30" s="113"/>
      <c r="K30" s="40"/>
      <c r="L30" s="41"/>
      <c r="M30" s="37"/>
      <c r="N30" s="38"/>
      <c r="O30" s="33"/>
      <c r="P30" s="38"/>
      <c r="Q30" s="33"/>
      <c r="R30" s="38"/>
      <c r="S30" s="33"/>
      <c r="T30" s="38"/>
      <c r="U30" s="33"/>
      <c r="V30" s="14"/>
      <c r="W30" s="14"/>
      <c r="X30" s="117"/>
      <c r="Y30" s="115"/>
      <c r="Z30" s="115"/>
      <c r="AA30" s="115"/>
      <c r="AB30" s="115"/>
      <c r="AC30" s="115"/>
    </row>
    <row r="31" spans="1:29" ht="15" customHeight="1">
      <c r="A31" s="45" t="s">
        <v>21</v>
      </c>
      <c r="B31" s="39"/>
      <c r="C31" s="39"/>
      <c r="D31" s="39"/>
      <c r="E31" s="46"/>
      <c r="F31" s="33">
        <v>9</v>
      </c>
      <c r="G31" s="46"/>
      <c r="H31" s="33">
        <v>89.7</v>
      </c>
      <c r="I31" s="153">
        <v>120</v>
      </c>
      <c r="J31" s="113">
        <f t="shared" ref="J31:J34" si="13">H31*I31</f>
        <v>10764</v>
      </c>
      <c r="K31" s="35">
        <v>40.72</v>
      </c>
      <c r="L31" s="36">
        <v>2</v>
      </c>
      <c r="M31" s="37">
        <f>F31/L31</f>
        <v>4.5</v>
      </c>
      <c r="N31" s="38">
        <v>2.5</v>
      </c>
      <c r="O31" s="33">
        <f>K31/N31</f>
        <v>16.288</v>
      </c>
      <c r="P31" s="38">
        <v>500</v>
      </c>
      <c r="Q31" s="33">
        <f>J31/P31</f>
        <v>21.527999999999999</v>
      </c>
      <c r="R31" s="38">
        <v>8</v>
      </c>
      <c r="S31" s="33">
        <f>H31/R31</f>
        <v>11.2125</v>
      </c>
      <c r="T31" s="38">
        <v>10</v>
      </c>
      <c r="U31" s="33">
        <f>K31/T31</f>
        <v>4.0720000000000001</v>
      </c>
      <c r="V31" s="14">
        <f t="shared" si="4"/>
        <v>57.600499999999997</v>
      </c>
      <c r="W31" s="14">
        <f>V31/7</f>
        <v>8.2286428571428569</v>
      </c>
      <c r="X31" s="5"/>
      <c r="Y31" s="5"/>
      <c r="Z31" s="5"/>
      <c r="AA31" s="5"/>
      <c r="AB31" s="5"/>
      <c r="AC31" s="5"/>
    </row>
    <row r="32" spans="1:29">
      <c r="A32" s="45" t="s">
        <v>22</v>
      </c>
      <c r="B32" s="39"/>
      <c r="C32" s="39"/>
      <c r="D32" s="39"/>
      <c r="E32" s="46"/>
      <c r="F32" s="33"/>
      <c r="G32" s="46"/>
      <c r="H32" s="34">
        <v>62.1</v>
      </c>
      <c r="I32" s="153">
        <v>120</v>
      </c>
      <c r="J32" s="113">
        <f t="shared" si="13"/>
        <v>7452</v>
      </c>
      <c r="K32" s="40">
        <v>228.9</v>
      </c>
      <c r="L32" s="41"/>
      <c r="M32" s="33"/>
      <c r="N32" s="38">
        <v>5</v>
      </c>
      <c r="O32" s="33">
        <f t="shared" ref="O32:O34" si="14">K32/N32</f>
        <v>45.78</v>
      </c>
      <c r="P32" s="38">
        <v>500</v>
      </c>
      <c r="Q32" s="33">
        <f>J32/P32</f>
        <v>14.904</v>
      </c>
      <c r="R32" s="38">
        <v>6</v>
      </c>
      <c r="S32" s="33">
        <f>H32/R32</f>
        <v>10.35</v>
      </c>
      <c r="T32" s="38">
        <v>10</v>
      </c>
      <c r="U32" s="33">
        <f>K32/T32</f>
        <v>22.89</v>
      </c>
      <c r="V32" s="14">
        <f t="shared" si="4"/>
        <v>93.924000000000007</v>
      </c>
      <c r="W32" s="14">
        <f>V32/7</f>
        <v>13.417714285714286</v>
      </c>
    </row>
    <row r="33" spans="1:47">
      <c r="A33" s="47" t="s">
        <v>225</v>
      </c>
      <c r="B33" s="39"/>
      <c r="C33" s="39"/>
      <c r="D33" s="39"/>
      <c r="E33" s="46"/>
      <c r="F33" s="33"/>
      <c r="G33" s="46"/>
      <c r="H33" s="33">
        <v>2.1</v>
      </c>
      <c r="I33" s="155">
        <v>120</v>
      </c>
      <c r="J33" s="113">
        <f t="shared" si="13"/>
        <v>252</v>
      </c>
      <c r="K33" s="40">
        <v>11.6</v>
      </c>
      <c r="L33" s="41"/>
      <c r="M33" s="37"/>
      <c r="N33" s="38">
        <v>2</v>
      </c>
      <c r="O33" s="33">
        <f t="shared" si="14"/>
        <v>5.8</v>
      </c>
      <c r="P33" s="38">
        <v>500</v>
      </c>
      <c r="Q33" s="33">
        <f>J33/P33</f>
        <v>0.504</v>
      </c>
      <c r="R33" s="38">
        <v>4</v>
      </c>
      <c r="S33" s="33">
        <f>H33/R33</f>
        <v>0.52500000000000002</v>
      </c>
      <c r="T33" s="38">
        <v>4</v>
      </c>
      <c r="U33" s="33">
        <f>K33/T33</f>
        <v>2.9</v>
      </c>
      <c r="V33" s="14">
        <f t="shared" si="4"/>
        <v>9.7289999999999992</v>
      </c>
      <c r="W33" s="14">
        <f>V33/7</f>
        <v>1.3898571428571427</v>
      </c>
    </row>
    <row r="34" spans="1:47">
      <c r="A34" s="47" t="s">
        <v>226</v>
      </c>
      <c r="B34" s="39"/>
      <c r="C34" s="39"/>
      <c r="D34" s="39"/>
      <c r="E34" s="46"/>
      <c r="F34" s="33">
        <v>5.6</v>
      </c>
      <c r="G34" s="46"/>
      <c r="H34" s="33">
        <f>2*7.98</f>
        <v>15.96</v>
      </c>
      <c r="I34" s="153">
        <v>120</v>
      </c>
      <c r="J34" s="113">
        <f t="shared" si="13"/>
        <v>1915.2</v>
      </c>
      <c r="K34" s="35">
        <f>2*6.66</f>
        <v>13.32</v>
      </c>
      <c r="L34" s="41">
        <v>2</v>
      </c>
      <c r="M34" s="37">
        <f>F34/L34</f>
        <v>2.8</v>
      </c>
      <c r="N34" s="38">
        <v>2</v>
      </c>
      <c r="O34" s="33">
        <f t="shared" si="14"/>
        <v>6.66</v>
      </c>
      <c r="P34" s="38">
        <v>500</v>
      </c>
      <c r="Q34" s="33">
        <f>J34/P34</f>
        <v>3.8304</v>
      </c>
      <c r="R34" s="38">
        <v>6</v>
      </c>
      <c r="S34" s="33">
        <f>H34/R34</f>
        <v>2.66</v>
      </c>
      <c r="T34" s="38">
        <v>4</v>
      </c>
      <c r="U34" s="33">
        <f>K34/T34</f>
        <v>3.33</v>
      </c>
      <c r="V34" s="14">
        <f t="shared" si="4"/>
        <v>19.2804</v>
      </c>
      <c r="W34" s="14">
        <f>V34/7</f>
        <v>2.754342857142857</v>
      </c>
    </row>
    <row r="35" spans="1:47">
      <c r="A35" s="15"/>
      <c r="B35" s="39"/>
      <c r="C35" s="39"/>
      <c r="D35" s="39"/>
      <c r="E35" s="46"/>
      <c r="F35" s="33"/>
      <c r="G35" s="46"/>
      <c r="H35" s="34"/>
      <c r="I35" s="153"/>
      <c r="J35" s="113"/>
      <c r="K35" s="35"/>
      <c r="L35" s="41"/>
      <c r="M35" s="33"/>
      <c r="N35" s="38"/>
      <c r="O35" s="33"/>
      <c r="P35" s="38"/>
      <c r="Q35" s="33"/>
      <c r="R35" s="38"/>
      <c r="S35" s="33"/>
      <c r="T35" s="38"/>
      <c r="U35" s="33"/>
      <c r="V35" s="14"/>
      <c r="W35" s="14"/>
    </row>
    <row r="36" spans="1:47" s="18" customFormat="1" ht="15">
      <c r="A36" s="158" t="s">
        <v>3</v>
      </c>
      <c r="B36" s="49"/>
      <c r="C36" s="49"/>
      <c r="D36" s="49"/>
      <c r="E36" s="50"/>
      <c r="F36" s="190">
        <f>SUM(F15:F35)</f>
        <v>55.96</v>
      </c>
      <c r="G36" s="191"/>
      <c r="H36" s="190">
        <f>SUM(H15:H35)</f>
        <v>1267.58</v>
      </c>
      <c r="I36" s="191"/>
      <c r="J36" s="190">
        <f>SUM(J15:J35)</f>
        <v>152109.6</v>
      </c>
      <c r="K36" s="190">
        <f>SUM(K15:K35)</f>
        <v>2045.3200000000002</v>
      </c>
      <c r="L36" s="52"/>
      <c r="M36" s="51">
        <f>SUM(M15:M35)</f>
        <v>27.98</v>
      </c>
      <c r="N36" s="53"/>
      <c r="O36" s="51">
        <f>SUM(O15:O35)</f>
        <v>563.7639999999999</v>
      </c>
      <c r="P36" s="53"/>
      <c r="Q36" s="51">
        <f>SUM(Q15:Q35)</f>
        <v>304.2192</v>
      </c>
      <c r="R36" s="53"/>
      <c r="S36" s="51">
        <f>SUM(S15:S35)</f>
        <v>158.09033333333335</v>
      </c>
      <c r="T36" s="53"/>
      <c r="U36" s="51">
        <f>SUM(U15:U35)</f>
        <v>280.1366666666666</v>
      </c>
      <c r="V36" s="193">
        <f>SUM(V15:V35)</f>
        <v>1334.1902</v>
      </c>
      <c r="W36" s="194">
        <f>SUM(W15:W35)</f>
        <v>190.5986</v>
      </c>
      <c r="Y36" s="1"/>
      <c r="Z36" s="1"/>
      <c r="AA36" s="1"/>
      <c r="AB36" s="1"/>
      <c r="AC36" s="1"/>
    </row>
    <row r="39" spans="1:47" s="18" customFormat="1">
      <c r="A39" s="225" t="str">
        <f>A1</f>
        <v>PLANNING OA RD 132</v>
      </c>
      <c r="B39" s="226"/>
      <c r="C39" s="12"/>
      <c r="D39" s="225" t="s">
        <v>25</v>
      </c>
      <c r="E39" s="226"/>
      <c r="F39" s="226"/>
      <c r="G39" s="227"/>
      <c r="H39" s="225" t="s">
        <v>26</v>
      </c>
      <c r="I39" s="226"/>
      <c r="J39" s="226"/>
      <c r="K39" s="226"/>
      <c r="L39" s="225" t="s">
        <v>27</v>
      </c>
      <c r="M39" s="226"/>
      <c r="N39" s="226"/>
      <c r="O39" s="227"/>
      <c r="P39" s="225" t="s">
        <v>28</v>
      </c>
      <c r="Q39" s="226"/>
      <c r="R39" s="226"/>
      <c r="S39" s="227"/>
      <c r="T39" s="225" t="s">
        <v>55</v>
      </c>
      <c r="U39" s="226"/>
      <c r="V39" s="226"/>
      <c r="W39" s="227"/>
      <c r="X39" s="225" t="s">
        <v>230</v>
      </c>
      <c r="Y39" s="226"/>
      <c r="Z39" s="226"/>
      <c r="AA39" s="227"/>
      <c r="AB39" s="225" t="s">
        <v>231</v>
      </c>
      <c r="AC39" s="226"/>
      <c r="AD39" s="226"/>
      <c r="AE39" s="227"/>
      <c r="AF39" s="225" t="s">
        <v>232</v>
      </c>
      <c r="AG39" s="226"/>
      <c r="AH39" s="226"/>
      <c r="AI39" s="227"/>
      <c r="AJ39" s="225" t="s">
        <v>233</v>
      </c>
      <c r="AK39" s="226"/>
      <c r="AL39" s="226"/>
      <c r="AM39" s="227"/>
      <c r="AN39" s="225" t="s">
        <v>234</v>
      </c>
      <c r="AO39" s="226"/>
      <c r="AP39" s="226"/>
      <c r="AQ39" s="227"/>
      <c r="AR39" s="225" t="s">
        <v>235</v>
      </c>
      <c r="AS39" s="226"/>
      <c r="AT39" s="226"/>
      <c r="AU39" s="227"/>
    </row>
    <row r="40" spans="1:47" s="58" customFormat="1" ht="27" customHeight="1">
      <c r="A40" s="228"/>
      <c r="B40" s="229"/>
      <c r="C40" s="198" t="s">
        <v>84</v>
      </c>
      <c r="D40" s="54" t="s">
        <v>23</v>
      </c>
      <c r="E40" s="55" t="s">
        <v>24</v>
      </c>
      <c r="F40" s="55" t="s">
        <v>29</v>
      </c>
      <c r="G40" s="56" t="s">
        <v>30</v>
      </c>
      <c r="H40" s="54" t="s">
        <v>31</v>
      </c>
      <c r="I40" s="55" t="s">
        <v>32</v>
      </c>
      <c r="J40" s="55" t="s">
        <v>33</v>
      </c>
      <c r="K40" s="57" t="s">
        <v>34</v>
      </c>
      <c r="L40" s="54" t="s">
        <v>35</v>
      </c>
      <c r="M40" s="55" t="s">
        <v>36</v>
      </c>
      <c r="N40" s="55" t="s">
        <v>37</v>
      </c>
      <c r="O40" s="56" t="s">
        <v>38</v>
      </c>
      <c r="P40" s="55" t="s">
        <v>39</v>
      </c>
      <c r="Q40" s="140" t="s">
        <v>40</v>
      </c>
      <c r="R40" s="55" t="s">
        <v>41</v>
      </c>
      <c r="S40" s="140" t="s">
        <v>42</v>
      </c>
      <c r="T40" s="55" t="s">
        <v>39</v>
      </c>
      <c r="U40" s="189" t="s">
        <v>40</v>
      </c>
      <c r="V40" s="55" t="s">
        <v>41</v>
      </c>
      <c r="W40" s="189" t="s">
        <v>42</v>
      </c>
      <c r="X40" s="55" t="s">
        <v>39</v>
      </c>
      <c r="Y40" s="189" t="s">
        <v>40</v>
      </c>
      <c r="Z40" s="55" t="s">
        <v>41</v>
      </c>
      <c r="AA40" s="189" t="s">
        <v>42</v>
      </c>
      <c r="AB40" s="55" t="s">
        <v>39</v>
      </c>
      <c r="AC40" s="189" t="s">
        <v>40</v>
      </c>
      <c r="AD40" s="55" t="s">
        <v>41</v>
      </c>
      <c r="AE40" s="189" t="s">
        <v>42</v>
      </c>
      <c r="AF40" s="55" t="s">
        <v>39</v>
      </c>
      <c r="AG40" s="189" t="s">
        <v>40</v>
      </c>
      <c r="AH40" s="55" t="s">
        <v>41</v>
      </c>
      <c r="AI40" s="189" t="s">
        <v>42</v>
      </c>
      <c r="AJ40" s="55" t="s">
        <v>39</v>
      </c>
      <c r="AK40" s="189" t="s">
        <v>40</v>
      </c>
      <c r="AL40" s="55" t="s">
        <v>41</v>
      </c>
      <c r="AM40" s="189" t="s">
        <v>42</v>
      </c>
      <c r="AN40" s="55" t="s">
        <v>39</v>
      </c>
      <c r="AO40" s="189" t="s">
        <v>40</v>
      </c>
      <c r="AP40" s="55" t="s">
        <v>41</v>
      </c>
      <c r="AQ40" s="189" t="s">
        <v>42</v>
      </c>
      <c r="AR40" s="202" t="s">
        <v>39</v>
      </c>
      <c r="AS40" s="189" t="s">
        <v>40</v>
      </c>
      <c r="AT40" s="55" t="s">
        <v>41</v>
      </c>
      <c r="AU40" s="189" t="s">
        <v>42</v>
      </c>
    </row>
    <row r="41" spans="1:47">
      <c r="A41" s="225" t="s">
        <v>43</v>
      </c>
      <c r="B41" s="227"/>
      <c r="C41" s="59"/>
      <c r="D41" s="13"/>
      <c r="E41" s="60"/>
      <c r="F41" s="60"/>
      <c r="G41" s="61"/>
      <c r="H41" s="13"/>
      <c r="I41" s="60"/>
      <c r="J41" s="60"/>
      <c r="K41" s="19"/>
      <c r="L41" s="13"/>
      <c r="M41" s="60"/>
      <c r="N41" s="60"/>
      <c r="O41" s="61"/>
      <c r="P41" s="13"/>
      <c r="Q41" s="60"/>
      <c r="R41" s="60"/>
      <c r="S41" s="61"/>
      <c r="T41" s="13"/>
      <c r="U41" s="60"/>
      <c r="V41" s="60"/>
      <c r="W41" s="61"/>
      <c r="X41" s="13"/>
      <c r="Y41" s="60"/>
      <c r="Z41" s="60"/>
      <c r="AA41" s="61"/>
      <c r="AB41" s="13"/>
      <c r="AC41" s="60"/>
      <c r="AD41" s="60"/>
      <c r="AE41" s="61"/>
      <c r="AF41" s="13"/>
      <c r="AG41" s="60"/>
      <c r="AH41" s="60"/>
      <c r="AI41" s="61"/>
      <c r="AJ41" s="13"/>
      <c r="AK41" s="60"/>
      <c r="AL41" s="60"/>
      <c r="AM41" s="61"/>
      <c r="AN41" s="13"/>
      <c r="AO41" s="60"/>
      <c r="AP41" s="60"/>
      <c r="AQ41" s="61"/>
      <c r="AR41" s="13"/>
      <c r="AS41" s="60"/>
      <c r="AT41" s="60"/>
      <c r="AU41" s="61"/>
    </row>
    <row r="42" spans="1:47">
      <c r="A42" s="239" t="s">
        <v>44</v>
      </c>
      <c r="B42" s="243"/>
      <c r="C42" s="63">
        <v>5</v>
      </c>
      <c r="D42" s="195"/>
      <c r="E42" s="156"/>
      <c r="F42" s="156"/>
      <c r="G42" s="143"/>
      <c r="H42" s="142"/>
      <c r="I42" s="156"/>
      <c r="J42" s="156"/>
      <c r="K42" s="157"/>
      <c r="L42" s="142"/>
      <c r="M42" s="156"/>
      <c r="N42" s="156"/>
      <c r="O42" s="143"/>
      <c r="P42" s="142"/>
      <c r="Q42" s="156"/>
      <c r="R42" s="156"/>
      <c r="S42" s="143"/>
      <c r="T42" s="179"/>
      <c r="U42" s="156"/>
      <c r="V42" s="156"/>
      <c r="W42" s="180"/>
      <c r="X42" s="179"/>
      <c r="Y42" s="156"/>
      <c r="Z42" s="156"/>
      <c r="AA42" s="180"/>
      <c r="AB42" s="179"/>
      <c r="AC42" s="156"/>
      <c r="AD42" s="156"/>
      <c r="AE42" s="180"/>
      <c r="AF42" s="179"/>
      <c r="AG42" s="156"/>
      <c r="AH42" s="156"/>
      <c r="AI42" s="180"/>
      <c r="AJ42" s="179"/>
      <c r="AK42" s="156"/>
      <c r="AL42" s="156"/>
      <c r="AM42" s="180"/>
      <c r="AN42" s="179"/>
      <c r="AO42" s="156"/>
      <c r="AP42" s="156"/>
      <c r="AQ42" s="180"/>
      <c r="AR42" s="179"/>
      <c r="AS42" s="156"/>
      <c r="AT42" s="156"/>
      <c r="AU42" s="180"/>
    </row>
    <row r="43" spans="1:47">
      <c r="A43" s="239" t="s">
        <v>43</v>
      </c>
      <c r="B43" s="240"/>
      <c r="C43" s="63">
        <v>5</v>
      </c>
      <c r="D43" s="179"/>
      <c r="E43" s="196"/>
      <c r="F43" s="156"/>
      <c r="G43" s="143"/>
      <c r="H43" s="142"/>
      <c r="I43" s="156"/>
      <c r="J43" s="156"/>
      <c r="K43" s="157"/>
      <c r="L43" s="142"/>
      <c r="M43" s="156"/>
      <c r="N43" s="156"/>
      <c r="O43" s="143"/>
      <c r="P43" s="142"/>
      <c r="Q43" s="156"/>
      <c r="R43" s="156"/>
      <c r="S43" s="143"/>
      <c r="T43" s="179"/>
      <c r="U43" s="156"/>
      <c r="V43" s="156"/>
      <c r="W43" s="180"/>
      <c r="X43" s="179"/>
      <c r="Y43" s="156"/>
      <c r="Z43" s="156"/>
      <c r="AA43" s="180"/>
      <c r="AB43" s="179"/>
      <c r="AC43" s="156"/>
      <c r="AD43" s="156"/>
      <c r="AE43" s="180"/>
      <c r="AF43" s="179"/>
      <c r="AG43" s="156"/>
      <c r="AH43" s="156"/>
      <c r="AI43" s="180"/>
      <c r="AJ43" s="179"/>
      <c r="AK43" s="156"/>
      <c r="AL43" s="156"/>
      <c r="AM43" s="180"/>
      <c r="AN43" s="179"/>
      <c r="AO43" s="156"/>
      <c r="AP43" s="156"/>
      <c r="AQ43" s="180"/>
      <c r="AR43" s="179"/>
      <c r="AS43" s="156"/>
      <c r="AT43" s="156"/>
      <c r="AU43" s="180"/>
    </row>
    <row r="44" spans="1:47">
      <c r="A44" s="239" t="s">
        <v>45</v>
      </c>
      <c r="B44" s="240"/>
      <c r="C44" s="63">
        <v>10</v>
      </c>
      <c r="D44" s="179"/>
      <c r="E44" s="156"/>
      <c r="F44" s="156"/>
      <c r="G44" s="143"/>
      <c r="H44" s="142"/>
      <c r="I44" s="156"/>
      <c r="J44" s="156"/>
      <c r="K44" s="157"/>
      <c r="L44" s="142"/>
      <c r="M44" s="156"/>
      <c r="N44" s="156"/>
      <c r="O44" s="143"/>
      <c r="P44" s="142"/>
      <c r="Q44" s="156"/>
      <c r="R44" s="156"/>
      <c r="S44" s="143"/>
      <c r="T44" s="179"/>
      <c r="U44" s="156"/>
      <c r="V44" s="156"/>
      <c r="W44" s="180"/>
      <c r="X44" s="179"/>
      <c r="Y44" s="156"/>
      <c r="Z44" s="156"/>
      <c r="AA44" s="180"/>
      <c r="AB44" s="179"/>
      <c r="AC44" s="156"/>
      <c r="AD44" s="156"/>
      <c r="AE44" s="180"/>
      <c r="AF44" s="179"/>
      <c r="AG44" s="156"/>
      <c r="AH44" s="156"/>
      <c r="AI44" s="180"/>
      <c r="AJ44" s="179"/>
      <c r="AK44" s="156"/>
      <c r="AL44" s="156"/>
      <c r="AM44" s="180"/>
      <c r="AN44" s="179"/>
      <c r="AO44" s="156"/>
      <c r="AP44" s="156"/>
      <c r="AQ44" s="180"/>
      <c r="AR44" s="179"/>
      <c r="AS44" s="156"/>
      <c r="AT44" s="156"/>
      <c r="AU44" s="180"/>
    </row>
    <row r="45" spans="1:47" ht="12.75">
      <c r="A45" s="244" t="s">
        <v>86</v>
      </c>
      <c r="B45" s="245"/>
      <c r="C45" s="63"/>
      <c r="D45" s="179"/>
      <c r="E45" s="156"/>
      <c r="F45" s="156"/>
      <c r="G45" s="143"/>
      <c r="H45" s="142"/>
      <c r="I45" s="156"/>
      <c r="J45" s="156"/>
      <c r="K45" s="157"/>
      <c r="L45" s="142"/>
      <c r="M45" s="156"/>
      <c r="N45" s="156"/>
      <c r="O45" s="143"/>
      <c r="P45" s="142"/>
      <c r="Q45" s="156"/>
      <c r="R45" s="156"/>
      <c r="S45" s="143"/>
      <c r="T45" s="179"/>
      <c r="U45" s="156"/>
      <c r="V45" s="156"/>
      <c r="W45" s="180"/>
      <c r="X45" s="179"/>
      <c r="Y45" s="156"/>
      <c r="Z45" s="156"/>
      <c r="AA45" s="180"/>
      <c r="AB45" s="179"/>
      <c r="AC45" s="156"/>
      <c r="AD45" s="156"/>
      <c r="AE45" s="180"/>
      <c r="AF45" s="179"/>
      <c r="AG45" s="156"/>
      <c r="AH45" s="156"/>
      <c r="AI45" s="180"/>
      <c r="AJ45" s="179"/>
      <c r="AK45" s="156"/>
      <c r="AL45" s="156"/>
      <c r="AM45" s="180"/>
      <c r="AN45" s="179"/>
      <c r="AO45" s="156"/>
      <c r="AP45" s="156"/>
      <c r="AQ45" s="180"/>
      <c r="AR45" s="179"/>
      <c r="AS45" s="156"/>
      <c r="AT45" s="156"/>
      <c r="AU45" s="180"/>
    </row>
    <row r="46" spans="1:47">
      <c r="A46" s="241" t="s">
        <v>46</v>
      </c>
      <c r="B46" s="242"/>
      <c r="C46" s="63"/>
      <c r="D46" s="179"/>
      <c r="E46" s="156"/>
      <c r="F46" s="156"/>
      <c r="G46" s="143"/>
      <c r="H46" s="142"/>
      <c r="I46" s="156"/>
      <c r="J46" s="156"/>
      <c r="K46" s="157"/>
      <c r="L46" s="142"/>
      <c r="M46" s="156"/>
      <c r="N46" s="156"/>
      <c r="O46" s="143"/>
      <c r="P46" s="142"/>
      <c r="Q46" s="156"/>
      <c r="R46" s="156"/>
      <c r="S46" s="143"/>
      <c r="T46" s="179"/>
      <c r="U46" s="156"/>
      <c r="V46" s="156"/>
      <c r="W46" s="180"/>
      <c r="X46" s="179"/>
      <c r="Y46" s="156"/>
      <c r="Z46" s="156"/>
      <c r="AA46" s="180"/>
      <c r="AB46" s="179"/>
      <c r="AC46" s="156"/>
      <c r="AD46" s="156"/>
      <c r="AE46" s="180"/>
      <c r="AF46" s="179"/>
      <c r="AG46" s="156"/>
      <c r="AH46" s="156"/>
      <c r="AI46" s="180"/>
      <c r="AJ46" s="179"/>
      <c r="AK46" s="156"/>
      <c r="AL46" s="156"/>
      <c r="AM46" s="180"/>
      <c r="AN46" s="179"/>
      <c r="AO46" s="156"/>
      <c r="AP46" s="156"/>
      <c r="AQ46" s="180"/>
      <c r="AR46" s="179"/>
      <c r="AS46" s="156"/>
      <c r="AT46" s="156"/>
      <c r="AU46" s="180"/>
    </row>
    <row r="47" spans="1:47">
      <c r="A47" s="239" t="s">
        <v>208</v>
      </c>
      <c r="B47" s="240"/>
      <c r="C47" s="63">
        <v>2</v>
      </c>
      <c r="D47" s="179"/>
      <c r="E47" s="156"/>
      <c r="F47" s="196"/>
      <c r="G47" s="143"/>
      <c r="H47" s="142"/>
      <c r="I47" s="156"/>
      <c r="J47" s="156"/>
      <c r="K47" s="157"/>
      <c r="L47" s="142"/>
      <c r="M47" s="156"/>
      <c r="N47" s="156"/>
      <c r="O47" s="143"/>
      <c r="P47" s="142"/>
      <c r="Q47" s="156"/>
      <c r="R47" s="156"/>
      <c r="S47" s="143"/>
      <c r="T47" s="179"/>
      <c r="U47" s="156"/>
      <c r="V47" s="156"/>
      <c r="W47" s="180"/>
      <c r="X47" s="179"/>
      <c r="Y47" s="156"/>
      <c r="Z47" s="156"/>
      <c r="AA47" s="180"/>
      <c r="AB47" s="179"/>
      <c r="AC47" s="156"/>
      <c r="AD47" s="156"/>
      <c r="AE47" s="180"/>
      <c r="AF47" s="179"/>
      <c r="AG47" s="156"/>
      <c r="AH47" s="156"/>
      <c r="AI47" s="180"/>
      <c r="AJ47" s="179"/>
      <c r="AK47" s="156"/>
      <c r="AL47" s="156"/>
      <c r="AM47" s="180"/>
      <c r="AN47" s="179"/>
      <c r="AO47" s="156"/>
      <c r="AP47" s="156"/>
      <c r="AQ47" s="180"/>
      <c r="AR47" s="179"/>
      <c r="AS47" s="156"/>
      <c r="AT47" s="156"/>
      <c r="AU47" s="180"/>
    </row>
    <row r="48" spans="1:47">
      <c r="A48" s="239" t="s">
        <v>206</v>
      </c>
      <c r="B48" s="240"/>
      <c r="C48" s="63">
        <v>8</v>
      </c>
      <c r="D48" s="142"/>
      <c r="E48" s="156"/>
      <c r="F48" s="197"/>
      <c r="G48" s="199"/>
      <c r="H48" s="179"/>
      <c r="I48" s="156"/>
      <c r="J48" s="156"/>
      <c r="K48" s="157"/>
      <c r="L48" s="142"/>
      <c r="M48" s="156"/>
      <c r="N48" s="156"/>
      <c r="O48" s="143"/>
      <c r="P48" s="142"/>
      <c r="Q48" s="156"/>
      <c r="R48" s="156"/>
      <c r="S48" s="143"/>
      <c r="T48" s="179"/>
      <c r="U48" s="156"/>
      <c r="V48" s="156"/>
      <c r="W48" s="180"/>
      <c r="X48" s="179"/>
      <c r="Y48" s="156"/>
      <c r="Z48" s="156"/>
      <c r="AA48" s="180"/>
      <c r="AB48" s="179"/>
      <c r="AC48" s="156"/>
      <c r="AD48" s="156"/>
      <c r="AE48" s="180"/>
      <c r="AF48" s="179"/>
      <c r="AG48" s="156"/>
      <c r="AH48" s="156"/>
      <c r="AI48" s="180"/>
      <c r="AJ48" s="179"/>
      <c r="AK48" s="156"/>
      <c r="AL48" s="156"/>
      <c r="AM48" s="180"/>
      <c r="AN48" s="179"/>
      <c r="AO48" s="156"/>
      <c r="AP48" s="156"/>
      <c r="AQ48" s="180"/>
      <c r="AR48" s="179"/>
      <c r="AS48" s="156"/>
      <c r="AT48" s="156"/>
      <c r="AU48" s="180"/>
    </row>
    <row r="49" spans="1:47">
      <c r="A49" s="239" t="s">
        <v>207</v>
      </c>
      <c r="B49" s="240"/>
      <c r="C49" s="63">
        <v>8</v>
      </c>
      <c r="D49" s="150"/>
      <c r="E49" s="156"/>
      <c r="F49" s="156"/>
      <c r="G49" s="180"/>
      <c r="H49" s="200"/>
      <c r="I49" s="197"/>
      <c r="J49" s="156"/>
      <c r="K49" s="157"/>
      <c r="L49" s="150"/>
      <c r="M49" s="156"/>
      <c r="N49" s="156"/>
      <c r="O49" s="151"/>
      <c r="P49" s="150"/>
      <c r="Q49" s="156"/>
      <c r="R49" s="156"/>
      <c r="S49" s="151"/>
      <c r="T49" s="179"/>
      <c r="U49" s="156"/>
      <c r="V49" s="156"/>
      <c r="W49" s="180"/>
      <c r="X49" s="179"/>
      <c r="Y49" s="156"/>
      <c r="Z49" s="156"/>
      <c r="AA49" s="180"/>
      <c r="AB49" s="179"/>
      <c r="AC49" s="156"/>
      <c r="AD49" s="156"/>
      <c r="AE49" s="180"/>
      <c r="AF49" s="179"/>
      <c r="AG49" s="156"/>
      <c r="AH49" s="156"/>
      <c r="AI49" s="180"/>
      <c r="AJ49" s="179"/>
      <c r="AK49" s="156"/>
      <c r="AL49" s="156"/>
      <c r="AM49" s="180"/>
      <c r="AN49" s="179"/>
      <c r="AO49" s="156"/>
      <c r="AP49" s="156"/>
      <c r="AQ49" s="180"/>
      <c r="AR49" s="179"/>
      <c r="AS49" s="156"/>
      <c r="AT49" s="156"/>
      <c r="AU49" s="180"/>
    </row>
    <row r="50" spans="1:47">
      <c r="A50" s="241" t="s">
        <v>47</v>
      </c>
      <c r="B50" s="242"/>
      <c r="C50" s="63"/>
      <c r="D50" s="142"/>
      <c r="E50" s="156"/>
      <c r="F50" s="156"/>
      <c r="G50" s="180"/>
      <c r="H50" s="179"/>
      <c r="I50" s="156"/>
      <c r="J50" s="156"/>
      <c r="K50" s="157"/>
      <c r="L50" s="142"/>
      <c r="M50" s="156"/>
      <c r="N50" s="156"/>
      <c r="O50" s="143"/>
      <c r="P50" s="142"/>
      <c r="Q50" s="156"/>
      <c r="R50" s="156"/>
      <c r="S50" s="143"/>
      <c r="T50" s="179"/>
      <c r="U50" s="156"/>
      <c r="V50" s="156"/>
      <c r="W50" s="180"/>
      <c r="X50" s="179"/>
      <c r="Y50" s="156"/>
      <c r="Z50" s="156"/>
      <c r="AA50" s="180"/>
      <c r="AB50" s="179"/>
      <c r="AC50" s="156"/>
      <c r="AD50" s="156"/>
      <c r="AE50" s="180"/>
      <c r="AF50" s="179"/>
      <c r="AG50" s="156"/>
      <c r="AH50" s="156"/>
      <c r="AI50" s="180"/>
      <c r="AJ50" s="179"/>
      <c r="AK50" s="156"/>
      <c r="AL50" s="156"/>
      <c r="AM50" s="180"/>
      <c r="AN50" s="179"/>
      <c r="AO50" s="156"/>
      <c r="AP50" s="156"/>
      <c r="AQ50" s="180"/>
      <c r="AR50" s="179"/>
      <c r="AS50" s="156"/>
      <c r="AT50" s="156"/>
      <c r="AU50" s="180"/>
    </row>
    <row r="51" spans="1:47">
      <c r="A51" s="239" t="s">
        <v>17</v>
      </c>
      <c r="B51" s="240"/>
      <c r="C51" s="63">
        <v>18</v>
      </c>
      <c r="D51" s="142"/>
      <c r="E51" s="156"/>
      <c r="F51" s="156"/>
      <c r="G51" s="180"/>
      <c r="H51" s="179"/>
      <c r="I51" s="197"/>
      <c r="J51" s="197"/>
      <c r="K51" s="201"/>
      <c r="L51" s="200"/>
      <c r="M51" s="156"/>
      <c r="N51" s="156"/>
      <c r="O51" s="143"/>
      <c r="P51" s="142"/>
      <c r="Q51" s="156"/>
      <c r="R51" s="156"/>
      <c r="S51" s="143"/>
      <c r="T51" s="179"/>
      <c r="U51" s="156"/>
      <c r="V51" s="156"/>
      <c r="W51" s="180"/>
      <c r="X51" s="179"/>
      <c r="Y51" s="156"/>
      <c r="Z51" s="156"/>
      <c r="AA51" s="180"/>
      <c r="AB51" s="179"/>
      <c r="AC51" s="156"/>
      <c r="AD51" s="156"/>
      <c r="AE51" s="180"/>
      <c r="AF51" s="179"/>
      <c r="AG51" s="156"/>
      <c r="AH51" s="156"/>
      <c r="AI51" s="180"/>
      <c r="AJ51" s="179"/>
      <c r="AK51" s="156"/>
      <c r="AL51" s="156"/>
      <c r="AM51" s="180"/>
      <c r="AN51" s="179"/>
      <c r="AO51" s="156"/>
      <c r="AP51" s="156"/>
      <c r="AQ51" s="180"/>
      <c r="AR51" s="179"/>
      <c r="AS51" s="156"/>
      <c r="AT51" s="156"/>
      <c r="AU51" s="180"/>
    </row>
    <row r="52" spans="1:47">
      <c r="A52" s="239" t="s">
        <v>18</v>
      </c>
      <c r="B52" s="240"/>
      <c r="C52" s="63">
        <v>18</v>
      </c>
      <c r="D52" s="142"/>
      <c r="E52" s="156"/>
      <c r="F52" s="156"/>
      <c r="G52" s="180"/>
      <c r="H52" s="179"/>
      <c r="I52" s="156"/>
      <c r="J52" s="156"/>
      <c r="K52" s="157"/>
      <c r="L52" s="142"/>
      <c r="M52" s="197"/>
      <c r="N52" s="197"/>
      <c r="O52" s="199"/>
      <c r="P52" s="200"/>
      <c r="Q52" s="156"/>
      <c r="R52" s="156"/>
      <c r="S52" s="143"/>
      <c r="T52" s="179"/>
      <c r="U52" s="156"/>
      <c r="V52" s="156"/>
      <c r="W52" s="180"/>
      <c r="X52" s="179"/>
      <c r="Y52" s="156"/>
      <c r="Z52" s="156"/>
      <c r="AA52" s="180"/>
      <c r="AB52" s="179"/>
      <c r="AC52" s="156"/>
      <c r="AD52" s="156"/>
      <c r="AE52" s="180"/>
      <c r="AF52" s="179"/>
      <c r="AG52" s="156"/>
      <c r="AH52" s="156"/>
      <c r="AI52" s="180"/>
      <c r="AJ52" s="179"/>
      <c r="AK52" s="156"/>
      <c r="AL52" s="156"/>
      <c r="AM52" s="180"/>
      <c r="AN52" s="179"/>
      <c r="AO52" s="156"/>
      <c r="AP52" s="156"/>
      <c r="AQ52" s="180"/>
      <c r="AR52" s="179"/>
      <c r="AS52" s="156"/>
      <c r="AT52" s="156"/>
      <c r="AU52" s="180"/>
    </row>
    <row r="53" spans="1:47">
      <c r="A53" s="241" t="s">
        <v>19</v>
      </c>
      <c r="B53" s="242"/>
      <c r="C53" s="63"/>
      <c r="D53" s="142"/>
      <c r="E53" s="156"/>
      <c r="F53" s="156"/>
      <c r="G53" s="180"/>
      <c r="H53" s="179"/>
      <c r="I53" s="156"/>
      <c r="J53" s="156"/>
      <c r="K53" s="157"/>
      <c r="L53" s="142"/>
      <c r="M53" s="156"/>
      <c r="N53" s="156"/>
      <c r="O53" s="180"/>
      <c r="P53" s="179"/>
      <c r="Q53" s="156"/>
      <c r="R53" s="156"/>
      <c r="S53" s="143"/>
      <c r="T53" s="179"/>
      <c r="U53" s="156"/>
      <c r="V53" s="156"/>
      <c r="W53" s="180"/>
      <c r="X53" s="179"/>
      <c r="Y53" s="156"/>
      <c r="Z53" s="156"/>
      <c r="AA53" s="180"/>
      <c r="AB53" s="179"/>
      <c r="AC53" s="156"/>
      <c r="AD53" s="156"/>
      <c r="AE53" s="180"/>
      <c r="AF53" s="179"/>
      <c r="AG53" s="156"/>
      <c r="AH53" s="156"/>
      <c r="AI53" s="180"/>
      <c r="AJ53" s="179"/>
      <c r="AK53" s="156"/>
      <c r="AL53" s="156"/>
      <c r="AM53" s="180"/>
      <c r="AN53" s="179"/>
      <c r="AO53" s="156"/>
      <c r="AP53" s="156"/>
      <c r="AQ53" s="180"/>
      <c r="AR53" s="179"/>
      <c r="AS53" s="156"/>
      <c r="AT53" s="156"/>
      <c r="AU53" s="180"/>
    </row>
    <row r="54" spans="1:47">
      <c r="A54" s="239" t="s">
        <v>19</v>
      </c>
      <c r="B54" s="240"/>
      <c r="C54" s="63" t="s">
        <v>228</v>
      </c>
      <c r="D54" s="142"/>
      <c r="E54" s="156"/>
      <c r="F54" s="156"/>
      <c r="G54" s="143"/>
      <c r="H54" s="142"/>
      <c r="I54" s="156"/>
      <c r="J54" s="156"/>
      <c r="K54" s="157"/>
      <c r="L54" s="142"/>
      <c r="M54" s="156"/>
      <c r="N54" s="156"/>
      <c r="O54" s="143"/>
      <c r="P54" s="142"/>
      <c r="Q54" s="197"/>
      <c r="R54" s="197"/>
      <c r="S54" s="199"/>
      <c r="T54" s="200"/>
      <c r="U54" s="197"/>
      <c r="V54" s="197"/>
      <c r="W54" s="180"/>
      <c r="X54" s="179"/>
      <c r="Y54" s="156"/>
      <c r="Z54" s="197"/>
      <c r="AA54" s="199"/>
      <c r="AB54" s="200"/>
      <c r="AC54" s="156"/>
      <c r="AD54" s="156"/>
      <c r="AE54" s="180"/>
      <c r="AF54" s="179"/>
      <c r="AG54" s="156"/>
      <c r="AH54" s="156"/>
      <c r="AI54" s="180"/>
      <c r="AJ54" s="179"/>
      <c r="AK54" s="156"/>
      <c r="AL54" s="156"/>
      <c r="AM54" s="180"/>
      <c r="AN54" s="179"/>
      <c r="AO54" s="156"/>
      <c r="AP54" s="156"/>
      <c r="AQ54" s="180"/>
      <c r="AR54" s="179"/>
      <c r="AS54" s="156"/>
      <c r="AT54" s="156"/>
      <c r="AU54" s="180"/>
    </row>
    <row r="55" spans="1:47">
      <c r="A55" s="239" t="s">
        <v>48</v>
      </c>
      <c r="B55" s="240"/>
      <c r="C55" s="63">
        <v>3</v>
      </c>
      <c r="D55" s="142"/>
      <c r="E55" s="156"/>
      <c r="F55" s="156"/>
      <c r="G55" s="143"/>
      <c r="H55" s="142"/>
      <c r="I55" s="156"/>
      <c r="J55" s="156"/>
      <c r="K55" s="157"/>
      <c r="L55" s="142"/>
      <c r="M55" s="156"/>
      <c r="N55" s="156"/>
      <c r="O55" s="143"/>
      <c r="P55" s="142"/>
      <c r="Q55" s="156"/>
      <c r="R55" s="156"/>
      <c r="S55" s="143"/>
      <c r="T55" s="179"/>
      <c r="U55" s="156"/>
      <c r="V55" s="156"/>
      <c r="W55" s="180"/>
      <c r="X55" s="179"/>
      <c r="Y55" s="156"/>
      <c r="Z55" s="156"/>
      <c r="AA55" s="180"/>
      <c r="AB55" s="179"/>
      <c r="AC55" s="156"/>
      <c r="AD55" s="156"/>
      <c r="AE55" s="180"/>
      <c r="AF55" s="179"/>
      <c r="AG55" s="156"/>
      <c r="AH55" s="156"/>
      <c r="AI55" s="180"/>
      <c r="AJ55" s="179"/>
      <c r="AK55" s="156"/>
      <c r="AL55" s="156"/>
      <c r="AM55" s="180"/>
      <c r="AN55" s="179"/>
      <c r="AO55" s="156"/>
      <c r="AP55" s="156"/>
      <c r="AQ55" s="180"/>
      <c r="AR55" s="179"/>
      <c r="AS55" s="156"/>
      <c r="AT55" s="197"/>
      <c r="AU55" s="180"/>
    </row>
    <row r="56" spans="1:47">
      <c r="A56" s="241" t="s">
        <v>49</v>
      </c>
      <c r="B56" s="242"/>
      <c r="C56" s="63"/>
      <c r="D56" s="142"/>
      <c r="E56" s="156"/>
      <c r="F56" s="156"/>
      <c r="G56" s="143"/>
      <c r="H56" s="142"/>
      <c r="I56" s="156"/>
      <c r="J56" s="156"/>
      <c r="K56" s="157"/>
      <c r="L56" s="142"/>
      <c r="M56" s="156"/>
      <c r="N56" s="156"/>
      <c r="O56" s="143"/>
      <c r="P56" s="142"/>
      <c r="Q56" s="156"/>
      <c r="R56" s="156"/>
      <c r="S56" s="143"/>
      <c r="T56" s="179"/>
      <c r="U56" s="156"/>
      <c r="V56" s="156"/>
      <c r="W56" s="180"/>
      <c r="X56" s="179"/>
      <c r="Y56" s="156"/>
      <c r="Z56" s="156"/>
      <c r="AA56" s="180"/>
      <c r="AB56" s="179"/>
      <c r="AC56" s="156"/>
      <c r="AD56" s="156"/>
      <c r="AE56" s="180"/>
      <c r="AF56" s="179"/>
      <c r="AG56" s="156"/>
      <c r="AH56" s="156"/>
      <c r="AI56" s="180"/>
      <c r="AJ56" s="179"/>
      <c r="AK56" s="156"/>
      <c r="AL56" s="156"/>
      <c r="AM56" s="180"/>
      <c r="AN56" s="179"/>
      <c r="AO56" s="156"/>
      <c r="AP56" s="156"/>
      <c r="AQ56" s="180"/>
      <c r="AR56" s="179"/>
      <c r="AS56" s="156"/>
      <c r="AT56" s="156"/>
      <c r="AU56" s="180"/>
    </row>
    <row r="57" spans="1:47">
      <c r="A57" s="239" t="s">
        <v>21</v>
      </c>
      <c r="B57" s="240"/>
      <c r="C57" s="63">
        <v>8</v>
      </c>
      <c r="D57" s="142"/>
      <c r="E57" s="156"/>
      <c r="F57" s="156"/>
      <c r="G57" s="143"/>
      <c r="H57" s="142"/>
      <c r="I57" s="156"/>
      <c r="J57" s="156"/>
      <c r="K57" s="157"/>
      <c r="L57" s="142"/>
      <c r="M57" s="156"/>
      <c r="N57" s="156"/>
      <c r="O57" s="143"/>
      <c r="P57" s="142"/>
      <c r="Q57" s="156"/>
      <c r="R57" s="156"/>
      <c r="S57" s="143"/>
      <c r="T57" s="179"/>
      <c r="U57" s="156"/>
      <c r="V57" s="156"/>
      <c r="W57" s="199"/>
      <c r="X57" s="200"/>
      <c r="Y57" s="156"/>
      <c r="Z57" s="156"/>
      <c r="AA57" s="180"/>
      <c r="AB57" s="179"/>
      <c r="AC57" s="156"/>
      <c r="AD57" s="156"/>
      <c r="AE57" s="180"/>
      <c r="AF57" s="179"/>
      <c r="AG57" s="156"/>
      <c r="AH57" s="156"/>
      <c r="AI57" s="180"/>
      <c r="AJ57" s="179"/>
      <c r="AK57" s="156"/>
      <c r="AL57" s="156"/>
      <c r="AM57" s="180"/>
      <c r="AN57" s="179"/>
      <c r="AO57" s="156"/>
      <c r="AP57" s="156"/>
      <c r="AQ57" s="180"/>
      <c r="AR57" s="179"/>
      <c r="AS57" s="156"/>
      <c r="AT57" s="156"/>
      <c r="AU57" s="180"/>
    </row>
    <row r="58" spans="1:47">
      <c r="A58" s="141" t="s">
        <v>22</v>
      </c>
      <c r="B58" s="64"/>
      <c r="C58" s="63">
        <v>14</v>
      </c>
      <c r="D58" s="142"/>
      <c r="E58" s="156"/>
      <c r="F58" s="156"/>
      <c r="G58" s="143"/>
      <c r="H58" s="142"/>
      <c r="I58" s="156"/>
      <c r="J58" s="156"/>
      <c r="K58" s="157"/>
      <c r="L58" s="142"/>
      <c r="M58" s="156"/>
      <c r="N58" s="156"/>
      <c r="O58" s="143"/>
      <c r="P58" s="142"/>
      <c r="Q58" s="156"/>
      <c r="R58" s="156"/>
      <c r="S58" s="143"/>
      <c r="T58" s="179"/>
      <c r="U58" s="156"/>
      <c r="V58" s="156"/>
      <c r="W58" s="180"/>
      <c r="X58" s="179"/>
      <c r="Y58" s="156"/>
      <c r="Z58" s="156"/>
      <c r="AA58" s="180"/>
      <c r="AB58" s="179"/>
      <c r="AC58" s="156"/>
      <c r="AD58" s="156"/>
      <c r="AE58" s="180"/>
      <c r="AF58" s="179"/>
      <c r="AG58" s="197"/>
      <c r="AH58" s="197"/>
      <c r="AI58" s="199"/>
      <c r="AJ58" s="179"/>
      <c r="AK58" s="156"/>
      <c r="AL58" s="156"/>
      <c r="AM58" s="180"/>
      <c r="AN58" s="179"/>
      <c r="AO58" s="156"/>
      <c r="AP58" s="156"/>
      <c r="AQ58" s="180"/>
      <c r="AR58" s="179"/>
      <c r="AS58" s="156"/>
      <c r="AT58" s="156"/>
      <c r="AU58" s="180"/>
    </row>
    <row r="59" spans="1:47">
      <c r="A59" s="241" t="s">
        <v>50</v>
      </c>
      <c r="B59" s="242"/>
      <c r="C59" s="63"/>
      <c r="D59" s="142"/>
      <c r="E59" s="156"/>
      <c r="F59" s="156"/>
      <c r="G59" s="143"/>
      <c r="H59" s="142"/>
      <c r="I59" s="156"/>
      <c r="J59" s="156"/>
      <c r="K59" s="157"/>
      <c r="L59" s="142"/>
      <c r="M59" s="156"/>
      <c r="N59" s="156"/>
      <c r="O59" s="143"/>
      <c r="P59" s="142"/>
      <c r="Q59" s="156"/>
      <c r="R59" s="156"/>
      <c r="S59" s="143"/>
      <c r="T59" s="179"/>
      <c r="U59" s="156"/>
      <c r="V59" s="156"/>
      <c r="W59" s="180"/>
      <c r="X59" s="179"/>
      <c r="Y59" s="156"/>
      <c r="Z59" s="156"/>
      <c r="AA59" s="180"/>
      <c r="AB59" s="179"/>
      <c r="AC59" s="156"/>
      <c r="AD59" s="156"/>
      <c r="AE59" s="180"/>
      <c r="AF59" s="179"/>
      <c r="AG59" s="156"/>
      <c r="AH59" s="156"/>
      <c r="AI59" s="180"/>
      <c r="AJ59" s="179"/>
      <c r="AK59" s="156"/>
      <c r="AL59" s="156"/>
      <c r="AM59" s="180"/>
      <c r="AN59" s="179"/>
      <c r="AO59" s="156"/>
      <c r="AP59" s="156"/>
      <c r="AQ59" s="180"/>
      <c r="AR59" s="179"/>
      <c r="AS59" s="156"/>
      <c r="AT59" s="156"/>
      <c r="AU59" s="180"/>
    </row>
    <row r="60" spans="1:47">
      <c r="A60" s="239" t="s">
        <v>21</v>
      </c>
      <c r="B60" s="240"/>
      <c r="C60" s="63">
        <v>8</v>
      </c>
      <c r="D60" s="142"/>
      <c r="E60" s="156"/>
      <c r="F60" s="156"/>
      <c r="G60" s="143"/>
      <c r="H60" s="142"/>
      <c r="I60" s="156"/>
      <c r="J60" s="156"/>
      <c r="K60" s="157"/>
      <c r="L60" s="142"/>
      <c r="M60" s="156"/>
      <c r="N60" s="156"/>
      <c r="O60" s="143"/>
      <c r="P60" s="142"/>
      <c r="Q60" s="156"/>
      <c r="R60" s="156"/>
      <c r="S60" s="143"/>
      <c r="T60" s="179"/>
      <c r="U60" s="156"/>
      <c r="V60" s="156"/>
      <c r="W60" s="180"/>
      <c r="X60" s="179"/>
      <c r="Y60" s="197"/>
      <c r="Z60" s="197"/>
      <c r="AA60" s="180"/>
      <c r="AB60" s="179"/>
      <c r="AC60" s="156"/>
      <c r="AD60" s="156"/>
      <c r="AE60" s="180"/>
      <c r="AF60" s="179"/>
      <c r="AG60" s="156"/>
      <c r="AH60" s="156"/>
      <c r="AI60" s="180"/>
      <c r="AJ60" s="179"/>
      <c r="AK60" s="156"/>
      <c r="AL60" s="156"/>
      <c r="AM60" s="180"/>
      <c r="AN60" s="179"/>
      <c r="AO60" s="156"/>
      <c r="AP60" s="156"/>
      <c r="AQ60" s="180"/>
      <c r="AR60" s="179"/>
      <c r="AS60" s="156"/>
      <c r="AT60" s="156"/>
      <c r="AU60" s="180"/>
    </row>
    <row r="61" spans="1:47">
      <c r="A61" s="141" t="s">
        <v>22</v>
      </c>
      <c r="B61" s="64"/>
      <c r="C61" s="63">
        <v>14</v>
      </c>
      <c r="D61" s="142"/>
      <c r="E61" s="156"/>
      <c r="F61" s="156"/>
      <c r="G61" s="143"/>
      <c r="H61" s="142"/>
      <c r="I61" s="156"/>
      <c r="J61" s="156"/>
      <c r="K61" s="157"/>
      <c r="L61" s="142"/>
      <c r="M61" s="156"/>
      <c r="N61" s="156"/>
      <c r="O61" s="143"/>
      <c r="P61" s="142"/>
      <c r="Q61" s="156"/>
      <c r="R61" s="156"/>
      <c r="S61" s="143"/>
      <c r="T61" s="179"/>
      <c r="U61" s="156"/>
      <c r="V61" s="156"/>
      <c r="W61" s="180"/>
      <c r="X61" s="179"/>
      <c r="Y61" s="156"/>
      <c r="Z61" s="156"/>
      <c r="AA61" s="180"/>
      <c r="AB61" s="179"/>
      <c r="AC61" s="156"/>
      <c r="AD61" s="156"/>
      <c r="AE61" s="180"/>
      <c r="AF61" s="179"/>
      <c r="AG61" s="156"/>
      <c r="AH61" s="156"/>
      <c r="AI61" s="180"/>
      <c r="AJ61" s="200"/>
      <c r="AK61" s="197"/>
      <c r="AL61" s="197"/>
      <c r="AM61" s="180"/>
      <c r="AN61" s="179"/>
      <c r="AO61" s="156"/>
      <c r="AP61" s="156"/>
      <c r="AQ61" s="180"/>
      <c r="AR61" s="179"/>
      <c r="AS61" s="156"/>
      <c r="AT61" s="156"/>
      <c r="AU61" s="180"/>
    </row>
    <row r="62" spans="1:47">
      <c r="A62" s="241" t="s">
        <v>51</v>
      </c>
      <c r="B62" s="242"/>
      <c r="C62" s="63"/>
      <c r="D62" s="142"/>
      <c r="E62" s="156"/>
      <c r="F62" s="156"/>
      <c r="G62" s="143"/>
      <c r="H62" s="142"/>
      <c r="I62" s="156"/>
      <c r="J62" s="156"/>
      <c r="K62" s="157"/>
      <c r="L62" s="142"/>
      <c r="M62" s="156"/>
      <c r="N62" s="156"/>
      <c r="O62" s="143"/>
      <c r="P62" s="142"/>
      <c r="Q62" s="156"/>
      <c r="R62" s="156"/>
      <c r="S62" s="143"/>
      <c r="T62" s="179"/>
      <c r="U62" s="156"/>
      <c r="V62" s="156"/>
      <c r="W62" s="180"/>
      <c r="X62" s="179"/>
      <c r="Y62" s="156"/>
      <c r="Z62" s="156"/>
      <c r="AA62" s="180"/>
      <c r="AB62" s="179"/>
      <c r="AC62" s="156"/>
      <c r="AD62" s="156"/>
      <c r="AE62" s="180"/>
      <c r="AF62" s="179"/>
      <c r="AG62" s="156"/>
      <c r="AH62" s="156"/>
      <c r="AI62" s="180"/>
      <c r="AJ62" s="179"/>
      <c r="AK62" s="156"/>
      <c r="AL62" s="156"/>
      <c r="AM62" s="180"/>
      <c r="AN62" s="179"/>
      <c r="AO62" s="156"/>
      <c r="AP62" s="156"/>
      <c r="AQ62" s="180"/>
      <c r="AR62" s="179"/>
      <c r="AS62" s="156"/>
      <c r="AT62" s="156"/>
      <c r="AU62" s="180"/>
    </row>
    <row r="63" spans="1:47">
      <c r="A63" s="239" t="s">
        <v>21</v>
      </c>
      <c r="B63" s="240"/>
      <c r="C63" s="63">
        <v>8</v>
      </c>
      <c r="D63" s="142"/>
      <c r="E63" s="156"/>
      <c r="F63" s="156"/>
      <c r="G63" s="143"/>
      <c r="H63" s="142"/>
      <c r="I63" s="156"/>
      <c r="J63" s="156"/>
      <c r="K63" s="157"/>
      <c r="L63" s="142"/>
      <c r="M63" s="156"/>
      <c r="N63" s="156"/>
      <c r="O63" s="143"/>
      <c r="P63" s="142"/>
      <c r="Q63" s="156"/>
      <c r="R63" s="156"/>
      <c r="S63" s="143"/>
      <c r="T63" s="179"/>
      <c r="U63" s="156"/>
      <c r="V63" s="156"/>
      <c r="W63" s="180"/>
      <c r="X63" s="179"/>
      <c r="Y63" s="156"/>
      <c r="Z63" s="156"/>
      <c r="AA63" s="180"/>
      <c r="AB63" s="179"/>
      <c r="AC63" s="197"/>
      <c r="AD63" s="197"/>
      <c r="AE63" s="180"/>
      <c r="AF63" s="179"/>
      <c r="AG63" s="156"/>
      <c r="AH63" s="156"/>
      <c r="AI63" s="180"/>
      <c r="AJ63" s="179"/>
      <c r="AK63" s="156"/>
      <c r="AL63" s="156"/>
      <c r="AM63" s="180"/>
      <c r="AN63" s="179"/>
      <c r="AO63" s="156"/>
      <c r="AP63" s="156"/>
      <c r="AQ63" s="180"/>
      <c r="AR63" s="179"/>
      <c r="AS63" s="156"/>
      <c r="AT63" s="156"/>
      <c r="AU63" s="180"/>
    </row>
    <row r="64" spans="1:47">
      <c r="A64" s="141" t="s">
        <v>22</v>
      </c>
      <c r="B64" s="64"/>
      <c r="C64" s="63">
        <v>14</v>
      </c>
      <c r="D64" s="142"/>
      <c r="E64" s="156"/>
      <c r="F64" s="156"/>
      <c r="G64" s="143"/>
      <c r="H64" s="142"/>
      <c r="I64" s="156"/>
      <c r="J64" s="156"/>
      <c r="K64" s="157"/>
      <c r="L64" s="142"/>
      <c r="M64" s="156"/>
      <c r="N64" s="156"/>
      <c r="O64" s="143"/>
      <c r="P64" s="142"/>
      <c r="Q64" s="156"/>
      <c r="R64" s="156"/>
      <c r="S64" s="143"/>
      <c r="T64" s="179"/>
      <c r="U64" s="156"/>
      <c r="V64" s="156"/>
      <c r="W64" s="180"/>
      <c r="X64" s="179"/>
      <c r="Y64" s="156"/>
      <c r="Z64" s="156"/>
      <c r="AA64" s="180"/>
      <c r="AB64" s="179"/>
      <c r="AC64" s="156"/>
      <c r="AD64" s="156"/>
      <c r="AE64" s="180"/>
      <c r="AF64" s="179"/>
      <c r="AG64" s="156"/>
      <c r="AH64" s="156"/>
      <c r="AI64" s="180"/>
      <c r="AJ64" s="179"/>
      <c r="AK64" s="156"/>
      <c r="AL64" s="156"/>
      <c r="AM64" s="199"/>
      <c r="AN64" s="200"/>
      <c r="AO64" s="197"/>
      <c r="AP64" s="156"/>
      <c r="AQ64" s="180"/>
      <c r="AR64" s="179"/>
      <c r="AS64" s="156"/>
      <c r="AT64" s="156"/>
      <c r="AU64" s="180"/>
    </row>
    <row r="65" spans="1:47">
      <c r="A65" s="241" t="s">
        <v>52</v>
      </c>
      <c r="B65" s="242"/>
      <c r="C65" s="63"/>
      <c r="D65" s="142"/>
      <c r="E65" s="156"/>
      <c r="F65" s="156"/>
      <c r="G65" s="143"/>
      <c r="H65" s="142"/>
      <c r="I65" s="156"/>
      <c r="J65" s="156"/>
      <c r="K65" s="157"/>
      <c r="L65" s="142"/>
      <c r="M65" s="156"/>
      <c r="N65" s="156"/>
      <c r="O65" s="143"/>
      <c r="P65" s="142"/>
      <c r="Q65" s="156"/>
      <c r="R65" s="156"/>
      <c r="S65" s="143"/>
      <c r="T65" s="179"/>
      <c r="U65" s="156"/>
      <c r="V65" s="156"/>
      <c r="W65" s="180"/>
      <c r="X65" s="179"/>
      <c r="Y65" s="156"/>
      <c r="Z65" s="156"/>
      <c r="AA65" s="180"/>
      <c r="AB65" s="179"/>
      <c r="AC65" s="156"/>
      <c r="AD65" s="156"/>
      <c r="AE65" s="180"/>
      <c r="AF65" s="179"/>
      <c r="AG65" s="156"/>
      <c r="AH65" s="156"/>
      <c r="AI65" s="180"/>
      <c r="AJ65" s="179"/>
      <c r="AK65" s="156"/>
      <c r="AL65" s="156"/>
      <c r="AM65" s="180"/>
      <c r="AN65" s="179"/>
      <c r="AO65" s="156"/>
      <c r="AP65" s="156"/>
      <c r="AQ65" s="180"/>
      <c r="AR65" s="179"/>
      <c r="AS65" s="156"/>
      <c r="AT65" s="156"/>
      <c r="AU65" s="180"/>
    </row>
    <row r="66" spans="1:47">
      <c r="A66" s="239" t="s">
        <v>21</v>
      </c>
      <c r="B66" s="240"/>
      <c r="C66" s="63">
        <v>8</v>
      </c>
      <c r="D66" s="179"/>
      <c r="E66" s="156"/>
      <c r="F66" s="156"/>
      <c r="G66" s="180"/>
      <c r="H66" s="179"/>
      <c r="I66" s="156"/>
      <c r="J66" s="156"/>
      <c r="K66" s="157"/>
      <c r="L66" s="179"/>
      <c r="M66" s="156"/>
      <c r="N66" s="156"/>
      <c r="O66" s="180"/>
      <c r="P66" s="179"/>
      <c r="Q66" s="156"/>
      <c r="R66" s="156"/>
      <c r="S66" s="180"/>
      <c r="T66" s="179"/>
      <c r="U66" s="156"/>
      <c r="V66" s="156"/>
      <c r="W66" s="180"/>
      <c r="X66" s="179"/>
      <c r="Y66" s="156"/>
      <c r="Z66" s="156"/>
      <c r="AA66" s="180"/>
      <c r="AB66" s="179"/>
      <c r="AC66" s="156"/>
      <c r="AD66" s="156"/>
      <c r="AE66" s="199"/>
      <c r="AF66" s="200"/>
      <c r="AG66" s="156"/>
      <c r="AH66" s="156"/>
      <c r="AI66" s="180"/>
      <c r="AJ66" s="179"/>
      <c r="AK66" s="156"/>
      <c r="AL66" s="156"/>
      <c r="AM66" s="180"/>
      <c r="AN66" s="179"/>
      <c r="AO66" s="156"/>
      <c r="AP66" s="156"/>
      <c r="AQ66" s="180"/>
      <c r="AR66" s="179"/>
      <c r="AS66" s="156"/>
      <c r="AT66" s="156"/>
      <c r="AU66" s="180"/>
    </row>
    <row r="67" spans="1:47">
      <c r="A67" s="188" t="s">
        <v>22</v>
      </c>
      <c r="B67" s="64"/>
      <c r="C67" s="63">
        <v>14</v>
      </c>
      <c r="D67" s="142"/>
      <c r="E67" s="156"/>
      <c r="F67" s="156"/>
      <c r="G67" s="143"/>
      <c r="H67" s="142"/>
      <c r="I67" s="156"/>
      <c r="J67" s="156"/>
      <c r="K67" s="157"/>
      <c r="L67" s="142"/>
      <c r="M67" s="156"/>
      <c r="N67" s="156"/>
      <c r="O67" s="143"/>
      <c r="P67" s="142"/>
      <c r="Q67" s="156"/>
      <c r="R67" s="156"/>
      <c r="S67" s="143"/>
      <c r="T67" s="179"/>
      <c r="U67" s="156"/>
      <c r="V67" s="156"/>
      <c r="W67" s="180"/>
      <c r="X67" s="179"/>
      <c r="Y67" s="156"/>
      <c r="Z67" s="156"/>
      <c r="AA67" s="180"/>
      <c r="AB67" s="179"/>
      <c r="AC67" s="156"/>
      <c r="AD67" s="156"/>
      <c r="AE67" s="180"/>
      <c r="AF67" s="179"/>
      <c r="AG67" s="156"/>
      <c r="AH67" s="156"/>
      <c r="AI67" s="180"/>
      <c r="AJ67" s="179"/>
      <c r="AK67" s="156"/>
      <c r="AL67" s="156"/>
      <c r="AM67" s="180"/>
      <c r="AN67" s="179"/>
      <c r="AO67" s="156"/>
      <c r="AP67" s="197"/>
      <c r="AQ67" s="199"/>
      <c r="AR67" s="200"/>
      <c r="AS67" s="156"/>
      <c r="AT67" s="156"/>
      <c r="AU67" s="180"/>
    </row>
    <row r="68" spans="1:47">
      <c r="A68" s="188"/>
      <c r="B68" s="64"/>
      <c r="C68" s="63"/>
      <c r="D68" s="179"/>
      <c r="E68" s="156"/>
      <c r="F68" s="156"/>
      <c r="G68" s="180"/>
      <c r="H68" s="179"/>
      <c r="I68" s="156"/>
      <c r="J68" s="156"/>
      <c r="K68" s="157"/>
      <c r="L68" s="179"/>
      <c r="M68" s="156"/>
      <c r="N68" s="156"/>
      <c r="O68" s="180"/>
      <c r="P68" s="179"/>
      <c r="Q68" s="156"/>
      <c r="R68" s="156"/>
      <c r="S68" s="180"/>
      <c r="T68" s="179"/>
      <c r="U68" s="156"/>
      <c r="V68" s="156"/>
      <c r="W68" s="180"/>
      <c r="X68" s="179"/>
      <c r="Y68" s="156"/>
      <c r="Z68" s="156"/>
      <c r="AA68" s="180"/>
      <c r="AB68" s="179"/>
      <c r="AC68" s="156"/>
      <c r="AD68" s="156"/>
      <c r="AE68" s="180"/>
      <c r="AF68" s="179"/>
      <c r="AG68" s="156"/>
      <c r="AH68" s="156"/>
      <c r="AI68" s="180"/>
      <c r="AJ68" s="179"/>
      <c r="AK68" s="156"/>
      <c r="AL68" s="156"/>
      <c r="AM68" s="180"/>
      <c r="AN68" s="179"/>
      <c r="AO68" s="156"/>
      <c r="AP68" s="156"/>
      <c r="AQ68" s="180"/>
      <c r="AR68" s="179"/>
      <c r="AS68" s="156"/>
      <c r="AT68" s="156"/>
      <c r="AU68" s="180"/>
    </row>
    <row r="69" spans="1:47">
      <c r="A69" s="188" t="s">
        <v>229</v>
      </c>
      <c r="B69" s="64"/>
      <c r="C69" s="63">
        <v>2</v>
      </c>
      <c r="D69" s="179"/>
      <c r="E69" s="156"/>
      <c r="F69" s="156"/>
      <c r="G69" s="180"/>
      <c r="H69" s="179"/>
      <c r="I69" s="156"/>
      <c r="J69" s="156"/>
      <c r="K69" s="157"/>
      <c r="L69" s="179"/>
      <c r="M69" s="156"/>
      <c r="N69" s="156"/>
      <c r="O69" s="180"/>
      <c r="P69" s="179"/>
      <c r="Q69" s="156"/>
      <c r="R69" s="156"/>
      <c r="S69" s="180"/>
      <c r="T69" s="179"/>
      <c r="U69" s="156"/>
      <c r="V69" s="156"/>
      <c r="W69" s="180"/>
      <c r="X69" s="179"/>
      <c r="Y69" s="156"/>
      <c r="Z69" s="156"/>
      <c r="AA69" s="180"/>
      <c r="AB69" s="179"/>
      <c r="AC69" s="156"/>
      <c r="AD69" s="156"/>
      <c r="AE69" s="180"/>
      <c r="AF69" s="179"/>
      <c r="AG69" s="156"/>
      <c r="AH69" s="156"/>
      <c r="AI69" s="180"/>
      <c r="AJ69" s="179"/>
      <c r="AK69" s="156"/>
      <c r="AL69" s="156"/>
      <c r="AM69" s="180"/>
      <c r="AN69" s="179"/>
      <c r="AO69" s="156"/>
      <c r="AP69" s="156"/>
      <c r="AQ69" s="180"/>
      <c r="AR69" s="179"/>
      <c r="AS69" s="197"/>
      <c r="AT69" s="156"/>
      <c r="AU69" s="180"/>
    </row>
    <row r="70" spans="1:47">
      <c r="A70" s="203" t="s">
        <v>236</v>
      </c>
      <c r="B70" s="64"/>
      <c r="C70" s="63">
        <v>3</v>
      </c>
      <c r="D70" s="142"/>
      <c r="E70" s="156"/>
      <c r="F70" s="156"/>
      <c r="G70" s="143"/>
      <c r="H70" s="142"/>
      <c r="I70" s="156"/>
      <c r="J70" s="156"/>
      <c r="K70" s="157"/>
      <c r="L70" s="142"/>
      <c r="M70" s="156"/>
      <c r="N70" s="156"/>
      <c r="O70" s="143"/>
      <c r="P70" s="142"/>
      <c r="Q70" s="156"/>
      <c r="R70" s="156"/>
      <c r="S70" s="143"/>
      <c r="T70" s="179"/>
      <c r="U70" s="156"/>
      <c r="V70" s="156"/>
      <c r="W70" s="180"/>
      <c r="X70" s="179"/>
      <c r="Y70" s="156"/>
      <c r="Z70" s="156"/>
      <c r="AA70" s="180"/>
      <c r="AB70" s="179"/>
      <c r="AC70" s="156"/>
      <c r="AD70" s="156"/>
      <c r="AE70" s="180"/>
      <c r="AF70" s="179"/>
      <c r="AG70" s="156"/>
      <c r="AH70" s="156"/>
      <c r="AI70" s="180"/>
      <c r="AJ70" s="179"/>
      <c r="AK70" s="156"/>
      <c r="AL70" s="156"/>
      <c r="AM70" s="180"/>
      <c r="AN70" s="179"/>
      <c r="AO70" s="156"/>
      <c r="AP70" s="156"/>
      <c r="AQ70" s="180"/>
      <c r="AR70" s="179"/>
      <c r="AS70" s="197"/>
      <c r="AT70" s="156"/>
      <c r="AU70" s="180"/>
    </row>
    <row r="71" spans="1:47">
      <c r="A71" s="225" t="s">
        <v>53</v>
      </c>
      <c r="B71" s="227"/>
      <c r="C71" s="59" t="s">
        <v>209</v>
      </c>
      <c r="D71" s="67"/>
      <c r="E71" s="62"/>
      <c r="F71" s="62"/>
      <c r="G71" s="68"/>
      <c r="H71" s="67"/>
      <c r="I71" s="62"/>
      <c r="J71" s="62"/>
      <c r="K71" s="147"/>
      <c r="L71" s="67"/>
      <c r="M71" s="62"/>
      <c r="N71" s="62"/>
      <c r="O71" s="147"/>
      <c r="P71" s="67"/>
      <c r="Q71" s="62"/>
      <c r="R71" s="62"/>
      <c r="S71" s="147"/>
      <c r="T71" s="67"/>
      <c r="U71" s="62"/>
      <c r="V71" s="62"/>
      <c r="W71" s="147"/>
      <c r="X71" s="67"/>
      <c r="Y71" s="62"/>
      <c r="Z71" s="62"/>
      <c r="AA71" s="147"/>
      <c r="AB71" s="67"/>
      <c r="AC71" s="62"/>
      <c r="AD71" s="62"/>
      <c r="AE71" s="147"/>
      <c r="AF71" s="67"/>
      <c r="AG71" s="62"/>
      <c r="AH71" s="62"/>
      <c r="AI71" s="147"/>
      <c r="AJ71" s="67"/>
      <c r="AK71" s="62"/>
      <c r="AL71" s="62"/>
      <c r="AM71" s="147"/>
      <c r="AN71" s="67"/>
      <c r="AO71" s="62"/>
      <c r="AP71" s="62"/>
      <c r="AQ71" s="147"/>
      <c r="AR71" s="67"/>
      <c r="AS71" s="62"/>
      <c r="AT71" s="62"/>
      <c r="AU71" s="75"/>
    </row>
    <row r="72" spans="1:47">
      <c r="A72" s="246"/>
      <c r="B72" s="247"/>
      <c r="C72" s="69" t="s">
        <v>210</v>
      </c>
      <c r="D72" s="13"/>
      <c r="E72" s="60"/>
      <c r="F72" s="60"/>
      <c r="G72" s="70"/>
      <c r="H72" s="13"/>
      <c r="I72" s="60"/>
      <c r="J72" s="60"/>
      <c r="K72" s="70"/>
      <c r="L72" s="13"/>
      <c r="M72" s="60"/>
      <c r="N72" s="60"/>
      <c r="O72" s="70"/>
      <c r="P72" s="13"/>
      <c r="Q72" s="60"/>
      <c r="R72" s="60"/>
      <c r="S72" s="70"/>
      <c r="T72" s="13"/>
      <c r="U72" s="60"/>
      <c r="V72" s="60"/>
      <c r="W72" s="70"/>
      <c r="X72" s="13"/>
      <c r="Y72" s="60"/>
      <c r="Z72" s="60"/>
      <c r="AA72" s="70"/>
      <c r="AB72" s="13"/>
      <c r="AC72" s="60"/>
      <c r="AD72" s="60"/>
      <c r="AE72" s="70"/>
      <c r="AF72" s="13"/>
      <c r="AG72" s="60"/>
      <c r="AH72" s="60"/>
      <c r="AI72" s="70"/>
      <c r="AJ72" s="13"/>
      <c r="AK72" s="60"/>
      <c r="AL72" s="60"/>
      <c r="AM72" s="70"/>
      <c r="AN72" s="13"/>
      <c r="AO72" s="60"/>
      <c r="AP72" s="60"/>
      <c r="AQ72" s="70"/>
      <c r="AR72" s="13"/>
      <c r="AS72" s="60"/>
      <c r="AT72" s="60"/>
      <c r="AU72" s="71"/>
    </row>
    <row r="73" spans="1:47">
      <c r="A73" s="228"/>
      <c r="B73" s="248"/>
      <c r="C73" s="72" t="s">
        <v>54</v>
      </c>
      <c r="D73" s="66"/>
      <c r="E73" s="65"/>
      <c r="F73" s="65"/>
      <c r="G73" s="73"/>
      <c r="H73" s="66"/>
      <c r="I73" s="65"/>
      <c r="J73" s="65"/>
      <c r="K73" s="148"/>
      <c r="L73" s="66"/>
      <c r="M73" s="65"/>
      <c r="N73" s="65"/>
      <c r="O73" s="148"/>
      <c r="P73" s="66"/>
      <c r="Q73" s="65"/>
      <c r="R73" s="65"/>
      <c r="S73" s="148"/>
      <c r="T73" s="66"/>
      <c r="U73" s="65"/>
      <c r="V73" s="65"/>
      <c r="W73" s="148"/>
      <c r="X73" s="66"/>
      <c r="Y73" s="65"/>
      <c r="Z73" s="65"/>
      <c r="AA73" s="148"/>
      <c r="AB73" s="66"/>
      <c r="AC73" s="65"/>
      <c r="AD73" s="65"/>
      <c r="AE73" s="148"/>
      <c r="AF73" s="66"/>
      <c r="AG73" s="65"/>
      <c r="AH73" s="65"/>
      <c r="AI73" s="148"/>
      <c r="AJ73" s="66"/>
      <c r="AK73" s="65"/>
      <c r="AL73" s="65"/>
      <c r="AM73" s="148"/>
      <c r="AN73" s="66"/>
      <c r="AO73" s="65"/>
      <c r="AP73" s="65"/>
      <c r="AQ73" s="148"/>
      <c r="AR73" s="66"/>
      <c r="AS73" s="65"/>
      <c r="AT73" s="65"/>
      <c r="AU73" s="74"/>
    </row>
  </sheetData>
  <mergeCells count="50">
    <mergeCell ref="A55:B55"/>
    <mergeCell ref="A56:B56"/>
    <mergeCell ref="A57:B57"/>
    <mergeCell ref="A59:B59"/>
    <mergeCell ref="A60:B60"/>
    <mergeCell ref="A71:B73"/>
    <mergeCell ref="A62:B62"/>
    <mergeCell ref="A63:B63"/>
    <mergeCell ref="A65:B65"/>
    <mergeCell ref="A66:B66"/>
    <mergeCell ref="A52:B52"/>
    <mergeCell ref="A53:B53"/>
    <mergeCell ref="A54:B54"/>
    <mergeCell ref="A50:B50"/>
    <mergeCell ref="A41:B41"/>
    <mergeCell ref="A42:B42"/>
    <mergeCell ref="A43:B43"/>
    <mergeCell ref="A44:B44"/>
    <mergeCell ref="A46:B46"/>
    <mergeCell ref="A47:B47"/>
    <mergeCell ref="A48:B48"/>
    <mergeCell ref="A49:B49"/>
    <mergeCell ref="A45:B45"/>
    <mergeCell ref="A51:B51"/>
    <mergeCell ref="A1:V1"/>
    <mergeCell ref="A3:K3"/>
    <mergeCell ref="P13:Q13"/>
    <mergeCell ref="A11:K11"/>
    <mergeCell ref="A13:A14"/>
    <mergeCell ref="E13:F13"/>
    <mergeCell ref="G13:H13"/>
    <mergeCell ref="I13:J13"/>
    <mergeCell ref="L13:M13"/>
    <mergeCell ref="N13:O13"/>
    <mergeCell ref="R13:S13"/>
    <mergeCell ref="T13:U13"/>
    <mergeCell ref="L11:W11"/>
    <mergeCell ref="B5:K5"/>
    <mergeCell ref="AR39:AU39"/>
    <mergeCell ref="X39:AA39"/>
    <mergeCell ref="AB39:AE39"/>
    <mergeCell ref="AF39:AI39"/>
    <mergeCell ref="AJ39:AM39"/>
    <mergeCell ref="AN39:AQ39"/>
    <mergeCell ref="H39:K39"/>
    <mergeCell ref="L39:O39"/>
    <mergeCell ref="A39:B40"/>
    <mergeCell ref="P39:S39"/>
    <mergeCell ref="T39:W39"/>
    <mergeCell ref="D39:G3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33" fitToHeight="2" orientation="landscape" r:id="rId1"/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Feuille simple</vt:lpstr>
      <vt:lpstr>Feuilles Excel</vt:lpstr>
      <vt:lpstr>MO</vt:lpstr>
      <vt:lpstr>Durée+Planning</vt:lpstr>
      <vt:lpstr>'Feuille simple'!Zone_d_impression</vt:lpstr>
      <vt:lpstr>'Feuilles Excel'!Zone_d_impression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</dc:creator>
  <cp:lastModifiedBy>Jean-Marc</cp:lastModifiedBy>
  <cp:lastPrinted>2015-12-16T10:56:54Z</cp:lastPrinted>
  <dcterms:created xsi:type="dcterms:W3CDTF">2015-08-28T15:04:20Z</dcterms:created>
  <dcterms:modified xsi:type="dcterms:W3CDTF">2016-04-30T17:44:46Z</dcterms:modified>
</cp:coreProperties>
</file>