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6950" windowHeight="10905" activeTab="1"/>
  </bookViews>
  <sheets>
    <sheet name="Resultats" sheetId="1" r:id="rId1"/>
    <sheet name="table taguchi" sheetId="2" r:id="rId2"/>
  </sheets>
  <definedNames/>
  <calcPr fullCalcOnLoad="1"/>
</workbook>
</file>

<file path=xl/sharedStrings.xml><?xml version="1.0" encoding="utf-8"?>
<sst xmlns="http://schemas.openxmlformats.org/spreadsheetml/2006/main" count="95" uniqueCount="72">
  <si>
    <t>Essai</t>
  </si>
  <si>
    <t>Y</t>
  </si>
  <si>
    <t>Moyenne</t>
  </si>
  <si>
    <t>A</t>
  </si>
  <si>
    <t>B</t>
  </si>
  <si>
    <t>C</t>
  </si>
  <si>
    <t>D</t>
  </si>
  <si>
    <t>TABLEAU DE TAGUCHI</t>
  </si>
  <si>
    <t>E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</si>
  <si>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</si>
  <si>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</si>
  <si>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</si>
  <si>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</si>
  <si>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</si>
  <si>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</si>
  <si>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</si>
  <si>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</si>
  <si>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</si>
  <si>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</si>
  <si>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Effet</t>
  </si>
  <si>
    <t>A1B1</t>
  </si>
  <si>
    <t>A1C1</t>
  </si>
  <si>
    <t>A1D1</t>
  </si>
  <si>
    <t>A1E1</t>
  </si>
  <si>
    <t>A1B2</t>
  </si>
  <si>
    <t>A1C2</t>
  </si>
  <si>
    <t>A1D2</t>
  </si>
  <si>
    <t>A1E2</t>
  </si>
  <si>
    <t>B1C1</t>
  </si>
  <si>
    <t>B1C2</t>
  </si>
  <si>
    <t>B1D1</t>
  </si>
  <si>
    <t>B1D2</t>
  </si>
  <si>
    <t>B1E1</t>
  </si>
  <si>
    <t>B1E2</t>
  </si>
  <si>
    <t>EFFET DES INTERACTIONS</t>
  </si>
  <si>
    <t>Facteur A1</t>
  </si>
  <si>
    <t>Facteur B1</t>
  </si>
  <si>
    <t>Facteur C1</t>
  </si>
  <si>
    <t>C1D1</t>
  </si>
  <si>
    <t>C1D2</t>
  </si>
  <si>
    <t>C1E1</t>
  </si>
  <si>
    <t>C1E2</t>
  </si>
  <si>
    <t>Facteur D</t>
  </si>
  <si>
    <t>D1E1</t>
  </si>
  <si>
    <t>D1E2</t>
  </si>
  <si>
    <t>Rugosité</t>
  </si>
  <si>
    <t>Facteur A2</t>
  </si>
  <si>
    <t>Facteur B2</t>
  </si>
  <si>
    <t>FACTEUR A</t>
  </si>
  <si>
    <t>A2B1</t>
  </si>
  <si>
    <t>A2B2</t>
  </si>
  <si>
    <t>A2C1</t>
  </si>
  <si>
    <t>A2C2</t>
  </si>
  <si>
    <t>Q2D1</t>
  </si>
  <si>
    <t>A2D2</t>
  </si>
  <si>
    <t>A2E1</t>
  </si>
  <si>
    <t>A2E2</t>
  </si>
  <si>
    <t>B2C1</t>
  </si>
  <si>
    <t>B2C2</t>
  </si>
  <si>
    <t>B2D1</t>
  </si>
  <si>
    <t>B2D2</t>
  </si>
  <si>
    <t>B2E1</t>
  </si>
  <si>
    <t>B2E2</t>
  </si>
  <si>
    <t>FACTEUR B</t>
  </si>
  <si>
    <t>Facteur C2</t>
  </si>
  <si>
    <t>C2D1</t>
  </si>
  <si>
    <t>C2D2</t>
  </si>
  <si>
    <t>C2E1</t>
  </si>
  <si>
    <t>C2E2</t>
  </si>
  <si>
    <t>FACTEUR C</t>
  </si>
  <si>
    <t>FACTEUR D</t>
  </si>
  <si>
    <t>Essais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</si>
</sst>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8"/>
      <name val="Calibri"/>
      <family val="2"/>
    </font>
    <font>
      <b/>
      <i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sz val="11"/>
      <color theme="4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1"/>
      <color theme="7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theme="7" tint="-0.4999699890613556"/>
      </right>
      <top>
        <color indexed="63"/>
      </top>
      <bottom>
        <color indexed="63"/>
      </bottom>
    </border>
    <border>
      <left style="thin"/>
      <right style="thick">
        <color theme="7" tint="-0.4999699890613556"/>
      </right>
      <top style="thin"/>
      <bottom style="thin"/>
    </border>
    <border>
      <left style="thick">
        <color theme="7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4999699890613556"/>
      </bottom>
    </border>
    <border>
      <left>
        <color indexed="63"/>
      </left>
      <right style="thick">
        <color theme="7" tint="-0.4999699890613556"/>
      </right>
      <top>
        <color indexed="63"/>
      </top>
      <bottom style="thick">
        <color theme="7" tint="-0.4999699890613556"/>
      </bottom>
    </border>
    <border>
      <left style="thin"/>
      <right style="thin"/>
      <top style="thin"/>
      <bottom style="thick">
        <color theme="7" tint="-0.4999699890613556"/>
      </bottom>
    </border>
    <border>
      <left style="thick">
        <color theme="7" tint="-0.4999699890613556"/>
      </left>
      <right>
        <color indexed="63"/>
      </right>
      <top>
        <color indexed="63"/>
      </top>
      <bottom style="thick">
        <color theme="7" tint="-0.49996998906135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7" tint="-0.4999699890613556"/>
      </left>
      <right>
        <color indexed="63"/>
      </right>
      <top style="thick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4999699890613556"/>
      </top>
      <bottom>
        <color indexed="63"/>
      </bottom>
    </border>
    <border>
      <left>
        <color indexed="63"/>
      </left>
      <right style="thick">
        <color theme="7" tint="-0.4999699890613556"/>
      </right>
      <top style="thick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175" fontId="0" fillId="0" borderId="0" xfId="0" applyNumberFormat="1" applyAlignment="1">
      <alignment/>
    </xf>
    <xf numFmtId="0" fontId="44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44" fillId="36" borderId="0" xfId="0" applyFont="1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5" borderId="0" xfId="0" applyFont="1" applyFill="1" applyBorder="1" applyAlignment="1">
      <alignment horizontal="right"/>
    </xf>
    <xf numFmtId="175" fontId="0" fillId="5" borderId="0" xfId="0" applyNumberFormat="1" applyFill="1" applyBorder="1" applyAlignment="1">
      <alignment/>
    </xf>
    <xf numFmtId="0" fontId="43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43" fillId="5" borderId="0" xfId="0" applyFont="1" applyFill="1" applyBorder="1" applyAlignment="1">
      <alignment/>
    </xf>
    <xf numFmtId="0" fontId="0" fillId="5" borderId="11" xfId="0" applyFill="1" applyBorder="1" applyAlignment="1">
      <alignment/>
    </xf>
    <xf numFmtId="0" fontId="45" fillId="5" borderId="0" xfId="0" applyFont="1" applyFill="1" applyBorder="1" applyAlignment="1">
      <alignment/>
    </xf>
    <xf numFmtId="0" fontId="44" fillId="38" borderId="0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/>
    </xf>
    <xf numFmtId="2" fontId="0" fillId="17" borderId="12" xfId="0" applyNumberFormat="1" applyFill="1" applyBorder="1" applyAlignment="1">
      <alignment horizontal="center"/>
    </xf>
    <xf numFmtId="175" fontId="43" fillId="5" borderId="0" xfId="0" applyNumberFormat="1" applyFont="1" applyFill="1" applyBorder="1" applyAlignment="1">
      <alignment/>
    </xf>
    <xf numFmtId="175" fontId="0" fillId="5" borderId="11" xfId="0" applyNumberForma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43" fillId="5" borderId="13" xfId="0" applyFont="1" applyFill="1" applyBorder="1" applyAlignment="1">
      <alignment horizontal="center" vertical="center" textRotation="90"/>
    </xf>
    <xf numFmtId="2" fontId="0" fillId="5" borderId="14" xfId="0" applyNumberFormat="1" applyFill="1" applyBorder="1" applyAlignment="1">
      <alignment/>
    </xf>
    <xf numFmtId="2" fontId="0" fillId="5" borderId="15" xfId="0" applyNumberFormat="1" applyFill="1" applyBorder="1" applyAlignment="1">
      <alignment/>
    </xf>
    <xf numFmtId="2" fontId="46" fillId="13" borderId="10" xfId="0" applyNumberFormat="1" applyFont="1" applyFill="1" applyBorder="1" applyAlignment="1">
      <alignment horizontal="center"/>
    </xf>
    <xf numFmtId="171" fontId="47" fillId="13" borderId="10" xfId="0" applyNumberFormat="1" applyFont="1" applyFill="1" applyBorder="1" applyAlignment="1">
      <alignment horizontal="center" vertical="center"/>
    </xf>
    <xf numFmtId="2" fontId="48" fillId="10" borderId="10" xfId="0" applyNumberFormat="1" applyFont="1" applyFill="1" applyBorder="1" applyAlignment="1">
      <alignment horizontal="center"/>
    </xf>
    <xf numFmtId="171" fontId="48" fillId="10" borderId="10" xfId="0" applyNumberFormat="1" applyFont="1" applyFill="1" applyBorder="1" applyAlignment="1">
      <alignment horizontal="center" vertical="center"/>
    </xf>
    <xf numFmtId="171" fontId="49" fillId="10" borderId="10" xfId="0" applyNumberFormat="1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171" fontId="51" fillId="11" borderId="10" xfId="0" applyNumberFormat="1" applyFont="1" applyFill="1" applyBorder="1" applyAlignment="1">
      <alignment horizontal="center" vertical="center"/>
    </xf>
    <xf numFmtId="171" fontId="51" fillId="11" borderId="12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right"/>
    </xf>
    <xf numFmtId="171" fontId="51" fillId="11" borderId="10" xfId="0" applyNumberFormat="1" applyFont="1" applyFill="1" applyBorder="1" applyAlignment="1">
      <alignment horizontal="center"/>
    </xf>
    <xf numFmtId="2" fontId="51" fillId="11" borderId="10" xfId="0" applyNumberFormat="1" applyFont="1" applyFill="1" applyBorder="1" applyAlignment="1">
      <alignment horizontal="center"/>
    </xf>
    <xf numFmtId="0" fontId="52" fillId="5" borderId="14" xfId="0" applyFont="1" applyFill="1" applyBorder="1" applyAlignment="1">
      <alignment horizontal="right"/>
    </xf>
    <xf numFmtId="171" fontId="51" fillId="11" borderId="16" xfId="0" applyNumberFormat="1" applyFont="1" applyFill="1" applyBorder="1" applyAlignment="1">
      <alignment horizontal="center" vertical="center"/>
    </xf>
    <xf numFmtId="0" fontId="51" fillId="5" borderId="13" xfId="0" applyFont="1" applyFill="1" applyBorder="1" applyAlignment="1">
      <alignment/>
    </xf>
    <xf numFmtId="0" fontId="52" fillId="5" borderId="0" xfId="0" applyFont="1" applyFill="1" applyBorder="1" applyAlignment="1">
      <alignment horizontal="right"/>
    </xf>
    <xf numFmtId="0" fontId="43" fillId="11" borderId="13" xfId="0" applyFont="1" applyFill="1" applyBorder="1" applyAlignment="1">
      <alignment horizontal="center" vertical="center" textRotation="90"/>
    </xf>
    <xf numFmtId="0" fontId="43" fillId="11" borderId="17" xfId="0" applyFont="1" applyFill="1" applyBorder="1" applyAlignment="1">
      <alignment horizontal="center" vertical="center" textRotation="90"/>
    </xf>
    <xf numFmtId="2" fontId="45" fillId="0" borderId="0" xfId="0" applyNumberFormat="1" applyFont="1" applyAlignment="1">
      <alignment horizontal="right"/>
    </xf>
    <xf numFmtId="2" fontId="45" fillId="0" borderId="18" xfId="0" applyNumberFormat="1" applyFont="1" applyBorder="1" applyAlignment="1">
      <alignment horizontal="right"/>
    </xf>
    <xf numFmtId="0" fontId="44" fillId="38" borderId="19" xfId="0" applyFont="1" applyFill="1" applyBorder="1" applyAlignment="1">
      <alignment horizontal="center"/>
    </xf>
    <xf numFmtId="0" fontId="44" fillId="38" borderId="20" xfId="0" applyFont="1" applyFill="1" applyBorder="1" applyAlignment="1">
      <alignment horizontal="center"/>
    </xf>
    <xf numFmtId="0" fontId="44" fillId="38" borderId="21" xfId="0" applyFont="1" applyFill="1" applyBorder="1" applyAlignment="1">
      <alignment horizontal="center"/>
    </xf>
    <xf numFmtId="0" fontId="52" fillId="5" borderId="18" xfId="0" applyFont="1" applyFill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5" fillId="0" borderId="23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showGridLines="0" zoomScalePageLayoutView="0" workbookViewId="0" topLeftCell="A1">
      <pane ySplit="21" topLeftCell="A73" activePane="bottomLeft" state="frozen"/>
      <selection pane="topLeft" activeCell="A1" sqref="A1"/>
      <selection pane="bottomLeft" activeCell="C44" sqref="C44"/>
    </sheetView>
  </sheetViews>
  <sheetFormatPr defaultColWidth="11.421875" defaultRowHeight="15"/>
  <cols>
    <col min="1" max="1" width="5.7109375" style="0" bestFit="1" customWidth="1"/>
    <col min="2" max="6" width="5.7109375" style="0" customWidth="1"/>
    <col min="7" max="31" width="6.7109375" style="0" customWidth="1"/>
  </cols>
  <sheetData>
    <row r="1" spans="1:17" s="5" customFormat="1" ht="15">
      <c r="A1" s="12" t="s">
        <v>71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8</v>
      </c>
      <c r="G1" s="10" t="s">
        <v>1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17</v>
      </c>
      <c r="Q1" s="11" t="s">
        <v>18</v>
      </c>
    </row>
    <row r="2" spans="1:17" ht="15">
      <c r="A2" s="13">
        <v>1</v>
      </c>
      <c r="B2" s="36">
        <v>1</v>
      </c>
      <c r="C2" s="36">
        <v>1</v>
      </c>
      <c r="D2" s="36">
        <v>1</v>
      </c>
      <c r="E2" s="36">
        <v>1</v>
      </c>
      <c r="F2" s="36">
        <v>1</v>
      </c>
      <c r="G2" s="31">
        <v>1.79</v>
      </c>
      <c r="H2" s="33">
        <f>IF(B2=1,G2,0)</f>
        <v>1.79</v>
      </c>
      <c r="I2" s="33">
        <f>IF(B2=2,G2,0)</f>
        <v>0</v>
      </c>
      <c r="J2" s="33">
        <f>IF(C2=1,$G2,0)</f>
        <v>1.79</v>
      </c>
      <c r="K2" s="33">
        <f>IF(C2=2,$G2,0)</f>
        <v>0</v>
      </c>
      <c r="L2" s="33">
        <f>IF(D2=1,G2,0)</f>
        <v>1.79</v>
      </c>
      <c r="M2" s="33">
        <f>IF(D2=2,G2,0)</f>
        <v>0</v>
      </c>
      <c r="N2" s="33">
        <f>IF(E2=1,$G2,0)</f>
        <v>1.79</v>
      </c>
      <c r="O2" s="33">
        <f>IF(E2=2,$G2,0)</f>
        <v>0</v>
      </c>
      <c r="P2" s="33">
        <f>IF(F2=1,G2,0)</f>
        <v>1.79</v>
      </c>
      <c r="Q2" s="33">
        <f>IF(F2=2,G2,0)</f>
        <v>0</v>
      </c>
    </row>
    <row r="3" spans="1:17" ht="15">
      <c r="A3" s="13">
        <v>2</v>
      </c>
      <c r="B3" s="36">
        <v>1</v>
      </c>
      <c r="C3" s="36">
        <v>1</v>
      </c>
      <c r="D3" s="36">
        <v>1</v>
      </c>
      <c r="E3" s="36">
        <v>2</v>
      </c>
      <c r="F3" s="36">
        <v>2</v>
      </c>
      <c r="G3" s="31">
        <v>1.61</v>
      </c>
      <c r="H3" s="33">
        <f aca="true" t="shared" si="0" ref="H3:H17">IF(B3=1,G3,0)</f>
        <v>1.61</v>
      </c>
      <c r="I3" s="33">
        <f aca="true" t="shared" si="1" ref="I3:I17">IF(B3=2,G3,0)</f>
        <v>0</v>
      </c>
      <c r="J3" s="33">
        <f aca="true" t="shared" si="2" ref="J3:J17">IF(C3=1,$G3,0)</f>
        <v>1.61</v>
      </c>
      <c r="K3" s="33">
        <f aca="true" t="shared" si="3" ref="K3:K17">IF(C3=2,$G3,0)</f>
        <v>0</v>
      </c>
      <c r="L3" s="33">
        <f aca="true" t="shared" si="4" ref="L3:L17">IF(D3=1,G3,0)</f>
        <v>1.61</v>
      </c>
      <c r="M3" s="33">
        <f aca="true" t="shared" si="5" ref="M3:M17">IF(D3=2,G3,0)</f>
        <v>0</v>
      </c>
      <c r="N3" s="33">
        <f aca="true" t="shared" si="6" ref="N3:N17">IF(E3=1,$G3,0)</f>
        <v>0</v>
      </c>
      <c r="O3" s="33">
        <f aca="true" t="shared" si="7" ref="O3:O17">IF(E3=2,$G3,0)</f>
        <v>1.61</v>
      </c>
      <c r="P3" s="33">
        <f aca="true" t="shared" si="8" ref="P3:P17">IF(F3=1,G3,0)</f>
        <v>0</v>
      </c>
      <c r="Q3" s="33">
        <f aca="true" t="shared" si="9" ref="Q3:Q17">IF(F3=2,G3,0)</f>
        <v>1.61</v>
      </c>
    </row>
    <row r="4" spans="1:17" ht="15">
      <c r="A4" s="13">
        <v>3</v>
      </c>
      <c r="B4" s="36">
        <v>1</v>
      </c>
      <c r="C4" s="36">
        <v>1</v>
      </c>
      <c r="D4" s="36">
        <v>2</v>
      </c>
      <c r="E4" s="36">
        <v>2</v>
      </c>
      <c r="F4" s="36">
        <v>1</v>
      </c>
      <c r="G4" s="31">
        <v>1.51</v>
      </c>
      <c r="H4" s="33">
        <f t="shared" si="0"/>
        <v>1.51</v>
      </c>
      <c r="I4" s="33">
        <f t="shared" si="1"/>
        <v>0</v>
      </c>
      <c r="J4" s="33">
        <f t="shared" si="2"/>
        <v>1.51</v>
      </c>
      <c r="K4" s="33">
        <f t="shared" si="3"/>
        <v>0</v>
      </c>
      <c r="L4" s="33">
        <f t="shared" si="4"/>
        <v>0</v>
      </c>
      <c r="M4" s="33">
        <f t="shared" si="5"/>
        <v>1.51</v>
      </c>
      <c r="N4" s="33">
        <f t="shared" si="6"/>
        <v>0</v>
      </c>
      <c r="O4" s="33">
        <f t="shared" si="7"/>
        <v>1.51</v>
      </c>
      <c r="P4" s="33">
        <f t="shared" si="8"/>
        <v>1.51</v>
      </c>
      <c r="Q4" s="33">
        <f t="shared" si="9"/>
        <v>0</v>
      </c>
    </row>
    <row r="5" spans="1:17" ht="15">
      <c r="A5" s="13">
        <v>4</v>
      </c>
      <c r="B5" s="36">
        <v>1</v>
      </c>
      <c r="C5" s="36">
        <v>1</v>
      </c>
      <c r="D5" s="36">
        <v>2</v>
      </c>
      <c r="E5" s="36">
        <v>1</v>
      </c>
      <c r="F5" s="36">
        <v>2</v>
      </c>
      <c r="G5" s="31">
        <v>1.07</v>
      </c>
      <c r="H5" s="33">
        <f t="shared" si="0"/>
        <v>1.07</v>
      </c>
      <c r="I5" s="33">
        <f t="shared" si="1"/>
        <v>0</v>
      </c>
      <c r="J5" s="33">
        <f t="shared" si="2"/>
        <v>1.07</v>
      </c>
      <c r="K5" s="33">
        <f t="shared" si="3"/>
        <v>0</v>
      </c>
      <c r="L5" s="33">
        <f t="shared" si="4"/>
        <v>0</v>
      </c>
      <c r="M5" s="33">
        <f t="shared" si="5"/>
        <v>1.07</v>
      </c>
      <c r="N5" s="33">
        <f t="shared" si="6"/>
        <v>1.07</v>
      </c>
      <c r="O5" s="33">
        <f t="shared" si="7"/>
        <v>0</v>
      </c>
      <c r="P5" s="33">
        <f t="shared" si="8"/>
        <v>0</v>
      </c>
      <c r="Q5" s="33">
        <f t="shared" si="9"/>
        <v>1.07</v>
      </c>
    </row>
    <row r="6" spans="1:17" ht="15">
      <c r="A6" s="13">
        <v>5</v>
      </c>
      <c r="B6" s="36">
        <v>1</v>
      </c>
      <c r="C6" s="36">
        <v>2</v>
      </c>
      <c r="D6" s="36">
        <v>1</v>
      </c>
      <c r="E6" s="36">
        <v>2</v>
      </c>
      <c r="F6" s="36">
        <v>1</v>
      </c>
      <c r="G6" s="31">
        <v>3.85</v>
      </c>
      <c r="H6" s="33">
        <f t="shared" si="0"/>
        <v>3.85</v>
      </c>
      <c r="I6" s="33">
        <f t="shared" si="1"/>
        <v>0</v>
      </c>
      <c r="J6" s="33">
        <f t="shared" si="2"/>
        <v>0</v>
      </c>
      <c r="K6" s="33">
        <f t="shared" si="3"/>
        <v>3.85</v>
      </c>
      <c r="L6" s="33">
        <f t="shared" si="4"/>
        <v>3.85</v>
      </c>
      <c r="M6" s="33">
        <f t="shared" si="5"/>
        <v>0</v>
      </c>
      <c r="N6" s="33">
        <f t="shared" si="6"/>
        <v>0</v>
      </c>
      <c r="O6" s="33">
        <f t="shared" si="7"/>
        <v>3.85</v>
      </c>
      <c r="P6" s="33">
        <f t="shared" si="8"/>
        <v>3.85</v>
      </c>
      <c r="Q6" s="33">
        <f t="shared" si="9"/>
        <v>0</v>
      </c>
    </row>
    <row r="7" spans="1:17" ht="15">
      <c r="A7" s="13">
        <v>6</v>
      </c>
      <c r="B7" s="36">
        <v>1</v>
      </c>
      <c r="C7" s="36">
        <v>2</v>
      </c>
      <c r="D7" s="36">
        <v>1</v>
      </c>
      <c r="E7" s="36">
        <v>1</v>
      </c>
      <c r="F7" s="36">
        <v>2</v>
      </c>
      <c r="G7" s="31">
        <v>4.81</v>
      </c>
      <c r="H7" s="33">
        <f t="shared" si="0"/>
        <v>4.81</v>
      </c>
      <c r="I7" s="33">
        <f t="shared" si="1"/>
        <v>0</v>
      </c>
      <c r="J7" s="33">
        <f t="shared" si="2"/>
        <v>0</v>
      </c>
      <c r="K7" s="33">
        <f t="shared" si="3"/>
        <v>4.81</v>
      </c>
      <c r="L7" s="33">
        <f t="shared" si="4"/>
        <v>4.81</v>
      </c>
      <c r="M7" s="33">
        <f t="shared" si="5"/>
        <v>0</v>
      </c>
      <c r="N7" s="33">
        <f t="shared" si="6"/>
        <v>4.81</v>
      </c>
      <c r="O7" s="33">
        <f t="shared" si="7"/>
        <v>0</v>
      </c>
      <c r="P7" s="33">
        <f t="shared" si="8"/>
        <v>0</v>
      </c>
      <c r="Q7" s="33">
        <f t="shared" si="9"/>
        <v>4.81</v>
      </c>
    </row>
    <row r="8" spans="1:17" ht="15">
      <c r="A8" s="13">
        <v>7</v>
      </c>
      <c r="B8" s="36">
        <v>1</v>
      </c>
      <c r="C8" s="36">
        <v>2</v>
      </c>
      <c r="D8" s="36">
        <v>2</v>
      </c>
      <c r="E8" s="36">
        <v>1</v>
      </c>
      <c r="F8" s="36">
        <v>1</v>
      </c>
      <c r="G8" s="31">
        <v>5.54</v>
      </c>
      <c r="H8" s="33">
        <f t="shared" si="0"/>
        <v>5.54</v>
      </c>
      <c r="I8" s="33">
        <f t="shared" si="1"/>
        <v>0</v>
      </c>
      <c r="J8" s="33">
        <f t="shared" si="2"/>
        <v>0</v>
      </c>
      <c r="K8" s="33">
        <f t="shared" si="3"/>
        <v>5.54</v>
      </c>
      <c r="L8" s="33">
        <f t="shared" si="4"/>
        <v>0</v>
      </c>
      <c r="M8" s="33">
        <f t="shared" si="5"/>
        <v>5.54</v>
      </c>
      <c r="N8" s="33">
        <f t="shared" si="6"/>
        <v>5.54</v>
      </c>
      <c r="O8" s="33">
        <f t="shared" si="7"/>
        <v>0</v>
      </c>
      <c r="P8" s="33">
        <f t="shared" si="8"/>
        <v>5.54</v>
      </c>
      <c r="Q8" s="33">
        <f t="shared" si="9"/>
        <v>0</v>
      </c>
    </row>
    <row r="9" spans="1:17" ht="15">
      <c r="A9" s="13">
        <v>8</v>
      </c>
      <c r="B9" s="36">
        <v>1</v>
      </c>
      <c r="C9" s="36">
        <v>2</v>
      </c>
      <c r="D9" s="36">
        <v>2</v>
      </c>
      <c r="E9" s="36">
        <v>2</v>
      </c>
      <c r="F9" s="36">
        <v>2</v>
      </c>
      <c r="G9" s="31">
        <v>5.47</v>
      </c>
      <c r="H9" s="33">
        <f t="shared" si="0"/>
        <v>5.47</v>
      </c>
      <c r="I9" s="33">
        <f t="shared" si="1"/>
        <v>0</v>
      </c>
      <c r="J9" s="33">
        <f t="shared" si="2"/>
        <v>0</v>
      </c>
      <c r="K9" s="33">
        <f t="shared" si="3"/>
        <v>5.47</v>
      </c>
      <c r="L9" s="33">
        <f t="shared" si="4"/>
        <v>0</v>
      </c>
      <c r="M9" s="33">
        <f t="shared" si="5"/>
        <v>5.47</v>
      </c>
      <c r="N9" s="33">
        <f t="shared" si="6"/>
        <v>0</v>
      </c>
      <c r="O9" s="33">
        <f t="shared" si="7"/>
        <v>5.47</v>
      </c>
      <c r="P9" s="33">
        <f t="shared" si="8"/>
        <v>0</v>
      </c>
      <c r="Q9" s="33">
        <f t="shared" si="9"/>
        <v>5.47</v>
      </c>
    </row>
    <row r="10" spans="1:17" ht="15">
      <c r="A10" s="13">
        <v>9</v>
      </c>
      <c r="B10" s="36">
        <v>2</v>
      </c>
      <c r="C10" s="36">
        <v>1</v>
      </c>
      <c r="D10" s="36">
        <v>1</v>
      </c>
      <c r="E10" s="36">
        <v>2</v>
      </c>
      <c r="F10" s="36">
        <v>1</v>
      </c>
      <c r="G10" s="31">
        <v>3.25</v>
      </c>
      <c r="H10" s="33">
        <f t="shared" si="0"/>
        <v>0</v>
      </c>
      <c r="I10" s="33">
        <f t="shared" si="1"/>
        <v>3.25</v>
      </c>
      <c r="J10" s="33">
        <f t="shared" si="2"/>
        <v>3.25</v>
      </c>
      <c r="K10" s="33">
        <f t="shared" si="3"/>
        <v>0</v>
      </c>
      <c r="L10" s="33">
        <f t="shared" si="4"/>
        <v>3.25</v>
      </c>
      <c r="M10" s="33">
        <f t="shared" si="5"/>
        <v>0</v>
      </c>
      <c r="N10" s="33">
        <f t="shared" si="6"/>
        <v>0</v>
      </c>
      <c r="O10" s="33">
        <f t="shared" si="7"/>
        <v>3.25</v>
      </c>
      <c r="P10" s="33">
        <f t="shared" si="8"/>
        <v>3.25</v>
      </c>
      <c r="Q10" s="33">
        <f t="shared" si="9"/>
        <v>0</v>
      </c>
    </row>
    <row r="11" spans="1:17" ht="15">
      <c r="A11" s="13">
        <v>10</v>
      </c>
      <c r="B11" s="36">
        <v>2</v>
      </c>
      <c r="C11" s="36">
        <v>1</v>
      </c>
      <c r="D11" s="36">
        <v>1</v>
      </c>
      <c r="E11" s="36">
        <v>1</v>
      </c>
      <c r="F11" s="36">
        <v>2</v>
      </c>
      <c r="G11" s="31">
        <v>4.71</v>
      </c>
      <c r="H11" s="33">
        <f t="shared" si="0"/>
        <v>0</v>
      </c>
      <c r="I11" s="33">
        <f t="shared" si="1"/>
        <v>4.71</v>
      </c>
      <c r="J11" s="33">
        <f t="shared" si="2"/>
        <v>4.71</v>
      </c>
      <c r="K11" s="33">
        <f t="shared" si="3"/>
        <v>0</v>
      </c>
      <c r="L11" s="33">
        <f t="shared" si="4"/>
        <v>4.71</v>
      </c>
      <c r="M11" s="33">
        <f t="shared" si="5"/>
        <v>0</v>
      </c>
      <c r="N11" s="33">
        <f t="shared" si="6"/>
        <v>4.71</v>
      </c>
      <c r="O11" s="33">
        <f t="shared" si="7"/>
        <v>0</v>
      </c>
      <c r="P11" s="33">
        <f t="shared" si="8"/>
        <v>0</v>
      </c>
      <c r="Q11" s="33">
        <f t="shared" si="9"/>
        <v>4.71</v>
      </c>
    </row>
    <row r="12" spans="1:17" ht="15">
      <c r="A12" s="13">
        <v>11</v>
      </c>
      <c r="B12" s="36">
        <v>2</v>
      </c>
      <c r="C12" s="36">
        <v>1</v>
      </c>
      <c r="D12" s="36">
        <v>2</v>
      </c>
      <c r="E12" s="36">
        <v>1</v>
      </c>
      <c r="F12" s="36">
        <v>1</v>
      </c>
      <c r="G12" s="31">
        <v>1.65</v>
      </c>
      <c r="H12" s="33">
        <f t="shared" si="0"/>
        <v>0</v>
      </c>
      <c r="I12" s="33">
        <f t="shared" si="1"/>
        <v>1.65</v>
      </c>
      <c r="J12" s="33">
        <f t="shared" si="2"/>
        <v>1.65</v>
      </c>
      <c r="K12" s="33">
        <f t="shared" si="3"/>
        <v>0</v>
      </c>
      <c r="L12" s="33">
        <f t="shared" si="4"/>
        <v>0</v>
      </c>
      <c r="M12" s="33">
        <f t="shared" si="5"/>
        <v>1.65</v>
      </c>
      <c r="N12" s="33">
        <f t="shared" si="6"/>
        <v>1.65</v>
      </c>
      <c r="O12" s="33">
        <f t="shared" si="7"/>
        <v>0</v>
      </c>
      <c r="P12" s="33">
        <f t="shared" si="8"/>
        <v>1.65</v>
      </c>
      <c r="Q12" s="33">
        <f t="shared" si="9"/>
        <v>0</v>
      </c>
    </row>
    <row r="13" spans="1:17" ht="15">
      <c r="A13" s="13">
        <v>12</v>
      </c>
      <c r="B13" s="36">
        <v>2</v>
      </c>
      <c r="C13" s="36">
        <v>1</v>
      </c>
      <c r="D13" s="36">
        <v>2</v>
      </c>
      <c r="E13" s="36">
        <v>2</v>
      </c>
      <c r="F13" s="36">
        <v>2</v>
      </c>
      <c r="G13" s="31">
        <v>1.18</v>
      </c>
      <c r="H13" s="33">
        <f t="shared" si="0"/>
        <v>0</v>
      </c>
      <c r="I13" s="33">
        <f t="shared" si="1"/>
        <v>1.18</v>
      </c>
      <c r="J13" s="33">
        <f t="shared" si="2"/>
        <v>1.18</v>
      </c>
      <c r="K13" s="33">
        <f t="shared" si="3"/>
        <v>0</v>
      </c>
      <c r="L13" s="33">
        <f t="shared" si="4"/>
        <v>0</v>
      </c>
      <c r="M13" s="33">
        <f t="shared" si="5"/>
        <v>1.18</v>
      </c>
      <c r="N13" s="33">
        <f t="shared" si="6"/>
        <v>0</v>
      </c>
      <c r="O13" s="33">
        <f t="shared" si="7"/>
        <v>1.18</v>
      </c>
      <c r="P13" s="33">
        <f t="shared" si="8"/>
        <v>0</v>
      </c>
      <c r="Q13" s="33">
        <f t="shared" si="9"/>
        <v>1.18</v>
      </c>
    </row>
    <row r="14" spans="1:17" ht="15">
      <c r="A14" s="13">
        <v>13</v>
      </c>
      <c r="B14" s="36">
        <v>2</v>
      </c>
      <c r="C14" s="36">
        <v>2</v>
      </c>
      <c r="D14" s="36">
        <v>1</v>
      </c>
      <c r="E14" s="36">
        <v>1</v>
      </c>
      <c r="F14" s="36">
        <v>1</v>
      </c>
      <c r="G14" s="31">
        <v>4.84</v>
      </c>
      <c r="H14" s="33">
        <f t="shared" si="0"/>
        <v>0</v>
      </c>
      <c r="I14" s="33">
        <f t="shared" si="1"/>
        <v>4.84</v>
      </c>
      <c r="J14" s="33">
        <f t="shared" si="2"/>
        <v>0</v>
      </c>
      <c r="K14" s="33">
        <f t="shared" si="3"/>
        <v>4.84</v>
      </c>
      <c r="L14" s="33">
        <f t="shared" si="4"/>
        <v>4.84</v>
      </c>
      <c r="M14" s="33">
        <f t="shared" si="5"/>
        <v>0</v>
      </c>
      <c r="N14" s="33">
        <f t="shared" si="6"/>
        <v>4.84</v>
      </c>
      <c r="O14" s="33">
        <f t="shared" si="7"/>
        <v>0</v>
      </c>
      <c r="P14" s="33">
        <f t="shared" si="8"/>
        <v>4.84</v>
      </c>
      <c r="Q14" s="33">
        <f t="shared" si="9"/>
        <v>0</v>
      </c>
    </row>
    <row r="15" spans="1:17" ht="15">
      <c r="A15" s="13">
        <v>14</v>
      </c>
      <c r="B15" s="36">
        <v>2</v>
      </c>
      <c r="C15" s="36">
        <v>2</v>
      </c>
      <c r="D15" s="36">
        <v>1</v>
      </c>
      <c r="E15" s="36">
        <v>2</v>
      </c>
      <c r="F15" s="36">
        <v>2</v>
      </c>
      <c r="G15" s="31">
        <v>2.6</v>
      </c>
      <c r="H15" s="33">
        <f t="shared" si="0"/>
        <v>0</v>
      </c>
      <c r="I15" s="33">
        <f t="shared" si="1"/>
        <v>2.6</v>
      </c>
      <c r="J15" s="33">
        <f t="shared" si="2"/>
        <v>0</v>
      </c>
      <c r="K15" s="33">
        <f t="shared" si="3"/>
        <v>2.6</v>
      </c>
      <c r="L15" s="33">
        <f t="shared" si="4"/>
        <v>2.6</v>
      </c>
      <c r="M15" s="33">
        <f t="shared" si="5"/>
        <v>0</v>
      </c>
      <c r="N15" s="33">
        <f t="shared" si="6"/>
        <v>0</v>
      </c>
      <c r="O15" s="33">
        <f t="shared" si="7"/>
        <v>2.6</v>
      </c>
      <c r="P15" s="33">
        <f t="shared" si="8"/>
        <v>0</v>
      </c>
      <c r="Q15" s="33">
        <f t="shared" si="9"/>
        <v>2.6</v>
      </c>
    </row>
    <row r="16" spans="1:17" ht="15">
      <c r="A16" s="13">
        <v>15</v>
      </c>
      <c r="B16" s="36">
        <v>2</v>
      </c>
      <c r="C16" s="36">
        <v>2</v>
      </c>
      <c r="D16" s="36">
        <v>2</v>
      </c>
      <c r="E16" s="36">
        <v>2</v>
      </c>
      <c r="F16" s="36">
        <v>1</v>
      </c>
      <c r="G16" s="31">
        <v>5.5</v>
      </c>
      <c r="H16" s="33">
        <f t="shared" si="0"/>
        <v>0</v>
      </c>
      <c r="I16" s="33">
        <f t="shared" si="1"/>
        <v>5.5</v>
      </c>
      <c r="J16" s="33">
        <f t="shared" si="2"/>
        <v>0</v>
      </c>
      <c r="K16" s="33">
        <f t="shared" si="3"/>
        <v>5.5</v>
      </c>
      <c r="L16" s="33">
        <f t="shared" si="4"/>
        <v>0</v>
      </c>
      <c r="M16" s="33">
        <f t="shared" si="5"/>
        <v>5.5</v>
      </c>
      <c r="N16" s="33">
        <f t="shared" si="6"/>
        <v>0</v>
      </c>
      <c r="O16" s="33">
        <f t="shared" si="7"/>
        <v>5.5</v>
      </c>
      <c r="P16" s="33">
        <f t="shared" si="8"/>
        <v>5.5</v>
      </c>
      <c r="Q16" s="33">
        <f t="shared" si="9"/>
        <v>0</v>
      </c>
    </row>
    <row r="17" spans="1:17" ht="15">
      <c r="A17" s="13">
        <v>16</v>
      </c>
      <c r="B17" s="36">
        <v>2</v>
      </c>
      <c r="C17" s="36">
        <v>2</v>
      </c>
      <c r="D17" s="36">
        <v>2</v>
      </c>
      <c r="E17" s="36">
        <v>1</v>
      </c>
      <c r="F17" s="36">
        <v>2</v>
      </c>
      <c r="G17" s="31">
        <v>5.47</v>
      </c>
      <c r="H17" s="33">
        <f t="shared" si="0"/>
        <v>0</v>
      </c>
      <c r="I17" s="33">
        <f t="shared" si="1"/>
        <v>5.47</v>
      </c>
      <c r="J17" s="33">
        <f t="shared" si="2"/>
        <v>0</v>
      </c>
      <c r="K17" s="33">
        <f t="shared" si="3"/>
        <v>5.47</v>
      </c>
      <c r="L17" s="33">
        <f t="shared" si="4"/>
        <v>0</v>
      </c>
      <c r="M17" s="33">
        <f t="shared" si="5"/>
        <v>5.47</v>
      </c>
      <c r="N17" s="33">
        <f t="shared" si="6"/>
        <v>5.47</v>
      </c>
      <c r="O17" s="33">
        <f t="shared" si="7"/>
        <v>0</v>
      </c>
      <c r="P17" s="33">
        <f t="shared" si="8"/>
        <v>0</v>
      </c>
      <c r="Q17" s="33">
        <f t="shared" si="9"/>
        <v>5.47</v>
      </c>
    </row>
    <row r="18" spans="2:17" ht="15">
      <c r="B18" s="54" t="s">
        <v>2</v>
      </c>
      <c r="C18" s="54"/>
      <c r="D18" s="54"/>
      <c r="E18" s="54"/>
      <c r="F18" s="55"/>
      <c r="G18" s="32">
        <f>AVERAGE(G2:G17)</f>
        <v>3.428125</v>
      </c>
      <c r="H18" s="34">
        <f aca="true" t="shared" si="10" ref="H18:Q18">SUM(H2:H17)/8</f>
        <v>3.20625</v>
      </c>
      <c r="I18" s="34">
        <f t="shared" si="10"/>
        <v>3.65</v>
      </c>
      <c r="J18" s="34">
        <f t="shared" si="10"/>
        <v>2.0962500000000004</v>
      </c>
      <c r="K18" s="34">
        <f t="shared" si="10"/>
        <v>4.76</v>
      </c>
      <c r="L18" s="34">
        <f t="shared" si="10"/>
        <v>3.4325</v>
      </c>
      <c r="M18" s="34">
        <f t="shared" si="10"/>
        <v>3.42375</v>
      </c>
      <c r="N18" s="34">
        <f t="shared" si="10"/>
        <v>3.735</v>
      </c>
      <c r="O18" s="34">
        <f t="shared" si="10"/>
        <v>3.1212500000000003</v>
      </c>
      <c r="P18" s="34">
        <f t="shared" si="10"/>
        <v>3.49125</v>
      </c>
      <c r="Q18" s="34">
        <f t="shared" si="10"/>
        <v>3.365</v>
      </c>
    </row>
    <row r="19" spans="2:17" ht="15">
      <c r="B19" s="48" t="s">
        <v>19</v>
      </c>
      <c r="C19" s="48"/>
      <c r="D19" s="48"/>
      <c r="E19" s="48"/>
      <c r="F19" s="48"/>
      <c r="G19" s="49"/>
      <c r="H19" s="35">
        <f>H18-$G$18</f>
        <v>-0.22187500000000027</v>
      </c>
      <c r="I19" s="35">
        <f>I18-$G$18</f>
        <v>0.22187499999999982</v>
      </c>
      <c r="J19" s="35">
        <f aca="true" t="shared" si="11" ref="J19:O19">J18-$G$18</f>
        <v>-1.3318749999999997</v>
      </c>
      <c r="K19" s="35">
        <f t="shared" si="11"/>
        <v>1.3318749999999997</v>
      </c>
      <c r="L19" s="35">
        <f t="shared" si="11"/>
        <v>0.004375000000000018</v>
      </c>
      <c r="M19" s="35">
        <f t="shared" si="11"/>
        <v>-0.004375000000000018</v>
      </c>
      <c r="N19" s="35">
        <f t="shared" si="11"/>
        <v>0.3068749999999998</v>
      </c>
      <c r="O19" s="35">
        <f t="shared" si="11"/>
        <v>-0.3068749999999998</v>
      </c>
      <c r="P19" s="35">
        <f>P18-$G$18</f>
        <v>0.06312499999999988</v>
      </c>
      <c r="Q19" s="35">
        <f>Q18-$G$18</f>
        <v>-0.06312499999999988</v>
      </c>
    </row>
    <row r="20" ht="15.75" thickBot="1"/>
    <row r="21" spans="5:15" ht="15.75" thickTop="1">
      <c r="E21" s="50" t="s">
        <v>34</v>
      </c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5:15" ht="15">
      <c r="E22" s="46" t="s">
        <v>48</v>
      </c>
      <c r="F22" s="18"/>
      <c r="G22" s="18"/>
      <c r="H22" s="19" t="s">
        <v>35</v>
      </c>
      <c r="I22" s="18"/>
      <c r="J22" s="18"/>
      <c r="K22" s="18"/>
      <c r="L22" s="18"/>
      <c r="M22" s="18"/>
      <c r="N22" s="18"/>
      <c r="O22" s="20"/>
    </row>
    <row r="23" spans="5:15" ht="15">
      <c r="E23" s="46"/>
      <c r="F23" s="21"/>
      <c r="G23" s="21"/>
      <c r="H23" s="22" t="s">
        <v>20</v>
      </c>
      <c r="I23" s="22" t="s">
        <v>24</v>
      </c>
      <c r="J23" s="22" t="s">
        <v>21</v>
      </c>
      <c r="K23" s="22" t="s">
        <v>25</v>
      </c>
      <c r="L23" s="22" t="s">
        <v>22</v>
      </c>
      <c r="M23" s="22" t="s">
        <v>26</v>
      </c>
      <c r="N23" s="22" t="s">
        <v>23</v>
      </c>
      <c r="O23" s="23" t="s">
        <v>27</v>
      </c>
    </row>
    <row r="24" spans="5:15" ht="14.25" customHeight="1" hidden="1">
      <c r="E24" s="46"/>
      <c r="F24" s="21"/>
      <c r="G24" s="21"/>
      <c r="H24" s="7">
        <f aca="true" t="shared" si="12" ref="H24:H39">IF(AND($B2=1,C2=1),$G2,0)</f>
        <v>1.79</v>
      </c>
      <c r="I24" s="7">
        <f aca="true" t="shared" si="13" ref="I24:I39">IF(AND($B2=1,C2=2),$G2,0)</f>
        <v>0</v>
      </c>
      <c r="J24" s="7">
        <f aca="true" t="shared" si="14" ref="J24:J39">IF(AND($B2=1,D2=1),$G2,0)</f>
        <v>1.79</v>
      </c>
      <c r="K24" s="7">
        <f aca="true" t="shared" si="15" ref="K24:K39">IF(AND($B2=1,D2=2),$G2,0)</f>
        <v>0</v>
      </c>
      <c r="L24" s="7">
        <f aca="true" t="shared" si="16" ref="L24:L39">IF(AND($B2=1,E2=1),$G2,0)</f>
        <v>1.79</v>
      </c>
      <c r="M24" s="7">
        <f aca="true" t="shared" si="17" ref="M24:M39">IF(AND($B2=1,E2=2),$G2,0)</f>
        <v>0</v>
      </c>
      <c r="N24" s="7">
        <f aca="true" t="shared" si="18" ref="N24:N39">IF(AND($B2=1,F2=1),$G2,0)</f>
        <v>1.79</v>
      </c>
      <c r="O24" s="24">
        <f aca="true" t="shared" si="19" ref="O24:O39">IF(AND($B2=1,F2=2),$G2,0)</f>
        <v>0</v>
      </c>
    </row>
    <row r="25" spans="5:15" ht="14.25" customHeight="1" hidden="1">
      <c r="E25" s="46"/>
      <c r="F25" s="21"/>
      <c r="G25" s="21"/>
      <c r="H25" s="7">
        <f t="shared" si="12"/>
        <v>1.61</v>
      </c>
      <c r="I25" s="7">
        <f t="shared" si="13"/>
        <v>0</v>
      </c>
      <c r="J25" s="7">
        <f t="shared" si="14"/>
        <v>1.61</v>
      </c>
      <c r="K25" s="7">
        <f t="shared" si="15"/>
        <v>0</v>
      </c>
      <c r="L25" s="7">
        <f t="shared" si="16"/>
        <v>0</v>
      </c>
      <c r="M25" s="7">
        <f t="shared" si="17"/>
        <v>1.61</v>
      </c>
      <c r="N25" s="7">
        <f t="shared" si="18"/>
        <v>0</v>
      </c>
      <c r="O25" s="24">
        <f t="shared" si="19"/>
        <v>1.61</v>
      </c>
    </row>
    <row r="26" spans="5:15" ht="14.25" customHeight="1" hidden="1">
      <c r="E26" s="46"/>
      <c r="F26" s="21"/>
      <c r="G26" s="21"/>
      <c r="H26" s="7">
        <f t="shared" si="12"/>
        <v>1.51</v>
      </c>
      <c r="I26" s="7">
        <f t="shared" si="13"/>
        <v>0</v>
      </c>
      <c r="J26" s="7">
        <f t="shared" si="14"/>
        <v>0</v>
      </c>
      <c r="K26" s="7">
        <f t="shared" si="15"/>
        <v>1.51</v>
      </c>
      <c r="L26" s="7">
        <f t="shared" si="16"/>
        <v>0</v>
      </c>
      <c r="M26" s="7">
        <f t="shared" si="17"/>
        <v>1.51</v>
      </c>
      <c r="N26" s="7">
        <f t="shared" si="18"/>
        <v>1.51</v>
      </c>
      <c r="O26" s="24">
        <f t="shared" si="19"/>
        <v>0</v>
      </c>
    </row>
    <row r="27" spans="5:15" ht="14.25" customHeight="1" hidden="1">
      <c r="E27" s="46"/>
      <c r="F27" s="21"/>
      <c r="G27" s="21"/>
      <c r="H27" s="7">
        <f t="shared" si="12"/>
        <v>1.07</v>
      </c>
      <c r="I27" s="7">
        <f t="shared" si="13"/>
        <v>0</v>
      </c>
      <c r="J27" s="7">
        <f t="shared" si="14"/>
        <v>0</v>
      </c>
      <c r="K27" s="7">
        <f t="shared" si="15"/>
        <v>1.07</v>
      </c>
      <c r="L27" s="7">
        <f t="shared" si="16"/>
        <v>1.07</v>
      </c>
      <c r="M27" s="7">
        <f t="shared" si="17"/>
        <v>0</v>
      </c>
      <c r="N27" s="7">
        <f t="shared" si="18"/>
        <v>0</v>
      </c>
      <c r="O27" s="24">
        <f t="shared" si="19"/>
        <v>1.07</v>
      </c>
    </row>
    <row r="28" spans="5:15" ht="14.25" customHeight="1" hidden="1">
      <c r="E28" s="46"/>
      <c r="F28" s="21"/>
      <c r="G28" s="21"/>
      <c r="H28" s="7">
        <f t="shared" si="12"/>
        <v>0</v>
      </c>
      <c r="I28" s="7">
        <f t="shared" si="13"/>
        <v>3.85</v>
      </c>
      <c r="J28" s="7">
        <f t="shared" si="14"/>
        <v>3.85</v>
      </c>
      <c r="K28" s="7">
        <f t="shared" si="15"/>
        <v>0</v>
      </c>
      <c r="L28" s="7">
        <f t="shared" si="16"/>
        <v>0</v>
      </c>
      <c r="M28" s="7">
        <f t="shared" si="17"/>
        <v>3.85</v>
      </c>
      <c r="N28" s="7">
        <f t="shared" si="18"/>
        <v>3.85</v>
      </c>
      <c r="O28" s="24">
        <f t="shared" si="19"/>
        <v>0</v>
      </c>
    </row>
    <row r="29" spans="5:15" ht="14.25" customHeight="1" hidden="1">
      <c r="E29" s="46"/>
      <c r="F29" s="21"/>
      <c r="G29" s="21"/>
      <c r="H29" s="7">
        <f t="shared" si="12"/>
        <v>0</v>
      </c>
      <c r="I29" s="7">
        <f t="shared" si="13"/>
        <v>4.81</v>
      </c>
      <c r="J29" s="7">
        <f t="shared" si="14"/>
        <v>4.81</v>
      </c>
      <c r="K29" s="7">
        <f t="shared" si="15"/>
        <v>0</v>
      </c>
      <c r="L29" s="7">
        <f t="shared" si="16"/>
        <v>4.81</v>
      </c>
      <c r="M29" s="7">
        <f t="shared" si="17"/>
        <v>0</v>
      </c>
      <c r="N29" s="7">
        <f t="shared" si="18"/>
        <v>0</v>
      </c>
      <c r="O29" s="24">
        <f t="shared" si="19"/>
        <v>4.81</v>
      </c>
    </row>
    <row r="30" spans="5:15" ht="14.25" customHeight="1" hidden="1">
      <c r="E30" s="46"/>
      <c r="F30" s="21"/>
      <c r="G30" s="21"/>
      <c r="H30" s="7">
        <f t="shared" si="12"/>
        <v>0</v>
      </c>
      <c r="I30" s="7">
        <f t="shared" si="13"/>
        <v>5.54</v>
      </c>
      <c r="J30" s="7">
        <f t="shared" si="14"/>
        <v>0</v>
      </c>
      <c r="K30" s="7">
        <f t="shared" si="15"/>
        <v>5.54</v>
      </c>
      <c r="L30" s="7">
        <f t="shared" si="16"/>
        <v>5.54</v>
      </c>
      <c r="M30" s="7">
        <f t="shared" si="17"/>
        <v>0</v>
      </c>
      <c r="N30" s="7">
        <f t="shared" si="18"/>
        <v>5.54</v>
      </c>
      <c r="O30" s="24">
        <f t="shared" si="19"/>
        <v>0</v>
      </c>
    </row>
    <row r="31" spans="5:15" ht="14.25" customHeight="1" hidden="1">
      <c r="E31" s="46"/>
      <c r="F31" s="21"/>
      <c r="G31" s="21"/>
      <c r="H31" s="7">
        <f t="shared" si="12"/>
        <v>0</v>
      </c>
      <c r="I31" s="7">
        <f t="shared" si="13"/>
        <v>5.47</v>
      </c>
      <c r="J31" s="7">
        <f t="shared" si="14"/>
        <v>0</v>
      </c>
      <c r="K31" s="7">
        <f t="shared" si="15"/>
        <v>5.47</v>
      </c>
      <c r="L31" s="7">
        <f t="shared" si="16"/>
        <v>0</v>
      </c>
      <c r="M31" s="7">
        <f t="shared" si="17"/>
        <v>5.47</v>
      </c>
      <c r="N31" s="7">
        <f t="shared" si="18"/>
        <v>0</v>
      </c>
      <c r="O31" s="24">
        <f t="shared" si="19"/>
        <v>5.47</v>
      </c>
    </row>
    <row r="32" spans="5:15" ht="14.25" customHeight="1" hidden="1">
      <c r="E32" s="46"/>
      <c r="F32" s="21"/>
      <c r="G32" s="21"/>
      <c r="H32" s="7">
        <f t="shared" si="12"/>
        <v>0</v>
      </c>
      <c r="I32" s="7">
        <f t="shared" si="13"/>
        <v>0</v>
      </c>
      <c r="J32" s="7">
        <f t="shared" si="14"/>
        <v>0</v>
      </c>
      <c r="K32" s="7">
        <f t="shared" si="15"/>
        <v>0</v>
      </c>
      <c r="L32" s="7">
        <f t="shared" si="16"/>
        <v>0</v>
      </c>
      <c r="M32" s="7">
        <f t="shared" si="17"/>
        <v>0</v>
      </c>
      <c r="N32" s="7">
        <f t="shared" si="18"/>
        <v>0</v>
      </c>
      <c r="O32" s="24">
        <f t="shared" si="19"/>
        <v>0</v>
      </c>
    </row>
    <row r="33" spans="5:15" ht="14.25" customHeight="1" hidden="1">
      <c r="E33" s="46"/>
      <c r="F33" s="21"/>
      <c r="G33" s="21"/>
      <c r="H33" s="7">
        <f t="shared" si="12"/>
        <v>0</v>
      </c>
      <c r="I33" s="7">
        <f t="shared" si="13"/>
        <v>0</v>
      </c>
      <c r="J33" s="7">
        <f t="shared" si="14"/>
        <v>0</v>
      </c>
      <c r="K33" s="7">
        <f t="shared" si="15"/>
        <v>0</v>
      </c>
      <c r="L33" s="7">
        <f t="shared" si="16"/>
        <v>0</v>
      </c>
      <c r="M33" s="7">
        <f t="shared" si="17"/>
        <v>0</v>
      </c>
      <c r="N33" s="7">
        <f t="shared" si="18"/>
        <v>0</v>
      </c>
      <c r="O33" s="24">
        <f t="shared" si="19"/>
        <v>0</v>
      </c>
    </row>
    <row r="34" spans="5:15" ht="14.25" customHeight="1" hidden="1">
      <c r="E34" s="46"/>
      <c r="F34" s="21"/>
      <c r="G34" s="21"/>
      <c r="H34" s="7">
        <f t="shared" si="12"/>
        <v>0</v>
      </c>
      <c r="I34" s="7">
        <f t="shared" si="13"/>
        <v>0</v>
      </c>
      <c r="J34" s="7">
        <f t="shared" si="14"/>
        <v>0</v>
      </c>
      <c r="K34" s="7">
        <f t="shared" si="15"/>
        <v>0</v>
      </c>
      <c r="L34" s="7">
        <f t="shared" si="16"/>
        <v>0</v>
      </c>
      <c r="M34" s="7">
        <f t="shared" si="17"/>
        <v>0</v>
      </c>
      <c r="N34" s="7">
        <f t="shared" si="18"/>
        <v>0</v>
      </c>
      <c r="O34" s="24">
        <f t="shared" si="19"/>
        <v>0</v>
      </c>
    </row>
    <row r="35" spans="5:15" ht="14.25" customHeight="1" hidden="1">
      <c r="E35" s="46"/>
      <c r="F35" s="21"/>
      <c r="G35" s="21"/>
      <c r="H35" s="7">
        <f t="shared" si="12"/>
        <v>0</v>
      </c>
      <c r="I35" s="7">
        <f t="shared" si="13"/>
        <v>0</v>
      </c>
      <c r="J35" s="7">
        <f t="shared" si="14"/>
        <v>0</v>
      </c>
      <c r="K35" s="7">
        <f t="shared" si="15"/>
        <v>0</v>
      </c>
      <c r="L35" s="7">
        <f t="shared" si="16"/>
        <v>0</v>
      </c>
      <c r="M35" s="7">
        <f t="shared" si="17"/>
        <v>0</v>
      </c>
      <c r="N35" s="7">
        <f t="shared" si="18"/>
        <v>0</v>
      </c>
      <c r="O35" s="24">
        <f t="shared" si="19"/>
        <v>0</v>
      </c>
    </row>
    <row r="36" spans="5:15" ht="14.25" customHeight="1" hidden="1">
      <c r="E36" s="46"/>
      <c r="F36" s="21"/>
      <c r="G36" s="21"/>
      <c r="H36" s="7">
        <f t="shared" si="12"/>
        <v>0</v>
      </c>
      <c r="I36" s="7">
        <f t="shared" si="13"/>
        <v>0</v>
      </c>
      <c r="J36" s="7">
        <f t="shared" si="14"/>
        <v>0</v>
      </c>
      <c r="K36" s="7">
        <f t="shared" si="15"/>
        <v>0</v>
      </c>
      <c r="L36" s="7">
        <f t="shared" si="16"/>
        <v>0</v>
      </c>
      <c r="M36" s="7">
        <f t="shared" si="17"/>
        <v>0</v>
      </c>
      <c r="N36" s="7">
        <f t="shared" si="18"/>
        <v>0</v>
      </c>
      <c r="O36" s="24">
        <f t="shared" si="19"/>
        <v>0</v>
      </c>
    </row>
    <row r="37" spans="5:15" ht="14.25" customHeight="1" hidden="1">
      <c r="E37" s="46"/>
      <c r="F37" s="21"/>
      <c r="G37" s="21"/>
      <c r="H37" s="7">
        <f t="shared" si="12"/>
        <v>0</v>
      </c>
      <c r="I37" s="7">
        <f t="shared" si="13"/>
        <v>0</v>
      </c>
      <c r="J37" s="7">
        <f t="shared" si="14"/>
        <v>0</v>
      </c>
      <c r="K37" s="7">
        <f t="shared" si="15"/>
        <v>0</v>
      </c>
      <c r="L37" s="7">
        <f t="shared" si="16"/>
        <v>0</v>
      </c>
      <c r="M37" s="7">
        <f t="shared" si="17"/>
        <v>0</v>
      </c>
      <c r="N37" s="7">
        <f t="shared" si="18"/>
        <v>0</v>
      </c>
      <c r="O37" s="24">
        <f t="shared" si="19"/>
        <v>0</v>
      </c>
    </row>
    <row r="38" spans="5:15" ht="14.25" customHeight="1" hidden="1">
      <c r="E38" s="46"/>
      <c r="F38" s="21"/>
      <c r="G38" s="21"/>
      <c r="H38" s="7">
        <f t="shared" si="12"/>
        <v>0</v>
      </c>
      <c r="I38" s="7">
        <f t="shared" si="13"/>
        <v>0</v>
      </c>
      <c r="J38" s="7">
        <f t="shared" si="14"/>
        <v>0</v>
      </c>
      <c r="K38" s="7">
        <f t="shared" si="15"/>
        <v>0</v>
      </c>
      <c r="L38" s="7">
        <f t="shared" si="16"/>
        <v>0</v>
      </c>
      <c r="M38" s="7">
        <f t="shared" si="17"/>
        <v>0</v>
      </c>
      <c r="N38" s="7">
        <f t="shared" si="18"/>
        <v>0</v>
      </c>
      <c r="O38" s="24">
        <f t="shared" si="19"/>
        <v>0</v>
      </c>
    </row>
    <row r="39" spans="5:15" ht="14.25" customHeight="1" hidden="1">
      <c r="E39" s="46"/>
      <c r="F39" s="21"/>
      <c r="G39" s="21"/>
      <c r="H39" s="7">
        <f t="shared" si="12"/>
        <v>0</v>
      </c>
      <c r="I39" s="7">
        <f t="shared" si="13"/>
        <v>0</v>
      </c>
      <c r="J39" s="7">
        <f t="shared" si="14"/>
        <v>0</v>
      </c>
      <c r="K39" s="7">
        <f t="shared" si="15"/>
        <v>0</v>
      </c>
      <c r="L39" s="7">
        <f t="shared" si="16"/>
        <v>0</v>
      </c>
      <c r="M39" s="7">
        <f t="shared" si="17"/>
        <v>0</v>
      </c>
      <c r="N39" s="7">
        <f t="shared" si="18"/>
        <v>0</v>
      </c>
      <c r="O39" s="24">
        <f t="shared" si="19"/>
        <v>0</v>
      </c>
    </row>
    <row r="40" spans="5:15" ht="15">
      <c r="E40" s="46"/>
      <c r="F40" s="45" t="s">
        <v>2</v>
      </c>
      <c r="G40" s="45"/>
      <c r="H40" s="37">
        <f aca="true" t="shared" si="20" ref="H40:O40">SUM(H24:H39)/4</f>
        <v>1.495</v>
      </c>
      <c r="I40" s="37">
        <f t="shared" si="20"/>
        <v>4.9174999999999995</v>
      </c>
      <c r="J40" s="37">
        <f t="shared" si="20"/>
        <v>3.0149999999999997</v>
      </c>
      <c r="K40" s="37">
        <f t="shared" si="20"/>
        <v>3.3975</v>
      </c>
      <c r="L40" s="37">
        <f t="shared" si="20"/>
        <v>3.3025</v>
      </c>
      <c r="M40" s="37">
        <f t="shared" si="20"/>
        <v>3.1100000000000003</v>
      </c>
      <c r="N40" s="37">
        <f t="shared" si="20"/>
        <v>3.1725000000000003</v>
      </c>
      <c r="O40" s="38">
        <f t="shared" si="20"/>
        <v>3.24</v>
      </c>
    </row>
    <row r="41" spans="5:15" ht="15">
      <c r="E41" s="46"/>
      <c r="F41" s="45" t="s">
        <v>19</v>
      </c>
      <c r="G41" s="45"/>
      <c r="H41" s="37">
        <f aca="true" t="shared" si="21" ref="H41:O41">H40-$H$19-J19-$G$18</f>
        <v>-0.379375</v>
      </c>
      <c r="I41" s="37">
        <f t="shared" si="21"/>
        <v>0.3793749999999996</v>
      </c>
      <c r="J41" s="37">
        <f t="shared" si="21"/>
        <v>-0.19562500000000016</v>
      </c>
      <c r="K41" s="37">
        <f t="shared" si="21"/>
        <v>0.19562500000000016</v>
      </c>
      <c r="L41" s="37">
        <f t="shared" si="21"/>
        <v>-0.2106249999999994</v>
      </c>
      <c r="M41" s="37">
        <f t="shared" si="21"/>
        <v>0.21062500000000028</v>
      </c>
      <c r="N41" s="37">
        <f t="shared" si="21"/>
        <v>-0.09687499999999938</v>
      </c>
      <c r="O41" s="38">
        <f t="shared" si="21"/>
        <v>0.09687500000000027</v>
      </c>
    </row>
    <row r="42" spans="5:15" ht="15">
      <c r="E42" s="46"/>
      <c r="F42" s="45" t="s">
        <v>45</v>
      </c>
      <c r="G42" s="45"/>
      <c r="H42" s="37">
        <f aca="true" t="shared" si="22" ref="H42:O42">$G$18+$H$19+J$19+H41</f>
        <v>1.495</v>
      </c>
      <c r="I42" s="37">
        <f t="shared" si="22"/>
        <v>4.917499999999999</v>
      </c>
      <c r="J42" s="37">
        <f t="shared" si="22"/>
        <v>3.0149999999999997</v>
      </c>
      <c r="K42" s="37">
        <f t="shared" si="22"/>
        <v>3.3975</v>
      </c>
      <c r="L42" s="37">
        <f t="shared" si="22"/>
        <v>3.3025</v>
      </c>
      <c r="M42" s="37">
        <f t="shared" si="22"/>
        <v>3.1100000000000003</v>
      </c>
      <c r="N42" s="37">
        <f t="shared" si="22"/>
        <v>3.1725000000000003</v>
      </c>
      <c r="O42" s="38">
        <f t="shared" si="22"/>
        <v>3.24</v>
      </c>
    </row>
    <row r="43" spans="5:17" ht="15">
      <c r="E43" s="46"/>
      <c r="F43" s="14"/>
      <c r="G43" s="14"/>
      <c r="H43" s="25" t="s">
        <v>46</v>
      </c>
      <c r="I43" s="15"/>
      <c r="J43" s="15"/>
      <c r="K43" s="15"/>
      <c r="L43" s="15"/>
      <c r="M43" s="15"/>
      <c r="N43" s="15"/>
      <c r="O43" s="26"/>
      <c r="P43" s="8"/>
      <c r="Q43" s="8"/>
    </row>
    <row r="44" spans="5:17" ht="15">
      <c r="E44" s="46"/>
      <c r="F44" s="14"/>
      <c r="G44" s="14"/>
      <c r="H44" s="22" t="s">
        <v>49</v>
      </c>
      <c r="I44" s="22" t="s">
        <v>50</v>
      </c>
      <c r="J44" s="22" t="s">
        <v>51</v>
      </c>
      <c r="K44" s="22" t="s">
        <v>52</v>
      </c>
      <c r="L44" s="22" t="s">
        <v>53</v>
      </c>
      <c r="M44" s="22" t="s">
        <v>54</v>
      </c>
      <c r="N44" s="22" t="s">
        <v>55</v>
      </c>
      <c r="O44" s="23" t="s">
        <v>56</v>
      </c>
      <c r="P44" s="8"/>
      <c r="Q44" s="8"/>
    </row>
    <row r="45" spans="5:17" ht="15">
      <c r="E45" s="46"/>
      <c r="F45" s="45" t="s">
        <v>45</v>
      </c>
      <c r="G45" s="53"/>
      <c r="H45" s="37">
        <f aca="true" t="shared" si="23" ref="H45:O45">$G$18+$I$19+J$19-H41</f>
        <v>2.6975000000000002</v>
      </c>
      <c r="I45" s="37">
        <f t="shared" si="23"/>
        <v>4.6025</v>
      </c>
      <c r="J45" s="37">
        <f t="shared" si="23"/>
        <v>3.85</v>
      </c>
      <c r="K45" s="37">
        <f t="shared" si="23"/>
        <v>3.4499999999999997</v>
      </c>
      <c r="L45" s="37">
        <f t="shared" si="23"/>
        <v>4.167499999999999</v>
      </c>
      <c r="M45" s="37">
        <f t="shared" si="23"/>
        <v>3.1325</v>
      </c>
      <c r="N45" s="37">
        <f t="shared" si="23"/>
        <v>3.809999999999999</v>
      </c>
      <c r="O45" s="38">
        <f t="shared" si="23"/>
        <v>3.4899999999999998</v>
      </c>
      <c r="P45" s="8"/>
      <c r="Q45" s="8"/>
    </row>
    <row r="46" spans="5:15" ht="15">
      <c r="E46" s="44"/>
      <c r="F46" s="21"/>
      <c r="G46" s="21"/>
      <c r="H46" s="18"/>
      <c r="I46" s="18"/>
      <c r="J46" s="18"/>
      <c r="K46" s="18"/>
      <c r="L46" s="18"/>
      <c r="M46" s="18"/>
      <c r="N46" s="18"/>
      <c r="O46" s="20"/>
    </row>
    <row r="47" spans="5:15" ht="15">
      <c r="E47" s="46" t="s">
        <v>63</v>
      </c>
      <c r="F47" s="21"/>
      <c r="G47" s="21"/>
      <c r="H47" s="19" t="s">
        <v>36</v>
      </c>
      <c r="I47" s="18"/>
      <c r="J47" s="18"/>
      <c r="K47" s="18"/>
      <c r="L47" s="18"/>
      <c r="M47" s="18"/>
      <c r="N47" s="18"/>
      <c r="O47" s="20"/>
    </row>
    <row r="48" spans="5:15" ht="15">
      <c r="E48" s="46"/>
      <c r="F48" s="21"/>
      <c r="G48" s="21"/>
      <c r="H48" s="22" t="s">
        <v>28</v>
      </c>
      <c r="I48" s="22" t="s">
        <v>29</v>
      </c>
      <c r="J48" s="22" t="s">
        <v>30</v>
      </c>
      <c r="K48" s="22" t="s">
        <v>31</v>
      </c>
      <c r="L48" s="22" t="s">
        <v>32</v>
      </c>
      <c r="M48" s="22" t="s">
        <v>33</v>
      </c>
      <c r="N48" s="18"/>
      <c r="O48" s="20"/>
    </row>
    <row r="49" spans="5:15" ht="15" hidden="1">
      <c r="E49" s="46"/>
      <c r="F49" s="21"/>
      <c r="G49" s="21"/>
      <c r="H49" s="7">
        <f aca="true" t="shared" si="24" ref="H49:H64">IF(AND($C2=1,D2=1),$G2,0)</f>
        <v>1.79</v>
      </c>
      <c r="I49" s="7">
        <f aca="true" t="shared" si="25" ref="I49:I64">IF(AND($C2=1,D2=2),$G2,0)</f>
        <v>0</v>
      </c>
      <c r="J49" s="7">
        <f aca="true" t="shared" si="26" ref="J49:J64">IF(AND($C2=1,E2=1),$G2,0)</f>
        <v>1.79</v>
      </c>
      <c r="K49" s="7">
        <f aca="true" t="shared" si="27" ref="K49:K64">IF(AND($C2=1,E2=2),$G2,0)</f>
        <v>0</v>
      </c>
      <c r="L49" s="7">
        <f aca="true" t="shared" si="28" ref="L49:L64">IF(AND($C2=1,F2=1),$G2,0)</f>
        <v>1.79</v>
      </c>
      <c r="M49" s="7">
        <f aca="true" t="shared" si="29" ref="M49:M64">IF(AND($C2=1,F2=2),$G2,0)</f>
        <v>0</v>
      </c>
      <c r="N49" s="18"/>
      <c r="O49" s="20"/>
    </row>
    <row r="50" spans="5:15" ht="15" hidden="1">
      <c r="E50" s="46"/>
      <c r="F50" s="21"/>
      <c r="G50" s="21"/>
      <c r="H50" s="7">
        <f t="shared" si="24"/>
        <v>1.61</v>
      </c>
      <c r="I50" s="7">
        <f t="shared" si="25"/>
        <v>0</v>
      </c>
      <c r="J50" s="7">
        <f t="shared" si="26"/>
        <v>0</v>
      </c>
      <c r="K50" s="7">
        <f t="shared" si="27"/>
        <v>1.61</v>
      </c>
      <c r="L50" s="7">
        <f t="shared" si="28"/>
        <v>0</v>
      </c>
      <c r="M50" s="7">
        <f t="shared" si="29"/>
        <v>1.61</v>
      </c>
      <c r="N50" s="18"/>
      <c r="O50" s="20"/>
    </row>
    <row r="51" spans="5:15" ht="15" hidden="1">
      <c r="E51" s="46"/>
      <c r="F51" s="21"/>
      <c r="G51" s="21"/>
      <c r="H51" s="7">
        <f t="shared" si="24"/>
        <v>0</v>
      </c>
      <c r="I51" s="7">
        <f t="shared" si="25"/>
        <v>1.51</v>
      </c>
      <c r="J51" s="7">
        <f t="shared" si="26"/>
        <v>0</v>
      </c>
      <c r="K51" s="7">
        <f t="shared" si="27"/>
        <v>1.51</v>
      </c>
      <c r="L51" s="7">
        <f t="shared" si="28"/>
        <v>1.51</v>
      </c>
      <c r="M51" s="7">
        <f t="shared" si="29"/>
        <v>0</v>
      </c>
      <c r="N51" s="18"/>
      <c r="O51" s="20"/>
    </row>
    <row r="52" spans="5:15" ht="15" hidden="1">
      <c r="E52" s="46"/>
      <c r="F52" s="21"/>
      <c r="G52" s="21"/>
      <c r="H52" s="7">
        <f t="shared" si="24"/>
        <v>0</v>
      </c>
      <c r="I52" s="7">
        <f t="shared" si="25"/>
        <v>1.07</v>
      </c>
      <c r="J52" s="7">
        <f t="shared" si="26"/>
        <v>1.07</v>
      </c>
      <c r="K52" s="7">
        <f t="shared" si="27"/>
        <v>0</v>
      </c>
      <c r="L52" s="7">
        <f t="shared" si="28"/>
        <v>0</v>
      </c>
      <c r="M52" s="7">
        <f t="shared" si="29"/>
        <v>1.07</v>
      </c>
      <c r="N52" s="18"/>
      <c r="O52" s="20"/>
    </row>
    <row r="53" spans="5:15" ht="15" hidden="1">
      <c r="E53" s="46"/>
      <c r="F53" s="21"/>
      <c r="G53" s="21"/>
      <c r="H53" s="7">
        <f t="shared" si="24"/>
        <v>0</v>
      </c>
      <c r="I53" s="7">
        <f t="shared" si="25"/>
        <v>0</v>
      </c>
      <c r="J53" s="7">
        <f t="shared" si="26"/>
        <v>0</v>
      </c>
      <c r="K53" s="7">
        <f t="shared" si="27"/>
        <v>0</v>
      </c>
      <c r="L53" s="7">
        <f t="shared" si="28"/>
        <v>0</v>
      </c>
      <c r="M53" s="7">
        <f t="shared" si="29"/>
        <v>0</v>
      </c>
      <c r="N53" s="18"/>
      <c r="O53" s="20"/>
    </row>
    <row r="54" spans="5:15" ht="15" hidden="1">
      <c r="E54" s="46"/>
      <c r="F54" s="21"/>
      <c r="G54" s="21"/>
      <c r="H54" s="7">
        <f t="shared" si="24"/>
        <v>0</v>
      </c>
      <c r="I54" s="7">
        <f t="shared" si="25"/>
        <v>0</v>
      </c>
      <c r="J54" s="7">
        <f t="shared" si="26"/>
        <v>0</v>
      </c>
      <c r="K54" s="7">
        <f t="shared" si="27"/>
        <v>0</v>
      </c>
      <c r="L54" s="7">
        <f t="shared" si="28"/>
        <v>0</v>
      </c>
      <c r="M54" s="7">
        <f t="shared" si="29"/>
        <v>0</v>
      </c>
      <c r="N54" s="18"/>
      <c r="O54" s="20"/>
    </row>
    <row r="55" spans="5:15" ht="15" hidden="1">
      <c r="E55" s="46"/>
      <c r="F55" s="21"/>
      <c r="G55" s="21"/>
      <c r="H55" s="7">
        <f t="shared" si="24"/>
        <v>0</v>
      </c>
      <c r="I55" s="7">
        <f t="shared" si="25"/>
        <v>0</v>
      </c>
      <c r="J55" s="7">
        <f t="shared" si="26"/>
        <v>0</v>
      </c>
      <c r="K55" s="7">
        <f t="shared" si="27"/>
        <v>0</v>
      </c>
      <c r="L55" s="7">
        <f t="shared" si="28"/>
        <v>0</v>
      </c>
      <c r="M55" s="7">
        <f t="shared" si="29"/>
        <v>0</v>
      </c>
      <c r="N55" s="18"/>
      <c r="O55" s="20"/>
    </row>
    <row r="56" spans="5:15" ht="15" hidden="1">
      <c r="E56" s="46"/>
      <c r="F56" s="21"/>
      <c r="G56" s="21"/>
      <c r="H56" s="7">
        <f t="shared" si="24"/>
        <v>0</v>
      </c>
      <c r="I56" s="7">
        <f t="shared" si="25"/>
        <v>0</v>
      </c>
      <c r="J56" s="7">
        <f t="shared" si="26"/>
        <v>0</v>
      </c>
      <c r="K56" s="7">
        <f t="shared" si="27"/>
        <v>0</v>
      </c>
      <c r="L56" s="7">
        <f t="shared" si="28"/>
        <v>0</v>
      </c>
      <c r="M56" s="7">
        <f t="shared" si="29"/>
        <v>0</v>
      </c>
      <c r="N56" s="18"/>
      <c r="O56" s="20"/>
    </row>
    <row r="57" spans="5:15" ht="15" hidden="1">
      <c r="E57" s="46"/>
      <c r="F57" s="21"/>
      <c r="G57" s="21"/>
      <c r="H57" s="7">
        <f t="shared" si="24"/>
        <v>3.25</v>
      </c>
      <c r="I57" s="7">
        <f t="shared" si="25"/>
        <v>0</v>
      </c>
      <c r="J57" s="7">
        <f t="shared" si="26"/>
        <v>0</v>
      </c>
      <c r="K57" s="7">
        <f t="shared" si="27"/>
        <v>3.25</v>
      </c>
      <c r="L57" s="7">
        <f t="shared" si="28"/>
        <v>3.25</v>
      </c>
      <c r="M57" s="7">
        <f t="shared" si="29"/>
        <v>0</v>
      </c>
      <c r="N57" s="18"/>
      <c r="O57" s="20"/>
    </row>
    <row r="58" spans="5:15" ht="15" hidden="1">
      <c r="E58" s="46"/>
      <c r="F58" s="21"/>
      <c r="G58" s="21"/>
      <c r="H58" s="7">
        <f t="shared" si="24"/>
        <v>4.71</v>
      </c>
      <c r="I58" s="7">
        <f t="shared" si="25"/>
        <v>0</v>
      </c>
      <c r="J58" s="7">
        <f t="shared" si="26"/>
        <v>4.71</v>
      </c>
      <c r="K58" s="7">
        <f t="shared" si="27"/>
        <v>0</v>
      </c>
      <c r="L58" s="7">
        <f t="shared" si="28"/>
        <v>0</v>
      </c>
      <c r="M58" s="7">
        <f t="shared" si="29"/>
        <v>4.71</v>
      </c>
      <c r="N58" s="18"/>
      <c r="O58" s="20"/>
    </row>
    <row r="59" spans="5:15" ht="15" hidden="1">
      <c r="E59" s="46"/>
      <c r="F59" s="21"/>
      <c r="G59" s="21"/>
      <c r="H59" s="7">
        <f t="shared" si="24"/>
        <v>0</v>
      </c>
      <c r="I59" s="7">
        <f t="shared" si="25"/>
        <v>1.65</v>
      </c>
      <c r="J59" s="7">
        <f t="shared" si="26"/>
        <v>1.65</v>
      </c>
      <c r="K59" s="7">
        <f t="shared" si="27"/>
        <v>0</v>
      </c>
      <c r="L59" s="7">
        <f t="shared" si="28"/>
        <v>1.65</v>
      </c>
      <c r="M59" s="7">
        <f t="shared" si="29"/>
        <v>0</v>
      </c>
      <c r="N59" s="18"/>
      <c r="O59" s="20"/>
    </row>
    <row r="60" spans="5:15" ht="15" hidden="1">
      <c r="E60" s="46"/>
      <c r="F60" s="21"/>
      <c r="G60" s="21"/>
      <c r="H60" s="7">
        <f t="shared" si="24"/>
        <v>0</v>
      </c>
      <c r="I60" s="7">
        <f t="shared" si="25"/>
        <v>1.18</v>
      </c>
      <c r="J60" s="7">
        <f t="shared" si="26"/>
        <v>0</v>
      </c>
      <c r="K60" s="7">
        <f t="shared" si="27"/>
        <v>1.18</v>
      </c>
      <c r="L60" s="7">
        <f t="shared" si="28"/>
        <v>0</v>
      </c>
      <c r="M60" s="7">
        <f t="shared" si="29"/>
        <v>1.18</v>
      </c>
      <c r="N60" s="18"/>
      <c r="O60" s="20"/>
    </row>
    <row r="61" spans="5:15" ht="15" hidden="1">
      <c r="E61" s="46"/>
      <c r="F61" s="21"/>
      <c r="G61" s="21"/>
      <c r="H61" s="7">
        <f t="shared" si="24"/>
        <v>0</v>
      </c>
      <c r="I61" s="7">
        <f t="shared" si="25"/>
        <v>0</v>
      </c>
      <c r="J61" s="7">
        <f t="shared" si="26"/>
        <v>0</v>
      </c>
      <c r="K61" s="7">
        <f t="shared" si="27"/>
        <v>0</v>
      </c>
      <c r="L61" s="7">
        <f t="shared" si="28"/>
        <v>0</v>
      </c>
      <c r="M61" s="7">
        <f t="shared" si="29"/>
        <v>0</v>
      </c>
      <c r="N61" s="18"/>
      <c r="O61" s="20"/>
    </row>
    <row r="62" spans="5:15" ht="15" hidden="1">
      <c r="E62" s="46"/>
      <c r="F62" s="21"/>
      <c r="G62" s="21"/>
      <c r="H62" s="7">
        <f t="shared" si="24"/>
        <v>0</v>
      </c>
      <c r="I62" s="7">
        <f t="shared" si="25"/>
        <v>0</v>
      </c>
      <c r="J62" s="7">
        <f t="shared" si="26"/>
        <v>0</v>
      </c>
      <c r="K62" s="7">
        <f t="shared" si="27"/>
        <v>0</v>
      </c>
      <c r="L62" s="7">
        <f t="shared" si="28"/>
        <v>0</v>
      </c>
      <c r="M62" s="7">
        <f t="shared" si="29"/>
        <v>0</v>
      </c>
      <c r="N62" s="18"/>
      <c r="O62" s="20"/>
    </row>
    <row r="63" spans="5:15" ht="15" hidden="1">
      <c r="E63" s="46"/>
      <c r="F63" s="21"/>
      <c r="G63" s="21"/>
      <c r="H63" s="7">
        <f t="shared" si="24"/>
        <v>0</v>
      </c>
      <c r="I63" s="7">
        <f t="shared" si="25"/>
        <v>0</v>
      </c>
      <c r="J63" s="7">
        <f t="shared" si="26"/>
        <v>0</v>
      </c>
      <c r="K63" s="7">
        <f t="shared" si="27"/>
        <v>0</v>
      </c>
      <c r="L63" s="7">
        <f t="shared" si="28"/>
        <v>0</v>
      </c>
      <c r="M63" s="7">
        <f t="shared" si="29"/>
        <v>0</v>
      </c>
      <c r="N63" s="18"/>
      <c r="O63" s="20"/>
    </row>
    <row r="64" spans="5:15" ht="15" hidden="1">
      <c r="E64" s="46"/>
      <c r="F64" s="21"/>
      <c r="G64" s="21"/>
      <c r="H64" s="7">
        <f t="shared" si="24"/>
        <v>0</v>
      </c>
      <c r="I64" s="7">
        <f t="shared" si="25"/>
        <v>0</v>
      </c>
      <c r="J64" s="7">
        <f t="shared" si="26"/>
        <v>0</v>
      </c>
      <c r="K64" s="7">
        <f t="shared" si="27"/>
        <v>0</v>
      </c>
      <c r="L64" s="7">
        <f t="shared" si="28"/>
        <v>0</v>
      </c>
      <c r="M64" s="7">
        <f t="shared" si="29"/>
        <v>0</v>
      </c>
      <c r="N64" s="18"/>
      <c r="O64" s="20"/>
    </row>
    <row r="65" spans="5:15" ht="15">
      <c r="E65" s="46"/>
      <c r="F65" s="45" t="s">
        <v>2</v>
      </c>
      <c r="G65" s="53"/>
      <c r="H65" s="37">
        <f aca="true" t="shared" si="30" ref="H65:M65">SUM(H49:H64)/4</f>
        <v>2.84</v>
      </c>
      <c r="I65" s="37">
        <f t="shared" si="30"/>
        <v>1.3525</v>
      </c>
      <c r="J65" s="37">
        <f t="shared" si="30"/>
        <v>2.305</v>
      </c>
      <c r="K65" s="37">
        <f t="shared" si="30"/>
        <v>1.8875</v>
      </c>
      <c r="L65" s="37">
        <f t="shared" si="30"/>
        <v>2.05</v>
      </c>
      <c r="M65" s="37">
        <f t="shared" si="30"/>
        <v>2.1425</v>
      </c>
      <c r="N65" s="18"/>
      <c r="O65" s="20"/>
    </row>
    <row r="66" spans="5:15" ht="15">
      <c r="E66" s="46"/>
      <c r="F66" s="45" t="s">
        <v>19</v>
      </c>
      <c r="G66" s="53"/>
      <c r="H66" s="37">
        <f aca="true" t="shared" si="31" ref="H66:M66">H65-$J$19-L19-$G$18</f>
        <v>0.7393750000000003</v>
      </c>
      <c r="I66" s="37">
        <f t="shared" si="31"/>
        <v>-0.7393750000000003</v>
      </c>
      <c r="J66" s="37">
        <f t="shared" si="31"/>
        <v>-0.09812500000000002</v>
      </c>
      <c r="K66" s="37">
        <f t="shared" si="31"/>
        <v>0.09812499999999913</v>
      </c>
      <c r="L66" s="37">
        <f t="shared" si="31"/>
        <v>-0.10937500000000044</v>
      </c>
      <c r="M66" s="37">
        <f t="shared" si="31"/>
        <v>0.10937499999999956</v>
      </c>
      <c r="N66" s="18"/>
      <c r="O66" s="20"/>
    </row>
    <row r="67" spans="5:15" ht="15">
      <c r="E67" s="46"/>
      <c r="F67" s="45" t="s">
        <v>45</v>
      </c>
      <c r="G67" s="45"/>
      <c r="H67" s="37">
        <f aca="true" t="shared" si="32" ref="H67:M67">$G$18+$J$19+L$19+H66</f>
        <v>2.8400000000000007</v>
      </c>
      <c r="I67" s="37">
        <f t="shared" si="32"/>
        <v>1.3525</v>
      </c>
      <c r="J67" s="37">
        <f t="shared" si="32"/>
        <v>2.305</v>
      </c>
      <c r="K67" s="37">
        <f t="shared" si="32"/>
        <v>1.8874999999999997</v>
      </c>
      <c r="L67" s="37">
        <f t="shared" si="32"/>
        <v>2.05</v>
      </c>
      <c r="M67" s="37">
        <f t="shared" si="32"/>
        <v>2.1425</v>
      </c>
      <c r="N67" s="17"/>
      <c r="O67" s="27"/>
    </row>
    <row r="68" spans="5:17" ht="15">
      <c r="E68" s="46"/>
      <c r="F68" s="14"/>
      <c r="G68" s="14"/>
      <c r="H68" s="25" t="s">
        <v>47</v>
      </c>
      <c r="I68" s="15"/>
      <c r="J68" s="15"/>
      <c r="K68" s="15"/>
      <c r="L68" s="15"/>
      <c r="M68" s="15"/>
      <c r="N68" s="15"/>
      <c r="O68" s="26"/>
      <c r="P68" s="8"/>
      <c r="Q68" s="8"/>
    </row>
    <row r="69" spans="5:17" ht="15">
      <c r="E69" s="46"/>
      <c r="F69" s="14"/>
      <c r="G69" s="14"/>
      <c r="H69" s="22" t="s">
        <v>57</v>
      </c>
      <c r="I69" s="22" t="s">
        <v>58</v>
      </c>
      <c r="J69" s="22" t="s">
        <v>59</v>
      </c>
      <c r="K69" s="22" t="s">
        <v>60</v>
      </c>
      <c r="L69" s="22" t="s">
        <v>61</v>
      </c>
      <c r="M69" s="22" t="s">
        <v>62</v>
      </c>
      <c r="N69" s="15"/>
      <c r="O69" s="26"/>
      <c r="P69" s="8"/>
      <c r="Q69" s="8"/>
    </row>
    <row r="70" spans="5:17" ht="15">
      <c r="E70" s="46"/>
      <c r="F70" s="39"/>
      <c r="G70" s="39" t="s">
        <v>45</v>
      </c>
      <c r="H70" s="37">
        <f aca="true" t="shared" si="33" ref="H70:M70">$G$18+$K$19+L$19-H66</f>
        <v>4.024999999999999</v>
      </c>
      <c r="I70" s="37">
        <f t="shared" si="33"/>
        <v>5.495000000000001</v>
      </c>
      <c r="J70" s="37">
        <f t="shared" si="33"/>
        <v>5.164999999999999</v>
      </c>
      <c r="K70" s="37">
        <f t="shared" si="33"/>
        <v>4.355</v>
      </c>
      <c r="L70" s="37">
        <f t="shared" si="33"/>
        <v>4.932499999999999</v>
      </c>
      <c r="M70" s="37">
        <f t="shared" si="33"/>
        <v>4.5875</v>
      </c>
      <c r="N70" s="17"/>
      <c r="O70" s="27"/>
      <c r="P70" s="8"/>
      <c r="Q70" s="8"/>
    </row>
    <row r="71" spans="5:17" ht="15">
      <c r="E71" s="28"/>
      <c r="F71" s="14"/>
      <c r="G71" s="14"/>
      <c r="H71" s="15"/>
      <c r="I71" s="15"/>
      <c r="J71" s="15"/>
      <c r="K71" s="15"/>
      <c r="L71" s="15"/>
      <c r="M71" s="15"/>
      <c r="N71" s="15"/>
      <c r="O71" s="26"/>
      <c r="P71" s="8"/>
      <c r="Q71" s="8"/>
    </row>
    <row r="72" spans="5:15" ht="15">
      <c r="E72" s="46" t="s">
        <v>69</v>
      </c>
      <c r="F72" s="21"/>
      <c r="G72" s="21"/>
      <c r="H72" s="19" t="s">
        <v>37</v>
      </c>
      <c r="I72" s="18"/>
      <c r="J72" s="18"/>
      <c r="K72" s="18"/>
      <c r="L72" s="18"/>
      <c r="M72" s="18"/>
      <c r="N72" s="18"/>
      <c r="O72" s="20"/>
    </row>
    <row r="73" spans="5:15" ht="15">
      <c r="E73" s="46"/>
      <c r="F73" s="21"/>
      <c r="G73" s="21"/>
      <c r="H73" s="22" t="s">
        <v>38</v>
      </c>
      <c r="I73" s="22" t="s">
        <v>39</v>
      </c>
      <c r="J73" s="22" t="s">
        <v>40</v>
      </c>
      <c r="K73" s="22" t="s">
        <v>41</v>
      </c>
      <c r="L73" s="18"/>
      <c r="M73" s="18"/>
      <c r="N73" s="18"/>
      <c r="O73" s="20"/>
    </row>
    <row r="74" spans="5:15" ht="15" hidden="1">
      <c r="E74" s="46"/>
      <c r="F74" s="21"/>
      <c r="G74" s="21"/>
      <c r="H74" s="7">
        <f>IF(AND($D2=1,E2=1),$G2,0)</f>
        <v>1.79</v>
      </c>
      <c r="I74" s="7">
        <f>IF(AND($D2=1,E2=2),$G2,0)</f>
        <v>0</v>
      </c>
      <c r="J74" s="7">
        <f>IF(AND($D2=1,F2=1),$G2,0)</f>
        <v>1.79</v>
      </c>
      <c r="K74" s="7">
        <f>IF(AND($D2=1,F2=2),$G2,0)</f>
        <v>0</v>
      </c>
      <c r="L74" s="18"/>
      <c r="M74" s="18"/>
      <c r="N74" s="18"/>
      <c r="O74" s="20"/>
    </row>
    <row r="75" spans="5:15" ht="15" hidden="1">
      <c r="E75" s="46"/>
      <c r="F75" s="21"/>
      <c r="G75" s="21"/>
      <c r="H75" s="7">
        <f aca="true" t="shared" si="34" ref="H75:H89">IF(AND($D3=1,E3=1),$G3,0)</f>
        <v>0</v>
      </c>
      <c r="I75" s="7">
        <f aca="true" t="shared" si="35" ref="I75:I89">IF(AND($D3=1,E3=2),$G3,0)</f>
        <v>1.61</v>
      </c>
      <c r="J75" s="7">
        <f aca="true" t="shared" si="36" ref="J75:J89">IF(AND($D3=1,F3=1),$G3,0)</f>
        <v>0</v>
      </c>
      <c r="K75" s="7">
        <f aca="true" t="shared" si="37" ref="K75:K89">IF(AND($D3=1,F3=2),$G3,0)</f>
        <v>1.61</v>
      </c>
      <c r="L75" s="18"/>
      <c r="M75" s="18"/>
      <c r="N75" s="18"/>
      <c r="O75" s="20"/>
    </row>
    <row r="76" spans="5:15" ht="15" hidden="1">
      <c r="E76" s="46"/>
      <c r="F76" s="21"/>
      <c r="G76" s="21"/>
      <c r="H76" s="7">
        <f t="shared" si="34"/>
        <v>0</v>
      </c>
      <c r="I76" s="7">
        <f t="shared" si="35"/>
        <v>0</v>
      </c>
      <c r="J76" s="7">
        <f t="shared" si="36"/>
        <v>0</v>
      </c>
      <c r="K76" s="7">
        <f t="shared" si="37"/>
        <v>0</v>
      </c>
      <c r="L76" s="18"/>
      <c r="M76" s="18"/>
      <c r="N76" s="18"/>
      <c r="O76" s="20"/>
    </row>
    <row r="77" spans="5:15" ht="15" hidden="1">
      <c r="E77" s="46"/>
      <c r="F77" s="21"/>
      <c r="G77" s="21"/>
      <c r="H77" s="7">
        <f t="shared" si="34"/>
        <v>0</v>
      </c>
      <c r="I77" s="7">
        <f t="shared" si="35"/>
        <v>0</v>
      </c>
      <c r="J77" s="7">
        <f t="shared" si="36"/>
        <v>0</v>
      </c>
      <c r="K77" s="7">
        <f t="shared" si="37"/>
        <v>0</v>
      </c>
      <c r="L77" s="18"/>
      <c r="M77" s="18"/>
      <c r="N77" s="18"/>
      <c r="O77" s="20"/>
    </row>
    <row r="78" spans="5:15" ht="15" hidden="1">
      <c r="E78" s="46"/>
      <c r="F78" s="21"/>
      <c r="G78" s="21"/>
      <c r="H78" s="7">
        <f t="shared" si="34"/>
        <v>0</v>
      </c>
      <c r="I78" s="7">
        <f t="shared" si="35"/>
        <v>3.85</v>
      </c>
      <c r="J78" s="7">
        <f t="shared" si="36"/>
        <v>3.85</v>
      </c>
      <c r="K78" s="7">
        <f t="shared" si="37"/>
        <v>0</v>
      </c>
      <c r="L78" s="18"/>
      <c r="M78" s="18"/>
      <c r="N78" s="18"/>
      <c r="O78" s="20"/>
    </row>
    <row r="79" spans="5:15" ht="15" hidden="1">
      <c r="E79" s="46"/>
      <c r="F79" s="21"/>
      <c r="G79" s="21"/>
      <c r="H79" s="7">
        <f t="shared" si="34"/>
        <v>4.81</v>
      </c>
      <c r="I79" s="7">
        <f t="shared" si="35"/>
        <v>0</v>
      </c>
      <c r="J79" s="7">
        <f t="shared" si="36"/>
        <v>0</v>
      </c>
      <c r="K79" s="7">
        <f t="shared" si="37"/>
        <v>4.81</v>
      </c>
      <c r="L79" s="18"/>
      <c r="M79" s="18"/>
      <c r="N79" s="18"/>
      <c r="O79" s="20"/>
    </row>
    <row r="80" spans="5:15" ht="15" hidden="1">
      <c r="E80" s="46"/>
      <c r="F80" s="21"/>
      <c r="G80" s="21"/>
      <c r="H80" s="7">
        <f t="shared" si="34"/>
        <v>0</v>
      </c>
      <c r="I80" s="7">
        <f t="shared" si="35"/>
        <v>0</v>
      </c>
      <c r="J80" s="7">
        <f t="shared" si="36"/>
        <v>0</v>
      </c>
      <c r="K80" s="7">
        <f t="shared" si="37"/>
        <v>0</v>
      </c>
      <c r="L80" s="18"/>
      <c r="M80" s="18"/>
      <c r="N80" s="18"/>
      <c r="O80" s="20"/>
    </row>
    <row r="81" spans="5:15" ht="15" hidden="1">
      <c r="E81" s="46"/>
      <c r="F81" s="21"/>
      <c r="G81" s="21"/>
      <c r="H81" s="7">
        <f t="shared" si="34"/>
        <v>0</v>
      </c>
      <c r="I81" s="7">
        <f t="shared" si="35"/>
        <v>0</v>
      </c>
      <c r="J81" s="7">
        <f t="shared" si="36"/>
        <v>0</v>
      </c>
      <c r="K81" s="7">
        <f t="shared" si="37"/>
        <v>0</v>
      </c>
      <c r="L81" s="18"/>
      <c r="M81" s="18"/>
      <c r="N81" s="18"/>
      <c r="O81" s="20"/>
    </row>
    <row r="82" spans="5:15" ht="15" hidden="1">
      <c r="E82" s="46"/>
      <c r="F82" s="21"/>
      <c r="G82" s="21"/>
      <c r="H82" s="7">
        <f t="shared" si="34"/>
        <v>0</v>
      </c>
      <c r="I82" s="7">
        <f t="shared" si="35"/>
        <v>3.25</v>
      </c>
      <c r="J82" s="7">
        <f t="shared" si="36"/>
        <v>3.25</v>
      </c>
      <c r="K82" s="7">
        <f t="shared" si="37"/>
        <v>0</v>
      </c>
      <c r="L82" s="18"/>
      <c r="M82" s="18"/>
      <c r="N82" s="18"/>
      <c r="O82" s="20"/>
    </row>
    <row r="83" spans="5:15" ht="15" hidden="1">
      <c r="E83" s="46"/>
      <c r="F83" s="21"/>
      <c r="G83" s="21"/>
      <c r="H83" s="7">
        <f t="shared" si="34"/>
        <v>4.71</v>
      </c>
      <c r="I83" s="7">
        <f t="shared" si="35"/>
        <v>0</v>
      </c>
      <c r="J83" s="7">
        <f t="shared" si="36"/>
        <v>0</v>
      </c>
      <c r="K83" s="7">
        <f t="shared" si="37"/>
        <v>4.71</v>
      </c>
      <c r="L83" s="18"/>
      <c r="M83" s="18"/>
      <c r="N83" s="18"/>
      <c r="O83" s="20"/>
    </row>
    <row r="84" spans="5:15" ht="15" hidden="1">
      <c r="E84" s="46"/>
      <c r="F84" s="21"/>
      <c r="G84" s="21"/>
      <c r="H84" s="7">
        <f t="shared" si="34"/>
        <v>0</v>
      </c>
      <c r="I84" s="7">
        <f t="shared" si="35"/>
        <v>0</v>
      </c>
      <c r="J84" s="7">
        <f t="shared" si="36"/>
        <v>0</v>
      </c>
      <c r="K84" s="7">
        <f t="shared" si="37"/>
        <v>0</v>
      </c>
      <c r="L84" s="18"/>
      <c r="M84" s="18"/>
      <c r="N84" s="18"/>
      <c r="O84" s="20"/>
    </row>
    <row r="85" spans="5:15" ht="15" hidden="1">
      <c r="E85" s="46"/>
      <c r="F85" s="21"/>
      <c r="G85" s="21"/>
      <c r="H85" s="7">
        <f t="shared" si="34"/>
        <v>0</v>
      </c>
      <c r="I85" s="7">
        <f t="shared" si="35"/>
        <v>0</v>
      </c>
      <c r="J85" s="7">
        <f t="shared" si="36"/>
        <v>0</v>
      </c>
      <c r="K85" s="7">
        <f t="shared" si="37"/>
        <v>0</v>
      </c>
      <c r="L85" s="18"/>
      <c r="M85" s="18"/>
      <c r="N85" s="18"/>
      <c r="O85" s="20"/>
    </row>
    <row r="86" spans="5:15" ht="15" hidden="1">
      <c r="E86" s="46"/>
      <c r="F86" s="21"/>
      <c r="G86" s="21"/>
      <c r="H86" s="7">
        <f t="shared" si="34"/>
        <v>4.84</v>
      </c>
      <c r="I86" s="7">
        <f t="shared" si="35"/>
        <v>0</v>
      </c>
      <c r="J86" s="7">
        <f t="shared" si="36"/>
        <v>4.84</v>
      </c>
      <c r="K86" s="7">
        <f t="shared" si="37"/>
        <v>0</v>
      </c>
      <c r="L86" s="18"/>
      <c r="M86" s="18"/>
      <c r="N86" s="18"/>
      <c r="O86" s="20"/>
    </row>
    <row r="87" spans="5:15" ht="15" hidden="1">
      <c r="E87" s="46"/>
      <c r="F87" s="21"/>
      <c r="G87" s="21"/>
      <c r="H87" s="7">
        <f>IF(AND($D15=1,E15=1),$G15,0)</f>
        <v>0</v>
      </c>
      <c r="I87" s="7">
        <f t="shared" si="35"/>
        <v>2.6</v>
      </c>
      <c r="J87" s="7">
        <f t="shared" si="36"/>
        <v>0</v>
      </c>
      <c r="K87" s="7">
        <f t="shared" si="37"/>
        <v>2.6</v>
      </c>
      <c r="L87" s="18"/>
      <c r="M87" s="18"/>
      <c r="N87" s="18"/>
      <c r="O87" s="20"/>
    </row>
    <row r="88" spans="5:15" ht="15" hidden="1">
      <c r="E88" s="46"/>
      <c r="F88" s="21"/>
      <c r="G88" s="21"/>
      <c r="H88" s="7">
        <f t="shared" si="34"/>
        <v>0</v>
      </c>
      <c r="I88" s="7">
        <f t="shared" si="35"/>
        <v>0</v>
      </c>
      <c r="J88" s="7">
        <f t="shared" si="36"/>
        <v>0</v>
      </c>
      <c r="K88" s="7">
        <f t="shared" si="37"/>
        <v>0</v>
      </c>
      <c r="L88" s="18"/>
      <c r="M88" s="18"/>
      <c r="N88" s="18"/>
      <c r="O88" s="20"/>
    </row>
    <row r="89" spans="5:15" ht="15" hidden="1">
      <c r="E89" s="46"/>
      <c r="F89" s="21"/>
      <c r="G89" s="21"/>
      <c r="H89" s="7">
        <f t="shared" si="34"/>
        <v>0</v>
      </c>
      <c r="I89" s="7">
        <f t="shared" si="35"/>
        <v>0</v>
      </c>
      <c r="J89" s="7">
        <f t="shared" si="36"/>
        <v>0</v>
      </c>
      <c r="K89" s="7">
        <f t="shared" si="37"/>
        <v>0</v>
      </c>
      <c r="L89" s="18"/>
      <c r="M89" s="18"/>
      <c r="N89" s="18"/>
      <c r="O89" s="20"/>
    </row>
    <row r="90" spans="5:15" ht="15">
      <c r="E90" s="46"/>
      <c r="F90" s="45" t="s">
        <v>2</v>
      </c>
      <c r="G90" s="45"/>
      <c r="H90" s="37">
        <f>SUM(H74:H89)/4</f>
        <v>4.0375</v>
      </c>
      <c r="I90" s="37">
        <f>SUM(I74:I89)/4</f>
        <v>2.8275</v>
      </c>
      <c r="J90" s="37">
        <f>SUM(J74:J89)/4</f>
        <v>3.4325</v>
      </c>
      <c r="K90" s="37">
        <f>SUM(K74:K89)/4</f>
        <v>3.4324999999999997</v>
      </c>
      <c r="L90" s="18"/>
      <c r="M90" s="18"/>
      <c r="N90" s="18"/>
      <c r="O90" s="20"/>
    </row>
    <row r="91" spans="5:15" ht="15">
      <c r="E91" s="46"/>
      <c r="F91" s="45" t="s">
        <v>19</v>
      </c>
      <c r="G91" s="45"/>
      <c r="H91" s="40">
        <f>H90-$L$19-N19-$G$18</f>
        <v>0.2981250000000002</v>
      </c>
      <c r="I91" s="40">
        <f>I90-$L$19-O19-$G$18</f>
        <v>-0.2981250000000002</v>
      </c>
      <c r="J91" s="40">
        <f>J90-$L$19-P19-$G$18</f>
        <v>-0.06312499999999988</v>
      </c>
      <c r="K91" s="40">
        <f>K90-$L$19-Q19-$G$18</f>
        <v>0.06312499999999943</v>
      </c>
      <c r="L91" s="18"/>
      <c r="M91" s="18"/>
      <c r="N91" s="18"/>
      <c r="O91" s="20"/>
    </row>
    <row r="92" spans="5:15" ht="15">
      <c r="E92" s="46"/>
      <c r="F92" s="45" t="s">
        <v>45</v>
      </c>
      <c r="G92" s="45"/>
      <c r="H92" s="41">
        <f>$G$18+$L$19+N$19+H91</f>
        <v>4.0375</v>
      </c>
      <c r="I92" s="41">
        <f>$G$18+$L$19+O$19+I91</f>
        <v>2.8275</v>
      </c>
      <c r="J92" s="41">
        <f>$G$18+$L$19+P$19+J91</f>
        <v>3.4325</v>
      </c>
      <c r="K92" s="41">
        <f>$G$18+$L$19+Q$19+K91</f>
        <v>3.4324999999999997</v>
      </c>
      <c r="L92" s="17"/>
      <c r="M92" s="17"/>
      <c r="N92" s="17"/>
      <c r="O92" s="27"/>
    </row>
    <row r="93" spans="5:17" ht="15">
      <c r="E93" s="46"/>
      <c r="F93" s="14"/>
      <c r="G93" s="14"/>
      <c r="H93" s="25" t="s">
        <v>64</v>
      </c>
      <c r="I93" s="15"/>
      <c r="J93" s="15"/>
      <c r="K93" s="15"/>
      <c r="L93" s="15"/>
      <c r="M93" s="15"/>
      <c r="N93" s="15"/>
      <c r="O93" s="26"/>
      <c r="P93" s="8"/>
      <c r="Q93" s="8"/>
    </row>
    <row r="94" spans="5:17" ht="15">
      <c r="E94" s="46"/>
      <c r="F94" s="14"/>
      <c r="G94" s="14"/>
      <c r="H94" s="22" t="s">
        <v>65</v>
      </c>
      <c r="I94" s="22" t="s">
        <v>66</v>
      </c>
      <c r="J94" s="22" t="s">
        <v>67</v>
      </c>
      <c r="K94" s="22" t="s">
        <v>68</v>
      </c>
      <c r="L94" s="16"/>
      <c r="M94" s="16"/>
      <c r="N94" s="15"/>
      <c r="O94" s="26"/>
      <c r="P94" s="8"/>
      <c r="Q94" s="8"/>
    </row>
    <row r="95" spans="5:17" ht="15">
      <c r="E95" s="46"/>
      <c r="F95" s="14"/>
      <c r="G95" s="39" t="s">
        <v>45</v>
      </c>
      <c r="H95" s="37">
        <f>$G$18+$M$19+N$19-H91</f>
        <v>3.4324999999999997</v>
      </c>
      <c r="I95" s="37">
        <f>$G$18+$M$19+O$19-I91</f>
        <v>3.4150000000000005</v>
      </c>
      <c r="J95" s="37">
        <f>$G$18+$M$19+P$19-J91</f>
        <v>3.55</v>
      </c>
      <c r="K95" s="37">
        <f>$G$18+$M$19+Q$19-K91</f>
        <v>3.2975000000000008</v>
      </c>
      <c r="L95" s="17"/>
      <c r="M95" s="17"/>
      <c r="N95" s="17"/>
      <c r="O95" s="27"/>
      <c r="P95" s="8"/>
      <c r="Q95" s="8"/>
    </row>
    <row r="96" spans="5:17" ht="15">
      <c r="E96" s="28"/>
      <c r="F96" s="14"/>
      <c r="G96" s="14"/>
      <c r="H96" s="15"/>
      <c r="I96" s="15"/>
      <c r="J96" s="15"/>
      <c r="K96" s="15"/>
      <c r="L96" s="15"/>
      <c r="M96" s="15"/>
      <c r="N96" s="15"/>
      <c r="O96" s="26"/>
      <c r="P96" s="8"/>
      <c r="Q96" s="8"/>
    </row>
    <row r="97" spans="5:15" ht="15">
      <c r="E97" s="46" t="s">
        <v>70</v>
      </c>
      <c r="F97" s="21"/>
      <c r="G97" s="21"/>
      <c r="H97" s="19" t="s">
        <v>42</v>
      </c>
      <c r="I97" s="18"/>
      <c r="J97" s="18"/>
      <c r="K97" s="18"/>
      <c r="L97" s="18"/>
      <c r="M97" s="18"/>
      <c r="N97" s="18"/>
      <c r="O97" s="20"/>
    </row>
    <row r="98" spans="5:15" ht="15">
      <c r="E98" s="46"/>
      <c r="F98" s="21"/>
      <c r="G98" s="21"/>
      <c r="H98" s="22" t="s">
        <v>43</v>
      </c>
      <c r="I98" s="22" t="s">
        <v>44</v>
      </c>
      <c r="J98" s="18"/>
      <c r="K98" s="18"/>
      <c r="L98" s="18"/>
      <c r="M98" s="18"/>
      <c r="N98" s="18"/>
      <c r="O98" s="20"/>
    </row>
    <row r="99" spans="5:15" ht="15" hidden="1">
      <c r="E99" s="46"/>
      <c r="F99" s="21"/>
      <c r="G99" s="21"/>
      <c r="H99" s="6">
        <f>IF(AND($E2=1,F2=1),$G2,0)</f>
        <v>1.79</v>
      </c>
      <c r="I99" s="6">
        <f>IF(AND($E2=1,F2=2),$G2,0)</f>
        <v>0</v>
      </c>
      <c r="J99" s="18"/>
      <c r="K99" s="18"/>
      <c r="L99" s="18"/>
      <c r="M99" s="18"/>
      <c r="N99" s="18"/>
      <c r="O99" s="20"/>
    </row>
    <row r="100" spans="5:15" ht="15" hidden="1">
      <c r="E100" s="46"/>
      <c r="F100" s="21"/>
      <c r="G100" s="21"/>
      <c r="H100" s="6">
        <f aca="true" t="shared" si="38" ref="H100:H114">IF(AND(E3=1,F3=1),$G3,0)</f>
        <v>0</v>
      </c>
      <c r="I100" s="6">
        <f aca="true" t="shared" si="39" ref="I100:I114">IF(AND($E3=1,F3=2),$G3,0)</f>
        <v>0</v>
      </c>
      <c r="J100" s="18"/>
      <c r="K100" s="18"/>
      <c r="L100" s="18"/>
      <c r="M100" s="18"/>
      <c r="N100" s="18"/>
      <c r="O100" s="20"/>
    </row>
    <row r="101" spans="5:15" ht="15" hidden="1">
      <c r="E101" s="46"/>
      <c r="F101" s="21"/>
      <c r="G101" s="21"/>
      <c r="H101" s="6">
        <f t="shared" si="38"/>
        <v>0</v>
      </c>
      <c r="I101" s="6">
        <f t="shared" si="39"/>
        <v>0</v>
      </c>
      <c r="J101" s="18"/>
      <c r="K101" s="18"/>
      <c r="L101" s="18"/>
      <c r="M101" s="18"/>
      <c r="N101" s="18"/>
      <c r="O101" s="20"/>
    </row>
    <row r="102" spans="5:15" ht="15" hidden="1">
      <c r="E102" s="46"/>
      <c r="F102" s="21"/>
      <c r="G102" s="21"/>
      <c r="H102" s="6">
        <f t="shared" si="38"/>
        <v>0</v>
      </c>
      <c r="I102" s="6">
        <f t="shared" si="39"/>
        <v>1.07</v>
      </c>
      <c r="J102" s="18"/>
      <c r="K102" s="18"/>
      <c r="L102" s="18"/>
      <c r="M102" s="18"/>
      <c r="N102" s="18"/>
      <c r="O102" s="20"/>
    </row>
    <row r="103" spans="5:15" ht="15" hidden="1">
      <c r="E103" s="46"/>
      <c r="F103" s="21"/>
      <c r="G103" s="21"/>
      <c r="H103" s="6">
        <f t="shared" si="38"/>
        <v>0</v>
      </c>
      <c r="I103" s="6">
        <f t="shared" si="39"/>
        <v>0</v>
      </c>
      <c r="J103" s="18"/>
      <c r="K103" s="18"/>
      <c r="L103" s="18"/>
      <c r="M103" s="18"/>
      <c r="N103" s="18"/>
      <c r="O103" s="20"/>
    </row>
    <row r="104" spans="5:15" ht="15" hidden="1">
      <c r="E104" s="46"/>
      <c r="F104" s="21"/>
      <c r="G104" s="21"/>
      <c r="H104" s="6">
        <f t="shared" si="38"/>
        <v>0</v>
      </c>
      <c r="I104" s="6">
        <f t="shared" si="39"/>
        <v>4.81</v>
      </c>
      <c r="J104" s="18"/>
      <c r="K104" s="18"/>
      <c r="L104" s="18"/>
      <c r="M104" s="18"/>
      <c r="N104" s="18"/>
      <c r="O104" s="20"/>
    </row>
    <row r="105" spans="5:15" ht="15" hidden="1">
      <c r="E105" s="46"/>
      <c r="F105" s="21"/>
      <c r="G105" s="21"/>
      <c r="H105" s="6">
        <f t="shared" si="38"/>
        <v>5.54</v>
      </c>
      <c r="I105" s="6">
        <f t="shared" si="39"/>
        <v>0</v>
      </c>
      <c r="J105" s="18"/>
      <c r="K105" s="18"/>
      <c r="L105" s="18"/>
      <c r="M105" s="18"/>
      <c r="N105" s="18"/>
      <c r="O105" s="20"/>
    </row>
    <row r="106" spans="5:15" ht="15" hidden="1">
      <c r="E106" s="46"/>
      <c r="F106" s="21"/>
      <c r="G106" s="21"/>
      <c r="H106" s="6">
        <f t="shared" si="38"/>
        <v>0</v>
      </c>
      <c r="I106" s="6">
        <f t="shared" si="39"/>
        <v>0</v>
      </c>
      <c r="J106" s="18"/>
      <c r="K106" s="18"/>
      <c r="L106" s="18"/>
      <c r="M106" s="18"/>
      <c r="N106" s="18"/>
      <c r="O106" s="20"/>
    </row>
    <row r="107" spans="5:15" ht="15" hidden="1">
      <c r="E107" s="46"/>
      <c r="F107" s="21"/>
      <c r="G107" s="21"/>
      <c r="H107" s="6">
        <f t="shared" si="38"/>
        <v>0</v>
      </c>
      <c r="I107" s="6">
        <f t="shared" si="39"/>
        <v>0</v>
      </c>
      <c r="J107" s="18"/>
      <c r="K107" s="18"/>
      <c r="L107" s="18"/>
      <c r="M107" s="18"/>
      <c r="N107" s="18"/>
      <c r="O107" s="20"/>
    </row>
    <row r="108" spans="5:15" ht="15" hidden="1">
      <c r="E108" s="46"/>
      <c r="F108" s="21"/>
      <c r="G108" s="21"/>
      <c r="H108" s="6">
        <f t="shared" si="38"/>
        <v>0</v>
      </c>
      <c r="I108" s="6">
        <f t="shared" si="39"/>
        <v>4.71</v>
      </c>
      <c r="J108" s="18"/>
      <c r="K108" s="18"/>
      <c r="L108" s="18"/>
      <c r="M108" s="18"/>
      <c r="N108" s="18"/>
      <c r="O108" s="20"/>
    </row>
    <row r="109" spans="5:15" ht="15" hidden="1">
      <c r="E109" s="46"/>
      <c r="F109" s="21"/>
      <c r="G109" s="21"/>
      <c r="H109" s="6">
        <f t="shared" si="38"/>
        <v>1.65</v>
      </c>
      <c r="I109" s="6">
        <f t="shared" si="39"/>
        <v>0</v>
      </c>
      <c r="J109" s="18"/>
      <c r="K109" s="18"/>
      <c r="L109" s="18"/>
      <c r="M109" s="18"/>
      <c r="N109" s="18"/>
      <c r="O109" s="20"/>
    </row>
    <row r="110" spans="5:15" ht="15" hidden="1">
      <c r="E110" s="46"/>
      <c r="F110" s="21"/>
      <c r="G110" s="21"/>
      <c r="H110" s="6">
        <f t="shared" si="38"/>
        <v>0</v>
      </c>
      <c r="I110" s="6">
        <f t="shared" si="39"/>
        <v>0</v>
      </c>
      <c r="J110" s="18"/>
      <c r="K110" s="18"/>
      <c r="L110" s="18"/>
      <c r="M110" s="18"/>
      <c r="N110" s="18"/>
      <c r="O110" s="20"/>
    </row>
    <row r="111" spans="5:15" ht="15" hidden="1">
      <c r="E111" s="46"/>
      <c r="F111" s="21"/>
      <c r="G111" s="21"/>
      <c r="H111" s="6">
        <f t="shared" si="38"/>
        <v>4.84</v>
      </c>
      <c r="I111" s="6">
        <f t="shared" si="39"/>
        <v>0</v>
      </c>
      <c r="J111" s="18"/>
      <c r="K111" s="18"/>
      <c r="L111" s="18"/>
      <c r="M111" s="18"/>
      <c r="N111" s="18"/>
      <c r="O111" s="20"/>
    </row>
    <row r="112" spans="5:15" ht="15" hidden="1">
      <c r="E112" s="46"/>
      <c r="F112" s="21"/>
      <c r="G112" s="21"/>
      <c r="H112" s="6">
        <f t="shared" si="38"/>
        <v>0</v>
      </c>
      <c r="I112" s="6">
        <f t="shared" si="39"/>
        <v>0</v>
      </c>
      <c r="J112" s="18"/>
      <c r="K112" s="18"/>
      <c r="L112" s="18"/>
      <c r="M112" s="18"/>
      <c r="N112" s="18"/>
      <c r="O112" s="20"/>
    </row>
    <row r="113" spans="5:15" ht="15" hidden="1">
      <c r="E113" s="46"/>
      <c r="F113" s="21"/>
      <c r="G113" s="21"/>
      <c r="H113" s="6">
        <f t="shared" si="38"/>
        <v>0</v>
      </c>
      <c r="I113" s="6">
        <f t="shared" si="39"/>
        <v>0</v>
      </c>
      <c r="J113" s="18"/>
      <c r="K113" s="18"/>
      <c r="L113" s="18"/>
      <c r="M113" s="18"/>
      <c r="N113" s="18"/>
      <c r="O113" s="20"/>
    </row>
    <row r="114" spans="5:15" ht="15" hidden="1">
      <c r="E114" s="46"/>
      <c r="F114" s="21"/>
      <c r="G114" s="21"/>
      <c r="H114" s="6">
        <f t="shared" si="38"/>
        <v>0</v>
      </c>
      <c r="I114" s="6">
        <f t="shared" si="39"/>
        <v>5.47</v>
      </c>
      <c r="J114" s="18"/>
      <c r="K114" s="18"/>
      <c r="L114" s="18"/>
      <c r="M114" s="18"/>
      <c r="N114" s="18"/>
      <c r="O114" s="20"/>
    </row>
    <row r="115" spans="5:15" ht="15">
      <c r="E115" s="46"/>
      <c r="F115" s="45" t="s">
        <v>2</v>
      </c>
      <c r="G115" s="45"/>
      <c r="H115" s="37">
        <f>SUM(H99:H114)/4</f>
        <v>3.455</v>
      </c>
      <c r="I115" s="37">
        <f>SUM(I99:I114)/4</f>
        <v>4.015</v>
      </c>
      <c r="J115" s="18"/>
      <c r="K115" s="18"/>
      <c r="L115" s="18"/>
      <c r="M115" s="18"/>
      <c r="N115" s="18"/>
      <c r="O115" s="20"/>
    </row>
    <row r="116" spans="5:15" ht="15">
      <c r="E116" s="46"/>
      <c r="F116" s="45" t="s">
        <v>19</v>
      </c>
      <c r="G116" s="45"/>
      <c r="H116" s="37">
        <f>H115-$N$19-P19-$G$18</f>
        <v>-0.3431249999999997</v>
      </c>
      <c r="I116" s="37">
        <f>I115-$N$19-Q19-$G$18</f>
        <v>0.3431249999999997</v>
      </c>
      <c r="J116" s="18"/>
      <c r="K116" s="18"/>
      <c r="L116" s="18"/>
      <c r="M116" s="18"/>
      <c r="N116" s="18"/>
      <c r="O116" s="20"/>
    </row>
    <row r="117" spans="5:15" ht="15">
      <c r="E117" s="46"/>
      <c r="F117" s="45" t="s">
        <v>45</v>
      </c>
      <c r="G117" s="45"/>
      <c r="H117" s="37">
        <f>$G$18+$N$19+P$19+H116</f>
        <v>3.455</v>
      </c>
      <c r="I117" s="37">
        <f>$G$18+$N$19+Q$19+I116</f>
        <v>4.015</v>
      </c>
      <c r="J117" s="17"/>
      <c r="K117" s="17"/>
      <c r="L117" s="17"/>
      <c r="M117" s="17"/>
      <c r="N117" s="17"/>
      <c r="O117" s="27"/>
    </row>
    <row r="118" spans="5:17" ht="15">
      <c r="E118" s="46"/>
      <c r="F118" s="14"/>
      <c r="G118" s="14"/>
      <c r="H118" s="25" t="s">
        <v>64</v>
      </c>
      <c r="I118" s="15"/>
      <c r="J118" s="15"/>
      <c r="K118" s="15"/>
      <c r="L118" s="15"/>
      <c r="M118" s="15"/>
      <c r="N118" s="15"/>
      <c r="O118" s="26"/>
      <c r="P118" s="8"/>
      <c r="Q118" s="8"/>
    </row>
    <row r="119" spans="5:17" ht="15">
      <c r="E119" s="46"/>
      <c r="F119" s="14"/>
      <c r="G119" s="14"/>
      <c r="H119" s="22" t="s">
        <v>65</v>
      </c>
      <c r="I119" s="22" t="s">
        <v>66</v>
      </c>
      <c r="J119" s="16"/>
      <c r="K119" s="16"/>
      <c r="L119" s="16"/>
      <c r="M119" s="16"/>
      <c r="N119" s="15"/>
      <c r="O119" s="26"/>
      <c r="P119" s="8"/>
      <c r="Q119" s="8"/>
    </row>
    <row r="120" spans="5:17" ht="15.75" thickBot="1">
      <c r="E120" s="47"/>
      <c r="F120" s="42"/>
      <c r="G120" s="42" t="s">
        <v>45</v>
      </c>
      <c r="H120" s="43">
        <f>$G$18+$O$19+P$19-H116</f>
        <v>3.5275</v>
      </c>
      <c r="I120" s="43">
        <f>$G$18+$O$19+Q$19-I116</f>
        <v>2.7150000000000007</v>
      </c>
      <c r="J120" s="29"/>
      <c r="K120" s="29"/>
      <c r="L120" s="29"/>
      <c r="M120" s="29"/>
      <c r="N120" s="29"/>
      <c r="O120" s="30"/>
      <c r="P120" s="8"/>
      <c r="Q120" s="8"/>
    </row>
    <row r="121" ht="15.75" thickTop="1"/>
  </sheetData>
  <sheetProtection/>
  <mergeCells count="20">
    <mergeCell ref="F116:G116"/>
    <mergeCell ref="F42:G42"/>
    <mergeCell ref="F67:G67"/>
    <mergeCell ref="F45:G45"/>
    <mergeCell ref="B18:F18"/>
    <mergeCell ref="F40:G40"/>
    <mergeCell ref="F41:G41"/>
    <mergeCell ref="F65:G65"/>
    <mergeCell ref="F66:G66"/>
    <mergeCell ref="E22:E45"/>
    <mergeCell ref="F117:G117"/>
    <mergeCell ref="E97:E120"/>
    <mergeCell ref="B19:G19"/>
    <mergeCell ref="E47:E70"/>
    <mergeCell ref="F92:G92"/>
    <mergeCell ref="E21:O21"/>
    <mergeCell ref="E72:E95"/>
    <mergeCell ref="F90:G90"/>
    <mergeCell ref="F91:G91"/>
    <mergeCell ref="F115:G1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PageLayoutView="0" workbookViewId="0" topLeftCell="A1">
      <selection activeCell="A3" sqref="A3:P19"/>
    </sheetView>
  </sheetViews>
  <sheetFormatPr defaultColWidth="11.421875" defaultRowHeight="15"/>
  <cols>
    <col min="2" max="16" width="5.7109375" style="1" customWidth="1"/>
  </cols>
  <sheetData>
    <row r="1" ht="15">
      <c r="A1" t="s">
        <v>7</v>
      </c>
    </row>
    <row r="2" spans="2:16" ht="15">
      <c r="B2" s="2" t="s">
        <v>3</v>
      </c>
      <c r="C2" s="2" t="s">
        <v>4</v>
      </c>
      <c r="E2" s="2" t="s">
        <v>5</v>
      </c>
      <c r="I2" s="2" t="s">
        <v>8</v>
      </c>
      <c r="P2" s="2" t="s">
        <v>6</v>
      </c>
    </row>
    <row r="3" spans="1:16" ht="15">
      <c r="A3" t="s">
        <v>0</v>
      </c>
      <c r="B3" s="2">
        <v>1</v>
      </c>
      <c r="C3" s="2">
        <v>2</v>
      </c>
      <c r="D3" s="1">
        <v>3</v>
      </c>
      <c r="E3" s="2">
        <v>4</v>
      </c>
      <c r="F3" s="1">
        <v>5</v>
      </c>
      <c r="G3" s="1">
        <v>6</v>
      </c>
      <c r="H3" s="1">
        <v>7</v>
      </c>
      <c r="I3" s="2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2">
        <v>15</v>
      </c>
    </row>
    <row r="4" spans="1:16" ht="15">
      <c r="A4">
        <v>1</v>
      </c>
      <c r="B4" s="3">
        <v>1</v>
      </c>
      <c r="C4" s="3">
        <v>1</v>
      </c>
      <c r="D4" s="4">
        <v>1</v>
      </c>
      <c r="E4" s="3">
        <v>1</v>
      </c>
      <c r="F4" s="4">
        <v>1</v>
      </c>
      <c r="G4" s="4">
        <v>1</v>
      </c>
      <c r="H4" s="4">
        <v>1</v>
      </c>
      <c r="I4" s="3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3">
        <v>1</v>
      </c>
    </row>
    <row r="5" spans="1:16" ht="15">
      <c r="A5">
        <v>2</v>
      </c>
      <c r="B5" s="3">
        <v>1</v>
      </c>
      <c r="C5" s="3">
        <v>1</v>
      </c>
      <c r="D5" s="4">
        <v>1</v>
      </c>
      <c r="E5" s="3">
        <v>1</v>
      </c>
      <c r="F5" s="4">
        <v>1</v>
      </c>
      <c r="G5" s="4">
        <v>1</v>
      </c>
      <c r="H5" s="4">
        <v>1</v>
      </c>
      <c r="I5" s="3">
        <v>2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3">
        <v>2</v>
      </c>
    </row>
    <row r="6" spans="1:16" ht="15">
      <c r="A6">
        <v>3</v>
      </c>
      <c r="B6" s="3">
        <v>1</v>
      </c>
      <c r="C6" s="3">
        <v>1</v>
      </c>
      <c r="D6" s="4">
        <v>1</v>
      </c>
      <c r="E6" s="3">
        <v>2</v>
      </c>
      <c r="F6" s="4">
        <v>2</v>
      </c>
      <c r="G6" s="4">
        <v>2</v>
      </c>
      <c r="H6" s="4">
        <v>2</v>
      </c>
      <c r="I6" s="3">
        <v>1</v>
      </c>
      <c r="J6" s="4">
        <v>1</v>
      </c>
      <c r="K6" s="4">
        <v>1</v>
      </c>
      <c r="L6" s="4">
        <v>1</v>
      </c>
      <c r="M6" s="4">
        <v>2</v>
      </c>
      <c r="N6" s="4">
        <v>2</v>
      </c>
      <c r="O6" s="4">
        <v>2</v>
      </c>
      <c r="P6" s="3">
        <v>2</v>
      </c>
    </row>
    <row r="7" spans="1:16" ht="15">
      <c r="A7">
        <v>4</v>
      </c>
      <c r="B7" s="3">
        <v>1</v>
      </c>
      <c r="C7" s="3">
        <v>1</v>
      </c>
      <c r="D7" s="4">
        <v>1</v>
      </c>
      <c r="E7" s="3">
        <v>2</v>
      </c>
      <c r="F7" s="4">
        <v>2</v>
      </c>
      <c r="G7" s="4">
        <v>2</v>
      </c>
      <c r="H7" s="4">
        <v>2</v>
      </c>
      <c r="I7" s="3">
        <v>2</v>
      </c>
      <c r="J7" s="4">
        <v>2</v>
      </c>
      <c r="K7" s="4">
        <v>2</v>
      </c>
      <c r="L7" s="4">
        <v>2</v>
      </c>
      <c r="M7" s="4">
        <v>1</v>
      </c>
      <c r="N7" s="4">
        <v>1</v>
      </c>
      <c r="O7" s="4">
        <v>1</v>
      </c>
      <c r="P7" s="3">
        <v>1</v>
      </c>
    </row>
    <row r="8" spans="1:16" ht="15">
      <c r="A8">
        <v>5</v>
      </c>
      <c r="B8" s="3">
        <v>1</v>
      </c>
      <c r="C8" s="3">
        <v>2</v>
      </c>
      <c r="D8" s="4">
        <v>2</v>
      </c>
      <c r="E8" s="3">
        <v>1</v>
      </c>
      <c r="F8" s="4">
        <v>1</v>
      </c>
      <c r="G8" s="4">
        <v>2</v>
      </c>
      <c r="H8" s="4">
        <v>2</v>
      </c>
      <c r="I8" s="3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2</v>
      </c>
      <c r="P8" s="3">
        <v>2</v>
      </c>
    </row>
    <row r="9" spans="1:16" ht="15">
      <c r="A9">
        <v>6</v>
      </c>
      <c r="B9" s="3">
        <v>1</v>
      </c>
      <c r="C9" s="3">
        <v>2</v>
      </c>
      <c r="D9" s="4">
        <v>2</v>
      </c>
      <c r="E9" s="3">
        <v>1</v>
      </c>
      <c r="F9" s="4">
        <v>1</v>
      </c>
      <c r="G9" s="4">
        <v>2</v>
      </c>
      <c r="H9" s="4">
        <v>2</v>
      </c>
      <c r="I9" s="3">
        <v>2</v>
      </c>
      <c r="J9" s="4">
        <v>2</v>
      </c>
      <c r="K9" s="4">
        <v>1</v>
      </c>
      <c r="L9" s="4">
        <v>1</v>
      </c>
      <c r="M9" s="4">
        <v>2</v>
      </c>
      <c r="N9" s="4">
        <v>2</v>
      </c>
      <c r="O9" s="4">
        <v>1</v>
      </c>
      <c r="P9" s="3">
        <v>1</v>
      </c>
    </row>
    <row r="10" spans="1:16" ht="15">
      <c r="A10">
        <v>7</v>
      </c>
      <c r="B10" s="3">
        <v>1</v>
      </c>
      <c r="C10" s="3">
        <v>2</v>
      </c>
      <c r="D10" s="4">
        <v>2</v>
      </c>
      <c r="E10" s="3">
        <v>2</v>
      </c>
      <c r="F10" s="4">
        <v>2</v>
      </c>
      <c r="G10" s="4">
        <v>1</v>
      </c>
      <c r="H10" s="4">
        <v>1</v>
      </c>
      <c r="I10" s="3">
        <v>1</v>
      </c>
      <c r="J10" s="4">
        <v>1</v>
      </c>
      <c r="K10" s="4">
        <v>2</v>
      </c>
      <c r="L10" s="4">
        <v>2</v>
      </c>
      <c r="M10" s="4">
        <v>2</v>
      </c>
      <c r="N10" s="4">
        <v>2</v>
      </c>
      <c r="O10" s="4">
        <v>1</v>
      </c>
      <c r="P10" s="3">
        <v>1</v>
      </c>
    </row>
    <row r="11" spans="1:16" ht="15">
      <c r="A11">
        <v>8</v>
      </c>
      <c r="B11" s="3">
        <v>1</v>
      </c>
      <c r="C11" s="3">
        <v>2</v>
      </c>
      <c r="D11" s="4">
        <v>2</v>
      </c>
      <c r="E11" s="3">
        <v>2</v>
      </c>
      <c r="F11" s="4">
        <v>2</v>
      </c>
      <c r="G11" s="4">
        <v>1</v>
      </c>
      <c r="H11" s="4">
        <v>1</v>
      </c>
      <c r="I11" s="3">
        <v>2</v>
      </c>
      <c r="J11" s="4">
        <v>2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3">
        <v>2</v>
      </c>
    </row>
    <row r="12" spans="1:16" ht="15">
      <c r="A12">
        <v>9</v>
      </c>
      <c r="B12" s="3">
        <v>2</v>
      </c>
      <c r="C12" s="3">
        <v>1</v>
      </c>
      <c r="D12" s="4">
        <v>2</v>
      </c>
      <c r="E12" s="3">
        <v>1</v>
      </c>
      <c r="F12" s="4">
        <v>2</v>
      </c>
      <c r="G12" s="4">
        <v>1</v>
      </c>
      <c r="H12" s="4">
        <v>2</v>
      </c>
      <c r="I12" s="3">
        <v>1</v>
      </c>
      <c r="J12" s="4">
        <v>2</v>
      </c>
      <c r="K12" s="4">
        <v>1</v>
      </c>
      <c r="L12" s="4">
        <v>2</v>
      </c>
      <c r="M12" s="4">
        <v>1</v>
      </c>
      <c r="N12" s="4">
        <v>2</v>
      </c>
      <c r="O12" s="4">
        <v>1</v>
      </c>
      <c r="P12" s="3">
        <v>2</v>
      </c>
    </row>
    <row r="13" spans="1:16" ht="15">
      <c r="A13">
        <v>10</v>
      </c>
      <c r="B13" s="3">
        <v>2</v>
      </c>
      <c r="C13" s="3">
        <v>1</v>
      </c>
      <c r="D13" s="4">
        <v>2</v>
      </c>
      <c r="E13" s="3">
        <v>1</v>
      </c>
      <c r="F13" s="4">
        <v>2</v>
      </c>
      <c r="G13" s="4">
        <v>1</v>
      </c>
      <c r="H13" s="4">
        <v>2</v>
      </c>
      <c r="I13" s="3">
        <v>2</v>
      </c>
      <c r="J13" s="4">
        <v>1</v>
      </c>
      <c r="K13" s="4">
        <v>2</v>
      </c>
      <c r="L13" s="4">
        <v>1</v>
      </c>
      <c r="M13" s="4">
        <v>2</v>
      </c>
      <c r="N13" s="4">
        <v>1</v>
      </c>
      <c r="O13" s="4">
        <v>2</v>
      </c>
      <c r="P13" s="3">
        <v>1</v>
      </c>
    </row>
    <row r="14" spans="1:17" ht="15">
      <c r="A14">
        <v>11</v>
      </c>
      <c r="B14" s="3">
        <v>2</v>
      </c>
      <c r="C14" s="3">
        <v>1</v>
      </c>
      <c r="D14" s="4">
        <v>2</v>
      </c>
      <c r="E14" s="3">
        <v>2</v>
      </c>
      <c r="F14" s="4">
        <v>1</v>
      </c>
      <c r="G14" s="4">
        <v>2</v>
      </c>
      <c r="H14" s="4">
        <v>1</v>
      </c>
      <c r="I14" s="3">
        <v>1</v>
      </c>
      <c r="J14" s="4">
        <v>2</v>
      </c>
      <c r="K14" s="4">
        <v>1</v>
      </c>
      <c r="L14" s="4">
        <v>2</v>
      </c>
      <c r="M14" s="4">
        <v>2</v>
      </c>
      <c r="N14" s="4">
        <v>1</v>
      </c>
      <c r="O14" s="4">
        <v>2</v>
      </c>
      <c r="P14" s="3">
        <v>1</v>
      </c>
      <c r="Q14" s="1"/>
    </row>
    <row r="15" spans="1:16" ht="15">
      <c r="A15">
        <v>12</v>
      </c>
      <c r="B15" s="3">
        <v>2</v>
      </c>
      <c r="C15" s="3">
        <v>1</v>
      </c>
      <c r="D15" s="4">
        <v>2</v>
      </c>
      <c r="E15" s="3">
        <v>2</v>
      </c>
      <c r="F15" s="4">
        <v>1</v>
      </c>
      <c r="G15" s="4">
        <v>2</v>
      </c>
      <c r="H15" s="4">
        <v>1</v>
      </c>
      <c r="I15" s="3">
        <v>2</v>
      </c>
      <c r="J15" s="4">
        <v>1</v>
      </c>
      <c r="K15" s="4">
        <v>2</v>
      </c>
      <c r="L15" s="4">
        <v>1</v>
      </c>
      <c r="M15" s="4">
        <v>1</v>
      </c>
      <c r="N15" s="4">
        <v>2</v>
      </c>
      <c r="O15" s="4">
        <v>1</v>
      </c>
      <c r="P15" s="3">
        <v>2</v>
      </c>
    </row>
    <row r="16" spans="1:16" ht="15">
      <c r="A16">
        <v>13</v>
      </c>
      <c r="B16" s="3">
        <v>2</v>
      </c>
      <c r="C16" s="3">
        <v>2</v>
      </c>
      <c r="D16" s="4">
        <v>1</v>
      </c>
      <c r="E16" s="3">
        <v>1</v>
      </c>
      <c r="F16" s="4">
        <v>2</v>
      </c>
      <c r="G16" s="4">
        <v>2</v>
      </c>
      <c r="H16" s="4">
        <v>1</v>
      </c>
      <c r="I16" s="3">
        <v>1</v>
      </c>
      <c r="J16" s="4">
        <v>2</v>
      </c>
      <c r="K16" s="4">
        <v>2</v>
      </c>
      <c r="L16" s="4">
        <v>1</v>
      </c>
      <c r="M16" s="4">
        <v>1</v>
      </c>
      <c r="N16" s="4">
        <v>2</v>
      </c>
      <c r="O16" s="4">
        <v>2</v>
      </c>
      <c r="P16" s="3">
        <v>1</v>
      </c>
    </row>
    <row r="17" spans="1:16" ht="15">
      <c r="A17">
        <v>14</v>
      </c>
      <c r="B17" s="3">
        <v>2</v>
      </c>
      <c r="C17" s="3">
        <v>2</v>
      </c>
      <c r="D17" s="4">
        <v>1</v>
      </c>
      <c r="E17" s="3">
        <v>1</v>
      </c>
      <c r="F17" s="4">
        <v>2</v>
      </c>
      <c r="G17" s="4">
        <v>2</v>
      </c>
      <c r="H17" s="4">
        <v>1</v>
      </c>
      <c r="I17" s="3">
        <v>2</v>
      </c>
      <c r="J17" s="4">
        <v>1</v>
      </c>
      <c r="K17" s="4">
        <v>1</v>
      </c>
      <c r="L17" s="4">
        <v>2</v>
      </c>
      <c r="M17" s="4">
        <v>2</v>
      </c>
      <c r="N17" s="4">
        <v>1</v>
      </c>
      <c r="O17" s="4">
        <v>1</v>
      </c>
      <c r="P17" s="3">
        <v>2</v>
      </c>
    </row>
    <row r="18" spans="1:16" ht="15">
      <c r="A18">
        <v>15</v>
      </c>
      <c r="B18" s="3">
        <v>2</v>
      </c>
      <c r="C18" s="3">
        <v>2</v>
      </c>
      <c r="D18" s="4">
        <v>1</v>
      </c>
      <c r="E18" s="3">
        <v>2</v>
      </c>
      <c r="F18" s="4">
        <v>1</v>
      </c>
      <c r="G18" s="4">
        <v>1</v>
      </c>
      <c r="H18" s="4">
        <v>2</v>
      </c>
      <c r="I18" s="3">
        <v>1</v>
      </c>
      <c r="J18" s="4">
        <v>2</v>
      </c>
      <c r="K18" s="4">
        <v>2</v>
      </c>
      <c r="L18" s="4">
        <v>1</v>
      </c>
      <c r="M18" s="4">
        <v>2</v>
      </c>
      <c r="N18" s="4">
        <v>1</v>
      </c>
      <c r="O18" s="4">
        <v>1</v>
      </c>
      <c r="P18" s="3">
        <v>2</v>
      </c>
    </row>
    <row r="19" spans="1:16" ht="15">
      <c r="A19">
        <v>16</v>
      </c>
      <c r="B19" s="3">
        <v>2</v>
      </c>
      <c r="C19" s="3">
        <v>2</v>
      </c>
      <c r="D19" s="4">
        <v>1</v>
      </c>
      <c r="E19" s="3">
        <v>2</v>
      </c>
      <c r="F19" s="4">
        <v>1</v>
      </c>
      <c r="G19" s="4">
        <v>1</v>
      </c>
      <c r="H19" s="4">
        <v>2</v>
      </c>
      <c r="I19" s="3">
        <v>2</v>
      </c>
      <c r="J19" s="4">
        <v>1</v>
      </c>
      <c r="K19" s="4">
        <v>1</v>
      </c>
      <c r="L19" s="4">
        <v>2</v>
      </c>
      <c r="M19" s="4">
        <v>1</v>
      </c>
      <c r="N19" s="4">
        <v>2</v>
      </c>
      <c r="O19" s="4">
        <v>2</v>
      </c>
      <c r="P19" s="3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MALESYS</dc:creator>
  <cp:keywords/>
  <dc:description/>
  <cp:lastModifiedBy>horsin molinaro</cp:lastModifiedBy>
  <dcterms:created xsi:type="dcterms:W3CDTF">2009-04-29T14:44:08Z</dcterms:created>
  <dcterms:modified xsi:type="dcterms:W3CDTF">2015-07-06T12:10:30Z</dcterms:modified>
  <cp:category/>
  <cp:version/>
  <cp:contentType/>
  <cp:contentStatus/>
</cp:coreProperties>
</file>