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" yWindow="-240" windowWidth="19200" windowHeight="4530" firstSheet="2" activeTab="7"/>
  </bookViews>
  <sheets>
    <sheet name="Suivi PFMP 1" sheetId="2" r:id="rId1"/>
    <sheet name="Suivi PFMP 2" sheetId="4" r:id="rId2"/>
    <sheet name="Suivi PFMP 3" sheetId="5" r:id="rId3"/>
    <sheet name="Suivi PFMP 4" sheetId="7" r:id="rId4"/>
    <sheet name="Bilan PFMP CAP" sheetId="6" r:id="rId5"/>
    <sheet name="Suivi PFMP 5" sheetId="9" r:id="rId6"/>
    <sheet name="Suivi PFMP 6" sheetId="10" r:id="rId7"/>
    <sheet name="Bilan PFMP Bac Pro" sheetId="1" r:id="rId8"/>
  </sheets>
  <definedNames>
    <definedName name="_xlnm.Print_Area" localSheetId="7">'Bilan PFMP Bac Pro'!$A$1:$L$42</definedName>
    <definedName name="_xlnm.Print_Area" localSheetId="4">'Bilan PFMP CAP'!$A$1:$J$32</definedName>
    <definedName name="_xlnm.Print_Area" localSheetId="0">'Suivi PFMP 1'!$A$1:$N$36</definedName>
    <definedName name="_xlnm.Print_Area" localSheetId="1">'Suivi PFMP 2'!$A$1:$N$40</definedName>
    <definedName name="_xlnm.Print_Area" localSheetId="2">'Suivi PFMP 3'!$A$1:$N$65</definedName>
    <definedName name="_xlnm.Print_Area" localSheetId="3">'Suivi PFMP 4'!$A$1:$N$74</definedName>
    <definedName name="_xlnm.Print_Area" localSheetId="5">'Suivi PFMP 5'!$A$1:$N$74</definedName>
    <definedName name="_xlnm.Print_Area" localSheetId="6">'Suivi PFMP 6'!$A$1:$N$74</definedName>
  </definedNames>
  <calcPr calcId="124519" refMode="R1C1"/>
</workbook>
</file>

<file path=xl/calcChain.xml><?xml version="1.0" encoding="utf-8"?>
<calcChain xmlns="http://schemas.openxmlformats.org/spreadsheetml/2006/main">
  <c r="K17" i="5"/>
  <c r="L17"/>
  <c r="M17"/>
  <c r="N17"/>
  <c r="K21"/>
  <c r="L21"/>
  <c r="M21"/>
  <c r="N21"/>
  <c r="K24"/>
  <c r="L24"/>
  <c r="M24"/>
  <c r="N24"/>
  <c r="K25"/>
  <c r="L25"/>
  <c r="M25"/>
  <c r="N25"/>
  <c r="K26"/>
  <c r="L26"/>
  <c r="M26"/>
  <c r="N26"/>
  <c r="K27"/>
  <c r="L27"/>
  <c r="M27"/>
  <c r="N27"/>
  <c r="K40"/>
  <c r="L40"/>
  <c r="M40"/>
  <c r="N40"/>
  <c r="K45"/>
  <c r="L45"/>
  <c r="M45"/>
  <c r="N45"/>
  <c r="K47"/>
  <c r="L47"/>
  <c r="M47"/>
  <c r="N47"/>
  <c r="K48"/>
  <c r="L48"/>
  <c r="M48"/>
  <c r="N48"/>
  <c r="K49"/>
  <c r="L49"/>
  <c r="M49"/>
  <c r="N49"/>
  <c r="K52"/>
  <c r="L52"/>
  <c r="M52"/>
  <c r="N52"/>
  <c r="K54"/>
  <c r="L54"/>
  <c r="M54"/>
  <c r="N54"/>
  <c r="K55"/>
  <c r="L55"/>
  <c r="M55"/>
  <c r="N55"/>
  <c r="L15" i="4"/>
  <c r="R55" i="5"/>
  <c r="R54"/>
  <c r="R52"/>
  <c r="R49"/>
  <c r="R48"/>
  <c r="R47"/>
  <c r="R45"/>
  <c r="R40"/>
  <c r="R27"/>
  <c r="R25"/>
  <c r="R24"/>
  <c r="R21"/>
  <c r="R17"/>
  <c r="M15" i="4"/>
  <c r="Z11"/>
  <c r="L11" s="1"/>
  <c r="N64" i="7" l="1"/>
  <c r="AB64" i="9" s="1"/>
  <c r="N64" s="1"/>
  <c r="AB64" i="10" s="1"/>
  <c r="N64" s="1"/>
  <c r="M64" i="7"/>
  <c r="AA64" i="9" s="1"/>
  <c r="M64" s="1"/>
  <c r="AA64" i="10" s="1"/>
  <c r="M64" s="1"/>
  <c r="L64" i="7"/>
  <c r="Z64" i="9" s="1"/>
  <c r="L64" s="1"/>
  <c r="Z64" i="10" s="1"/>
  <c r="L64" s="1"/>
  <c r="K64" i="7"/>
  <c r="N62"/>
  <c r="AB62" i="9" s="1"/>
  <c r="N62" s="1"/>
  <c r="AB62" i="10" s="1"/>
  <c r="N62" s="1"/>
  <c r="M62" i="7"/>
  <c r="AA62" i="9" s="1"/>
  <c r="M62" s="1"/>
  <c r="AA62" i="10" s="1"/>
  <c r="M62" s="1"/>
  <c r="L62" i="7"/>
  <c r="Z62" i="9" s="1"/>
  <c r="L62" s="1"/>
  <c r="Z62" i="10" s="1"/>
  <c r="L62" s="1"/>
  <c r="K62" i="7"/>
  <c r="N59"/>
  <c r="AB59" i="9" s="1"/>
  <c r="N59" s="1"/>
  <c r="AB59" i="10" s="1"/>
  <c r="N59" s="1"/>
  <c r="M59" i="7"/>
  <c r="AA59" i="9" s="1"/>
  <c r="M59" s="1"/>
  <c r="AA59" i="10" s="1"/>
  <c r="M59" s="1"/>
  <c r="L59" i="7"/>
  <c r="Z59" i="9" s="1"/>
  <c r="L59" s="1"/>
  <c r="Z59" i="10" s="1"/>
  <c r="L59" s="1"/>
  <c r="K59" i="7"/>
  <c r="N58"/>
  <c r="AB58" i="9" s="1"/>
  <c r="N58" s="1"/>
  <c r="AB58" i="10" s="1"/>
  <c r="N58" s="1"/>
  <c r="M58" i="7"/>
  <c r="AA58" i="9" s="1"/>
  <c r="M58" s="1"/>
  <c r="AA58" i="10" s="1"/>
  <c r="M58" s="1"/>
  <c r="L58" i="7"/>
  <c r="Z58" i="9" s="1"/>
  <c r="L58" s="1"/>
  <c r="Z58" i="10" s="1"/>
  <c r="L58" s="1"/>
  <c r="K58" i="7"/>
  <c r="N57"/>
  <c r="AB57" i="9" s="1"/>
  <c r="N57" s="1"/>
  <c r="AB57" i="10" s="1"/>
  <c r="N57" s="1"/>
  <c r="M57" i="7"/>
  <c r="AA57" i="9" s="1"/>
  <c r="M57" s="1"/>
  <c r="AA57" i="10" s="1"/>
  <c r="M57" s="1"/>
  <c r="L57" i="7"/>
  <c r="Z57" i="9" s="1"/>
  <c r="L57" s="1"/>
  <c r="Z57" i="10" s="1"/>
  <c r="L57" s="1"/>
  <c r="K57" i="7"/>
  <c r="N52"/>
  <c r="AB52" i="9" s="1"/>
  <c r="N52" s="1"/>
  <c r="AB52" i="10" s="1"/>
  <c r="N52" s="1"/>
  <c r="M52" i="7"/>
  <c r="AA52" i="9" s="1"/>
  <c r="M52" s="1"/>
  <c r="AA52" i="10" s="1"/>
  <c r="M52" s="1"/>
  <c r="L52" i="7"/>
  <c r="Z52" i="9" s="1"/>
  <c r="L52" s="1"/>
  <c r="Z52" i="10" s="1"/>
  <c r="L52" s="1"/>
  <c r="K52" i="7"/>
  <c r="N48"/>
  <c r="AB48" i="9" s="1"/>
  <c r="N48" s="1"/>
  <c r="AB48" i="10" s="1"/>
  <c r="N48" s="1"/>
  <c r="M48" i="7"/>
  <c r="AA48" i="9" s="1"/>
  <c r="M48" s="1"/>
  <c r="AA48" i="10" s="1"/>
  <c r="M48" s="1"/>
  <c r="L48" i="7"/>
  <c r="Z48" i="9" s="1"/>
  <c r="L48" s="1"/>
  <c r="Z48" i="10" s="1"/>
  <c r="L48" s="1"/>
  <c r="K48" i="7"/>
  <c r="N47"/>
  <c r="AB47" i="9" s="1"/>
  <c r="N47" s="1"/>
  <c r="AB47" i="10" s="1"/>
  <c r="N47" s="1"/>
  <c r="M47" i="7"/>
  <c r="AA47" i="9" s="1"/>
  <c r="M47" s="1"/>
  <c r="AA47" i="10" s="1"/>
  <c r="M47" s="1"/>
  <c r="L47" i="7"/>
  <c r="Z47" i="9" s="1"/>
  <c r="L47" s="1"/>
  <c r="Z47" i="10" s="1"/>
  <c r="L47" s="1"/>
  <c r="K47" i="7"/>
  <c r="K38"/>
  <c r="L38"/>
  <c r="Z38" i="9" s="1"/>
  <c r="L38" s="1"/>
  <c r="Z38" i="10" s="1"/>
  <c r="L38" s="1"/>
  <c r="M38" i="7"/>
  <c r="AA38" i="9" s="1"/>
  <c r="M38" s="1"/>
  <c r="AA38" i="10" s="1"/>
  <c r="M38" s="1"/>
  <c r="N38" i="7"/>
  <c r="AB38" i="9" s="1"/>
  <c r="N38" s="1"/>
  <c r="AB38" i="10" s="1"/>
  <c r="N38" s="1"/>
  <c r="Y17" i="7"/>
  <c r="K17" s="1"/>
  <c r="Z17"/>
  <c r="L17" s="1"/>
  <c r="Z17" i="9" s="1"/>
  <c r="L17" s="1"/>
  <c r="Z17" i="10" s="1"/>
  <c r="L17" s="1"/>
  <c r="AA17" i="7"/>
  <c r="M17" s="1"/>
  <c r="AA17" i="9" s="1"/>
  <c r="M17" s="1"/>
  <c r="AA17" i="10" s="1"/>
  <c r="M17" s="1"/>
  <c r="AB17" i="7"/>
  <c r="N17" s="1"/>
  <c r="AB17" i="9" s="1"/>
  <c r="N17" s="1"/>
  <c r="AB17" i="10" s="1"/>
  <c r="N17" s="1"/>
  <c r="Y69" i="7"/>
  <c r="Z69"/>
  <c r="AA69"/>
  <c r="AB69"/>
  <c r="Y71"/>
  <c r="Z71"/>
  <c r="AA71"/>
  <c r="AB71"/>
  <c r="Y60"/>
  <c r="K60" s="1"/>
  <c r="Z60"/>
  <c r="L60" s="1"/>
  <c r="Z60" i="9" s="1"/>
  <c r="L60" s="1"/>
  <c r="Z60" i="10" s="1"/>
  <c r="L60" s="1"/>
  <c r="AA60" i="7"/>
  <c r="M60" s="1"/>
  <c r="AA60" i="9" s="1"/>
  <c r="M60" s="1"/>
  <c r="AA60" i="10" s="1"/>
  <c r="M60" s="1"/>
  <c r="AB60" i="7"/>
  <c r="N60" s="1"/>
  <c r="AB60" i="9" s="1"/>
  <c r="N60" s="1"/>
  <c r="AB60" i="10" s="1"/>
  <c r="N60" s="1"/>
  <c r="Y61" i="7"/>
  <c r="K61" s="1"/>
  <c r="Z61"/>
  <c r="L61" s="1"/>
  <c r="Z61" i="9" s="1"/>
  <c r="L61" s="1"/>
  <c r="Z61" i="10" s="1"/>
  <c r="L61" s="1"/>
  <c r="AA61" i="7"/>
  <c r="M61" s="1"/>
  <c r="AA61" i="9" s="1"/>
  <c r="M61" s="1"/>
  <c r="AA61" i="10" s="1"/>
  <c r="M61" s="1"/>
  <c r="AB61" i="7"/>
  <c r="N61" s="1"/>
  <c r="AB61" i="9" s="1"/>
  <c r="N61" s="1"/>
  <c r="AB61" i="10" s="1"/>
  <c r="N61" s="1"/>
  <c r="Y55" i="7"/>
  <c r="K55" s="1"/>
  <c r="Z55"/>
  <c r="L55" s="1"/>
  <c r="Z55" i="9" s="1"/>
  <c r="L55" s="1"/>
  <c r="Z55" i="10" s="1"/>
  <c r="L55" s="1"/>
  <c r="AA55" i="7"/>
  <c r="M55" s="1"/>
  <c r="AA55" i="9" s="1"/>
  <c r="M55" s="1"/>
  <c r="AA55" i="10" s="1"/>
  <c r="M55" s="1"/>
  <c r="AB55" i="7"/>
  <c r="N55" s="1"/>
  <c r="AB55" i="9" s="1"/>
  <c r="N55" s="1"/>
  <c r="AB55" i="10" s="1"/>
  <c r="N55" s="1"/>
  <c r="Y49" i="7"/>
  <c r="K49" s="1"/>
  <c r="Z49"/>
  <c r="L49" s="1"/>
  <c r="Z49" i="9" s="1"/>
  <c r="L49" s="1"/>
  <c r="Z49" i="10" s="1"/>
  <c r="L49" s="1"/>
  <c r="AA49" i="7"/>
  <c r="M49" s="1"/>
  <c r="AA49" i="9" s="1"/>
  <c r="M49" s="1"/>
  <c r="AA49" i="10" s="1"/>
  <c r="M49" s="1"/>
  <c r="AB49" i="7"/>
  <c r="N49" s="1"/>
  <c r="AB49" i="9" s="1"/>
  <c r="N49" s="1"/>
  <c r="AB49" i="10" s="1"/>
  <c r="N49" s="1"/>
  <c r="Y50" i="7"/>
  <c r="K50" s="1"/>
  <c r="Z50"/>
  <c r="L50" s="1"/>
  <c r="Z50" i="9" s="1"/>
  <c r="L50" s="1"/>
  <c r="Z50" i="10" s="1"/>
  <c r="L50" s="1"/>
  <c r="AA50" i="7"/>
  <c r="M50" s="1"/>
  <c r="AA50" i="9" s="1"/>
  <c r="M50" s="1"/>
  <c r="AA50" i="10" s="1"/>
  <c r="M50" s="1"/>
  <c r="AB50" i="7"/>
  <c r="N50" s="1"/>
  <c r="AB50" i="9" s="1"/>
  <c r="N50" s="1"/>
  <c r="AB50" i="10" s="1"/>
  <c r="N50" s="1"/>
  <c r="Y51" i="7"/>
  <c r="K51" s="1"/>
  <c r="Z51"/>
  <c r="L51" s="1"/>
  <c r="Z51" i="9" s="1"/>
  <c r="L51" s="1"/>
  <c r="Z51" i="10" s="1"/>
  <c r="L51" s="1"/>
  <c r="AA51" i="7"/>
  <c r="M51" s="1"/>
  <c r="AA51" i="9" s="1"/>
  <c r="M51" s="1"/>
  <c r="AA51" i="10" s="1"/>
  <c r="M51" s="1"/>
  <c r="AB51" i="7"/>
  <c r="N51" s="1"/>
  <c r="AB51" i="9" s="1"/>
  <c r="N51" s="1"/>
  <c r="AB51" i="10" s="1"/>
  <c r="N51" s="1"/>
  <c r="Y45" i="7"/>
  <c r="K45" s="1"/>
  <c r="Z45"/>
  <c r="L45" s="1"/>
  <c r="Z45" i="9" s="1"/>
  <c r="L45" s="1"/>
  <c r="Z45" i="10" s="1"/>
  <c r="L45" s="1"/>
  <c r="AA45" i="7"/>
  <c r="M45" s="1"/>
  <c r="AA45" i="9" s="1"/>
  <c r="M45" s="1"/>
  <c r="AA45" i="10" s="1"/>
  <c r="M45" s="1"/>
  <c r="AB45" i="7"/>
  <c r="N45" s="1"/>
  <c r="AB45" i="9" s="1"/>
  <c r="N45" s="1"/>
  <c r="AB45" i="10" s="1"/>
  <c r="N45" s="1"/>
  <c r="Y24" i="7"/>
  <c r="K24" s="1"/>
  <c r="Z24"/>
  <c r="L24" s="1"/>
  <c r="Z24" i="9" s="1"/>
  <c r="L24" s="1"/>
  <c r="Z24" i="10" s="1"/>
  <c r="L24" s="1"/>
  <c r="AA24" i="7"/>
  <c r="M24" s="1"/>
  <c r="AA24" i="9" s="1"/>
  <c r="M24" s="1"/>
  <c r="AA24" i="10" s="1"/>
  <c r="M24" s="1"/>
  <c r="AB24" i="7"/>
  <c r="N24" s="1"/>
  <c r="AB24" i="9" s="1"/>
  <c r="N24" s="1"/>
  <c r="AB24" i="10" s="1"/>
  <c r="N24" s="1"/>
  <c r="Y25" i="7"/>
  <c r="K25" s="1"/>
  <c r="Z25"/>
  <c r="L25" s="1"/>
  <c r="Z25" i="9" s="1"/>
  <c r="L25" s="1"/>
  <c r="Z25" i="10" s="1"/>
  <c r="L25" s="1"/>
  <c r="AA25" i="7"/>
  <c r="M25" s="1"/>
  <c r="AA25" i="9" s="1"/>
  <c r="M25" s="1"/>
  <c r="AA25" i="10" s="1"/>
  <c r="M25" s="1"/>
  <c r="AB25" i="7"/>
  <c r="N25" s="1"/>
  <c r="AB25" i="9" s="1"/>
  <c r="N25" s="1"/>
  <c r="AB25" i="10" s="1"/>
  <c r="N25" s="1"/>
  <c r="Y27" i="7"/>
  <c r="K27" s="1"/>
  <c r="Z27"/>
  <c r="L27" s="1"/>
  <c r="Z27" i="9" s="1"/>
  <c r="L27" s="1"/>
  <c r="Z27" i="10" s="1"/>
  <c r="L27" s="1"/>
  <c r="AA27" i="7"/>
  <c r="M27" s="1"/>
  <c r="AA27" i="9" s="1"/>
  <c r="M27" s="1"/>
  <c r="AA27" i="10" s="1"/>
  <c r="M27" s="1"/>
  <c r="AB27" i="7"/>
  <c r="N27" s="1"/>
  <c r="AB27" i="9" s="1"/>
  <c r="N27" s="1"/>
  <c r="AB27" i="10" s="1"/>
  <c r="N27" s="1"/>
  <c r="Y40" i="7"/>
  <c r="K40" s="1"/>
  <c r="Y40" i="9" s="1"/>
  <c r="K40" s="1"/>
  <c r="Z40" i="7"/>
  <c r="L40" s="1"/>
  <c r="AA40"/>
  <c r="M40" s="1"/>
  <c r="AA40" i="9" s="1"/>
  <c r="M40" s="1"/>
  <c r="AA40" i="10" s="1"/>
  <c r="M40" s="1"/>
  <c r="AB40" i="7"/>
  <c r="N40" s="1"/>
  <c r="AB40" i="9" s="1"/>
  <c r="N40" s="1"/>
  <c r="AB40" i="10" s="1"/>
  <c r="N40" s="1"/>
  <c r="Y21" i="7"/>
  <c r="K21" s="1"/>
  <c r="Z21"/>
  <c r="L21" s="1"/>
  <c r="Z21" i="9" s="1"/>
  <c r="L21" s="1"/>
  <c r="Z21" i="10" s="1"/>
  <c r="L21" s="1"/>
  <c r="AA21" i="7"/>
  <c r="M21" s="1"/>
  <c r="AA21" i="9" s="1"/>
  <c r="M21" s="1"/>
  <c r="AA21" i="10" s="1"/>
  <c r="M21" s="1"/>
  <c r="AB21" i="7"/>
  <c r="N21" s="1"/>
  <c r="AB21" i="9" s="1"/>
  <c r="N21" s="1"/>
  <c r="AB21" i="10" s="1"/>
  <c r="N21" s="1"/>
  <c r="N24" i="4"/>
  <c r="AB33" i="5" s="1"/>
  <c r="M24" i="4"/>
  <c r="AA33" i="5" s="1"/>
  <c r="L24" i="4"/>
  <c r="Z33" i="5" s="1"/>
  <c r="K24" i="4"/>
  <c r="R24" s="1"/>
  <c r="N21"/>
  <c r="AB30" i="5" s="1"/>
  <c r="N30" s="1"/>
  <c r="M21" i="4"/>
  <c r="AA30" i="5" s="1"/>
  <c r="L21" i="4"/>
  <c r="Z30" i="5" s="1"/>
  <c r="K21" i="4"/>
  <c r="R21" s="1"/>
  <c r="N18"/>
  <c r="AB20" i="5" s="1"/>
  <c r="M18" i="4"/>
  <c r="AA20" i="5" s="1"/>
  <c r="L18" i="4"/>
  <c r="Z20" i="5" s="1"/>
  <c r="K18" i="4"/>
  <c r="R18" s="1"/>
  <c r="N15"/>
  <c r="AB15" i="5" s="1"/>
  <c r="AA15"/>
  <c r="Z15"/>
  <c r="L15" s="1"/>
  <c r="K15" i="4"/>
  <c r="R15" s="1"/>
  <c r="Y36"/>
  <c r="K36" s="1"/>
  <c r="Z36"/>
  <c r="L36" s="1"/>
  <c r="Z61" i="5" s="1"/>
  <c r="AA36" i="4"/>
  <c r="M36" s="1"/>
  <c r="AA61" i="5" s="1"/>
  <c r="AB36" i="4"/>
  <c r="N36" s="1"/>
  <c r="AB61" i="5" s="1"/>
  <c r="Y38" i="4"/>
  <c r="K38" s="1"/>
  <c r="Z38"/>
  <c r="L38" s="1"/>
  <c r="Z63" i="5" s="1"/>
  <c r="AA38" i="4"/>
  <c r="M38" s="1"/>
  <c r="AA63" i="5" s="1"/>
  <c r="AB38" i="4"/>
  <c r="N38" s="1"/>
  <c r="AB63" i="5" s="1"/>
  <c r="Y39" i="4"/>
  <c r="K39" s="1"/>
  <c r="Z39"/>
  <c r="L39" s="1"/>
  <c r="Z64" i="5" s="1"/>
  <c r="AA39" i="4"/>
  <c r="M39" s="1"/>
  <c r="AA64" i="5" s="1"/>
  <c r="AB39" i="4"/>
  <c r="N39" s="1"/>
  <c r="AB64" i="5" s="1"/>
  <c r="Y40" i="4"/>
  <c r="K40" s="1"/>
  <c r="Z40"/>
  <c r="L40" s="1"/>
  <c r="Z65" i="5" s="1"/>
  <c r="AA40" i="4"/>
  <c r="M40" s="1"/>
  <c r="AA65" i="5" s="1"/>
  <c r="AB40" i="4"/>
  <c r="N40" s="1"/>
  <c r="AB65" i="5" s="1"/>
  <c r="Y33" i="4"/>
  <c r="K33" s="1"/>
  <c r="Z33"/>
  <c r="AA33"/>
  <c r="M33" s="1"/>
  <c r="AA58" i="5" s="1"/>
  <c r="AB33" i="4"/>
  <c r="N33" s="1"/>
  <c r="AB58" i="5" s="1"/>
  <c r="Y34" i="4"/>
  <c r="K34" s="1"/>
  <c r="Z34"/>
  <c r="L34" s="1"/>
  <c r="Z59" i="5" s="1"/>
  <c r="L59" s="1"/>
  <c r="AA34" i="4"/>
  <c r="M34" s="1"/>
  <c r="AA59" i="5" s="1"/>
  <c r="AB34" i="4"/>
  <c r="N34" s="1"/>
  <c r="AB59" i="5" s="1"/>
  <c r="Y26" i="4"/>
  <c r="K26" s="1"/>
  <c r="Z26"/>
  <c r="L26" s="1"/>
  <c r="Z35" i="5" s="1"/>
  <c r="L35" s="1"/>
  <c r="AA26" i="4"/>
  <c r="AB26"/>
  <c r="N26" s="1"/>
  <c r="AB35" i="5" s="1"/>
  <c r="Y27" i="4"/>
  <c r="K27" s="1"/>
  <c r="Z27"/>
  <c r="L27" s="1"/>
  <c r="Z36" i="5" s="1"/>
  <c r="AA27" i="4"/>
  <c r="M27" s="1"/>
  <c r="AA36" i="5" s="1"/>
  <c r="AB27" i="4"/>
  <c r="N27" s="1"/>
  <c r="AB36" i="5" s="1"/>
  <c r="Y28" i="4"/>
  <c r="K28" s="1"/>
  <c r="Z28"/>
  <c r="L28" s="1"/>
  <c r="Z37" i="5" s="1"/>
  <c r="AA28" i="4"/>
  <c r="M28" s="1"/>
  <c r="AA37" i="5" s="1"/>
  <c r="AB28" i="4"/>
  <c r="N28" s="1"/>
  <c r="AB37" i="5" s="1"/>
  <c r="Y29" i="4"/>
  <c r="K29" s="1"/>
  <c r="Z29"/>
  <c r="L29" s="1"/>
  <c r="Z38" i="5" s="1"/>
  <c r="L38" s="1"/>
  <c r="AA29" i="4"/>
  <c r="M29" s="1"/>
  <c r="AA38" i="5" s="1"/>
  <c r="M38" s="1"/>
  <c r="AB29" i="4"/>
  <c r="N29" s="1"/>
  <c r="AB38" i="5" s="1"/>
  <c r="N38" s="1"/>
  <c r="Y30" i="4"/>
  <c r="K30" s="1"/>
  <c r="Z30"/>
  <c r="L30" s="1"/>
  <c r="Z39" i="5" s="1"/>
  <c r="AA30" i="4"/>
  <c r="M30" s="1"/>
  <c r="AA39" i="5" s="1"/>
  <c r="AB30" i="4"/>
  <c r="N30" s="1"/>
  <c r="AB39" i="5" s="1"/>
  <c r="Y22" i="4"/>
  <c r="K22" s="1"/>
  <c r="Z22"/>
  <c r="L22" s="1"/>
  <c r="Z31" i="5" s="1"/>
  <c r="AA22" i="4"/>
  <c r="M22" s="1"/>
  <c r="AA31" i="5" s="1"/>
  <c r="M31" s="1"/>
  <c r="Y23" i="4"/>
  <c r="K23" s="1"/>
  <c r="Z23"/>
  <c r="L23" s="1"/>
  <c r="Z32" i="5" s="1"/>
  <c r="AA23" i="4"/>
  <c r="M23" s="1"/>
  <c r="AA32" i="5" s="1"/>
  <c r="AB22" i="4"/>
  <c r="N22" s="1"/>
  <c r="AB31" i="5" s="1"/>
  <c r="AB23" i="4"/>
  <c r="N23" s="1"/>
  <c r="AB32" i="5" s="1"/>
  <c r="Y17" i="4"/>
  <c r="K17" s="1"/>
  <c r="Z17"/>
  <c r="L17" s="1"/>
  <c r="Z19" i="5" s="1"/>
  <c r="AA17" i="4"/>
  <c r="M17" s="1"/>
  <c r="AA19" i="5" s="1"/>
  <c r="AB17" i="4"/>
  <c r="N17" s="1"/>
  <c r="AB19" i="5" s="1"/>
  <c r="Y11" i="4"/>
  <c r="K11" s="1"/>
  <c r="AA11"/>
  <c r="M11" s="1"/>
  <c r="AB11"/>
  <c r="Y12"/>
  <c r="K12" s="1"/>
  <c r="Z12"/>
  <c r="L12" s="1"/>
  <c r="AA12"/>
  <c r="M12" s="1"/>
  <c r="AB12"/>
  <c r="N12" s="1"/>
  <c r="Y13"/>
  <c r="K13" s="1"/>
  <c r="Z13"/>
  <c r="L13" s="1"/>
  <c r="AA13"/>
  <c r="M13" s="1"/>
  <c r="AB13"/>
  <c r="Y14"/>
  <c r="K14" s="1"/>
  <c r="Z14"/>
  <c r="AA14"/>
  <c r="M14" s="1"/>
  <c r="AB14"/>
  <c r="L28" i="1"/>
  <c r="L11"/>
  <c r="L14" i="4" l="1"/>
  <c r="Z14" i="5" s="1"/>
  <c r="N19"/>
  <c r="AB19" i="7" s="1"/>
  <c r="N19" s="1"/>
  <c r="AB19" i="9" s="1"/>
  <c r="N19" s="1"/>
  <c r="AB19" i="10" s="1"/>
  <c r="N19" s="1"/>
  <c r="M19" i="5"/>
  <c r="AA19" i="7" s="1"/>
  <c r="M19" s="1"/>
  <c r="AA19" i="9" s="1"/>
  <c r="M19" s="1"/>
  <c r="AA19" i="10" s="1"/>
  <c r="M19" s="1"/>
  <c r="L19" i="5"/>
  <c r="Z19" i="7" s="1"/>
  <c r="L19" s="1"/>
  <c r="Z19" i="9" s="1"/>
  <c r="L19" s="1"/>
  <c r="Z19" i="10" s="1"/>
  <c r="L19" s="1"/>
  <c r="N32" i="5"/>
  <c r="AB32" i="7" s="1"/>
  <c r="N32" s="1"/>
  <c r="AB32" i="9" s="1"/>
  <c r="N32" s="1"/>
  <c r="AB32" i="10" s="1"/>
  <c r="N32" s="1"/>
  <c r="N31" i="5"/>
  <c r="AB31" i="7" s="1"/>
  <c r="N31" s="1"/>
  <c r="AB31" i="9" s="1"/>
  <c r="N31" s="1"/>
  <c r="AB31" i="10" s="1"/>
  <c r="N31" s="1"/>
  <c r="M32" i="5"/>
  <c r="AA32" i="7" s="1"/>
  <c r="M32" s="1"/>
  <c r="AA32" i="9" s="1"/>
  <c r="M32" s="1"/>
  <c r="AA32" i="10" s="1"/>
  <c r="M32" s="1"/>
  <c r="L32" i="5"/>
  <c r="Z32" i="7" s="1"/>
  <c r="L32" s="1"/>
  <c r="Z32" i="9" s="1"/>
  <c r="L32" s="1"/>
  <c r="Z32" i="10" s="1"/>
  <c r="L32" s="1"/>
  <c r="L31" i="5"/>
  <c r="Z31" i="7" s="1"/>
  <c r="L31" s="1"/>
  <c r="Z31" i="9" s="1"/>
  <c r="L31" s="1"/>
  <c r="Z31" i="10" s="1"/>
  <c r="L31" s="1"/>
  <c r="N37" i="5"/>
  <c r="AB37" i="7" s="1"/>
  <c r="N37" s="1"/>
  <c r="AB37" i="9" s="1"/>
  <c r="N37" s="1"/>
  <c r="AB37" i="10" s="1"/>
  <c r="N37" s="1"/>
  <c r="M37" i="5"/>
  <c r="AA37" i="7" s="1"/>
  <c r="M37" s="1"/>
  <c r="AA37" i="9" s="1"/>
  <c r="M37" s="1"/>
  <c r="AA37" i="10" s="1"/>
  <c r="M37" s="1"/>
  <c r="L37" i="5"/>
  <c r="Z37" i="7" s="1"/>
  <c r="L37" s="1"/>
  <c r="Z37" i="9" s="1"/>
  <c r="L37" s="1"/>
  <c r="Z37" i="10" s="1"/>
  <c r="L37" s="1"/>
  <c r="N36" i="5"/>
  <c r="AB36" i="7" s="1"/>
  <c r="N36" s="1"/>
  <c r="AB36" i="9" s="1"/>
  <c r="N36" s="1"/>
  <c r="AB36" i="10" s="1"/>
  <c r="N36" s="1"/>
  <c r="M36" i="5"/>
  <c r="AA36" i="7" s="1"/>
  <c r="M36" s="1"/>
  <c r="AA36" i="9" s="1"/>
  <c r="M36" s="1"/>
  <c r="AA36" i="10" s="1"/>
  <c r="M36" s="1"/>
  <c r="L36" i="5"/>
  <c r="Z36" i="7" s="1"/>
  <c r="L36" s="1"/>
  <c r="Z36" i="9" s="1"/>
  <c r="L36" s="1"/>
  <c r="Z36" i="10" s="1"/>
  <c r="L36" s="1"/>
  <c r="N35" i="5"/>
  <c r="AB35" i="7" s="1"/>
  <c r="N35" s="1"/>
  <c r="AB35" i="9" s="1"/>
  <c r="N35" s="1"/>
  <c r="AB35" i="10" s="1"/>
  <c r="N35" s="1"/>
  <c r="M26" i="4"/>
  <c r="AA35" i="5" s="1"/>
  <c r="M35" s="1"/>
  <c r="AA35" i="7" s="1"/>
  <c r="M35" s="1"/>
  <c r="AA35" i="9" s="1"/>
  <c r="M35" s="1"/>
  <c r="AA35" i="10" s="1"/>
  <c r="M35" s="1"/>
  <c r="N59" i="5"/>
  <c r="AB68" i="7" s="1"/>
  <c r="N68" s="1"/>
  <c r="AB68" i="9" s="1"/>
  <c r="N68" s="1"/>
  <c r="AB68" i="10" s="1"/>
  <c r="N68" s="1"/>
  <c r="M59" i="5"/>
  <c r="AA68" i="7" s="1"/>
  <c r="M68" s="1"/>
  <c r="AA68" i="9" s="1"/>
  <c r="M68" s="1"/>
  <c r="AA68" i="10" s="1"/>
  <c r="M68" s="1"/>
  <c r="N58" i="5"/>
  <c r="AB67" i="7" s="1"/>
  <c r="N67" s="1"/>
  <c r="AB67" i="9" s="1"/>
  <c r="N67" s="1"/>
  <c r="AB67" i="10" s="1"/>
  <c r="N67" s="1"/>
  <c r="M58" i="5"/>
  <c r="AA67" i="7" s="1"/>
  <c r="M67" s="1"/>
  <c r="AA67" i="9" s="1"/>
  <c r="M67" s="1"/>
  <c r="AA67" i="10" s="1"/>
  <c r="M67" s="1"/>
  <c r="N65" i="5"/>
  <c r="AB74" i="7" s="1"/>
  <c r="N74" s="1"/>
  <c r="AB74" i="9" s="1"/>
  <c r="N74" s="1"/>
  <c r="AB74" i="10" s="1"/>
  <c r="N74" s="1"/>
  <c r="M65" i="5"/>
  <c r="AA74" i="7" s="1"/>
  <c r="M74" s="1"/>
  <c r="AA74" i="9" s="1"/>
  <c r="M74" s="1"/>
  <c r="AA74" i="10" s="1"/>
  <c r="M74" s="1"/>
  <c r="L65" i="5"/>
  <c r="Z74" i="7" s="1"/>
  <c r="L74" s="1"/>
  <c r="Z74" i="9" s="1"/>
  <c r="L74" s="1"/>
  <c r="Z74" i="10" s="1"/>
  <c r="L74" s="1"/>
  <c r="N64" i="5"/>
  <c r="AB73" i="7" s="1"/>
  <c r="N73" s="1"/>
  <c r="AB73" i="9" s="1"/>
  <c r="N73" s="1"/>
  <c r="AB73" i="10" s="1"/>
  <c r="N73" s="1"/>
  <c r="M64" i="5"/>
  <c r="AA73" i="7" s="1"/>
  <c r="M73" s="1"/>
  <c r="AA73" i="9" s="1"/>
  <c r="M73" s="1"/>
  <c r="AA73" i="10" s="1"/>
  <c r="M73" s="1"/>
  <c r="L64" i="5"/>
  <c r="Z73" i="7" s="1"/>
  <c r="L73" s="1"/>
  <c r="Z73" i="9" s="1"/>
  <c r="L73" s="1"/>
  <c r="Z73" i="10" s="1"/>
  <c r="L73" s="1"/>
  <c r="N63" i="5"/>
  <c r="AB72" i="7" s="1"/>
  <c r="N72" s="1"/>
  <c r="AB72" i="9" s="1"/>
  <c r="N72" s="1"/>
  <c r="AB72" i="10" s="1"/>
  <c r="N72" s="1"/>
  <c r="M63" i="5"/>
  <c r="AA72" i="7" s="1"/>
  <c r="M72" s="1"/>
  <c r="AA72" i="9" s="1"/>
  <c r="M72" s="1"/>
  <c r="AA72" i="10" s="1"/>
  <c r="M72" s="1"/>
  <c r="L63" i="5"/>
  <c r="Z72" i="7" s="1"/>
  <c r="L72" s="1"/>
  <c r="Z72" i="9" s="1"/>
  <c r="L72" s="1"/>
  <c r="Z72" i="10" s="1"/>
  <c r="L72" s="1"/>
  <c r="N61" i="5"/>
  <c r="AB70" i="7" s="1"/>
  <c r="N70" s="1"/>
  <c r="AB70" i="9" s="1"/>
  <c r="N70" s="1"/>
  <c r="AB70" i="10" s="1"/>
  <c r="N70" s="1"/>
  <c r="M61" i="5"/>
  <c r="AA70" i="7" s="1"/>
  <c r="M70" s="1"/>
  <c r="AA70" i="9" s="1"/>
  <c r="M70" s="1"/>
  <c r="AA70" i="10" s="1"/>
  <c r="M70" s="1"/>
  <c r="L61" i="5"/>
  <c r="Z70" i="7" s="1"/>
  <c r="L70" s="1"/>
  <c r="Z70" i="9" s="1"/>
  <c r="L70" s="1"/>
  <c r="Z70" i="10" s="1"/>
  <c r="L70" s="1"/>
  <c r="M15" i="5"/>
  <c r="AA15" i="7" s="1"/>
  <c r="M15" s="1"/>
  <c r="AA15" i="9" s="1"/>
  <c r="M15" s="1"/>
  <c r="AA15" i="10" s="1"/>
  <c r="M15" s="1"/>
  <c r="N15" i="5"/>
  <c r="AB15" i="7" s="1"/>
  <c r="N15" s="1"/>
  <c r="AB15" i="9" s="1"/>
  <c r="N15" s="1"/>
  <c r="AB15" i="10" s="1"/>
  <c r="N15" s="1"/>
  <c r="L20" i="5"/>
  <c r="Z20" i="7" s="1"/>
  <c r="L20" s="1"/>
  <c r="Z20" i="9" s="1"/>
  <c r="L20" s="1"/>
  <c r="Z20" i="10" s="1"/>
  <c r="L20" s="1"/>
  <c r="M20" i="5"/>
  <c r="AA20" i="7" s="1"/>
  <c r="M20" s="1"/>
  <c r="AA20" i="9" s="1"/>
  <c r="M20" s="1"/>
  <c r="AA20" i="10" s="1"/>
  <c r="M20" s="1"/>
  <c r="N20" i="5"/>
  <c r="AB20" i="7" s="1"/>
  <c r="N20" s="1"/>
  <c r="AB20" i="9" s="1"/>
  <c r="N20" s="1"/>
  <c r="AB20" i="10" s="1"/>
  <c r="N20" s="1"/>
  <c r="L30" i="5"/>
  <c r="Z30" i="7" s="1"/>
  <c r="L30" s="1"/>
  <c r="Z30" i="9" s="1"/>
  <c r="L30" s="1"/>
  <c r="Z30" i="10" s="1"/>
  <c r="L30" s="1"/>
  <c r="M30" i="5"/>
  <c r="AA30" i="7" s="1"/>
  <c r="M30" s="1"/>
  <c r="AA30" i="9" s="1"/>
  <c r="M30" s="1"/>
  <c r="AA30" i="10" s="1"/>
  <c r="M30" s="1"/>
  <c r="L33" i="5"/>
  <c r="Z33" i="7" s="1"/>
  <c r="L33" s="1"/>
  <c r="Z33" i="9" s="1"/>
  <c r="L33" s="1"/>
  <c r="Z33" i="10" s="1"/>
  <c r="L33" s="1"/>
  <c r="M33" i="5"/>
  <c r="AA33" i="7" s="1"/>
  <c r="M33" s="1"/>
  <c r="AA33" i="9" s="1"/>
  <c r="M33" s="1"/>
  <c r="AA33" i="10" s="1"/>
  <c r="M33" s="1"/>
  <c r="N33" i="5"/>
  <c r="AB33" i="7" s="1"/>
  <c r="N33" s="1"/>
  <c r="AB33" i="9" s="1"/>
  <c r="N33" s="1"/>
  <c r="AB33" i="10" s="1"/>
  <c r="N33" s="1"/>
  <c r="Y40"/>
  <c r="K40" s="1"/>
  <c r="Y38" i="9"/>
  <c r="K38" s="1"/>
  <c r="R38" i="7"/>
  <c r="Y47" i="9"/>
  <c r="K47" s="1"/>
  <c r="R47" i="7"/>
  <c r="Y48" i="9"/>
  <c r="K48" s="1"/>
  <c r="R48" i="7"/>
  <c r="Y52" i="9"/>
  <c r="K52" s="1"/>
  <c r="R52" i="7"/>
  <c r="Y57" i="9"/>
  <c r="K57" s="1"/>
  <c r="R57" i="7"/>
  <c r="Y58" i="9"/>
  <c r="K58" s="1"/>
  <c r="R58" i="7"/>
  <c r="Y59" i="9"/>
  <c r="K59" s="1"/>
  <c r="R59" i="7"/>
  <c r="Y62" i="9"/>
  <c r="K62" s="1"/>
  <c r="R62" i="7"/>
  <c r="Y64" i="9"/>
  <c r="K64" s="1"/>
  <c r="R64" i="7"/>
  <c r="Y27" i="9"/>
  <c r="K27" s="1"/>
  <c r="R27" i="7"/>
  <c r="Y25" i="9"/>
  <c r="K25" s="1"/>
  <c r="R25" i="7"/>
  <c r="Y24" i="9"/>
  <c r="K24" s="1"/>
  <c r="R24" i="7"/>
  <c r="Y45" i="9"/>
  <c r="K45" s="1"/>
  <c r="R45" i="7"/>
  <c r="Y51" i="9"/>
  <c r="K51" s="1"/>
  <c r="R51" i="7"/>
  <c r="Y50" i="9"/>
  <c r="K50" s="1"/>
  <c r="R50" i="7"/>
  <c r="Y49" i="9"/>
  <c r="K49" s="1"/>
  <c r="R49" i="7"/>
  <c r="Y55" i="9"/>
  <c r="K55" s="1"/>
  <c r="R55" i="7"/>
  <c r="Y61" i="9"/>
  <c r="K61" s="1"/>
  <c r="R61" i="7"/>
  <c r="Y60" i="9"/>
  <c r="K60" s="1"/>
  <c r="R60" i="7"/>
  <c r="R40"/>
  <c r="Z40" i="9"/>
  <c r="L40" s="1"/>
  <c r="Z40" i="10" s="1"/>
  <c r="L40" s="1"/>
  <c r="Y17" i="9"/>
  <c r="K17" s="1"/>
  <c r="R17" i="7"/>
  <c r="Y21" i="9"/>
  <c r="K21" s="1"/>
  <c r="R21" i="7"/>
  <c r="Z15"/>
  <c r="L15" s="1"/>
  <c r="Z35"/>
  <c r="L35" s="1"/>
  <c r="Z35" i="9" s="1"/>
  <c r="L35" s="1"/>
  <c r="Z35" i="10" s="1"/>
  <c r="L35" s="1"/>
  <c r="Y13" i="5"/>
  <c r="K13" s="1"/>
  <c r="Y12"/>
  <c r="R17" i="4"/>
  <c r="R23"/>
  <c r="R22"/>
  <c r="R30"/>
  <c r="R29"/>
  <c r="R28"/>
  <c r="R27"/>
  <c r="R26"/>
  <c r="R34"/>
  <c r="R40"/>
  <c r="R39"/>
  <c r="R38"/>
  <c r="R36"/>
  <c r="N14"/>
  <c r="R14" s="1"/>
  <c r="AA14" i="5"/>
  <c r="N13" i="4"/>
  <c r="Z13" i="5"/>
  <c r="L13" s="1"/>
  <c r="Y13" i="7"/>
  <c r="K13" s="1"/>
  <c r="Y13" i="9" s="1"/>
  <c r="K13" s="1"/>
  <c r="AA12" i="5"/>
  <c r="Z12"/>
  <c r="L12" s="1"/>
  <c r="N11" i="4"/>
  <c r="AB11" i="5" s="1"/>
  <c r="N11" s="1"/>
  <c r="Y19"/>
  <c r="K19" s="1"/>
  <c r="Y32"/>
  <c r="AA31" i="7"/>
  <c r="M31" s="1"/>
  <c r="AA31" i="9" s="1"/>
  <c r="M31" s="1"/>
  <c r="AA31" i="10" s="1"/>
  <c r="M31" s="1"/>
  <c r="Y31" i="5"/>
  <c r="Y39"/>
  <c r="Y38"/>
  <c r="K38" s="1"/>
  <c r="R38" s="1"/>
  <c r="Y37"/>
  <c r="Y36"/>
  <c r="Y35"/>
  <c r="Y59"/>
  <c r="L33" i="4"/>
  <c r="Z58" i="5" s="1"/>
  <c r="Y65"/>
  <c r="Y64"/>
  <c r="Y63"/>
  <c r="Y61"/>
  <c r="Y15"/>
  <c r="Y20"/>
  <c r="Y30"/>
  <c r="AB30" i="7"/>
  <c r="N30" s="1"/>
  <c r="AB30" i="9" s="1"/>
  <c r="N30" s="1"/>
  <c r="AB30" i="10" s="1"/>
  <c r="N30" s="1"/>
  <c r="Y33" i="5"/>
  <c r="Y58"/>
  <c r="Y14"/>
  <c r="K14" s="1"/>
  <c r="AA13"/>
  <c r="M13" s="1"/>
  <c r="AB12"/>
  <c r="N12" s="1"/>
  <c r="AA11"/>
  <c r="M11" s="1"/>
  <c r="Z11"/>
  <c r="L11" s="1"/>
  <c r="Y11"/>
  <c r="AB16"/>
  <c r="AA16"/>
  <c r="Z16"/>
  <c r="Y16"/>
  <c r="Z68" i="7"/>
  <c r="L68" s="1"/>
  <c r="Z68" i="9" s="1"/>
  <c r="L68" s="1"/>
  <c r="Z68" i="10" s="1"/>
  <c r="L68" s="1"/>
  <c r="D2"/>
  <c r="L14" i="5" l="1"/>
  <c r="Z14" i="7" s="1"/>
  <c r="L14" s="1"/>
  <c r="Z14" i="9" s="1"/>
  <c r="L14" s="1"/>
  <c r="Z14" i="10" s="1"/>
  <c r="L14" s="1"/>
  <c r="K16" i="5"/>
  <c r="L16"/>
  <c r="Z16" i="7" s="1"/>
  <c r="L16" s="1"/>
  <c r="Z16" i="9" s="1"/>
  <c r="L16" s="1"/>
  <c r="Z16" i="10" s="1"/>
  <c r="L16" s="1"/>
  <c r="M16" i="5"/>
  <c r="AA16" i="7" s="1"/>
  <c r="M16" s="1"/>
  <c r="AA16" i="9" s="1"/>
  <c r="M16" s="1"/>
  <c r="AA16" i="10" s="1"/>
  <c r="M16" s="1"/>
  <c r="N16" i="5"/>
  <c r="AB16" i="7" s="1"/>
  <c r="N16" s="1"/>
  <c r="AB16" i="9" s="1"/>
  <c r="N16" s="1"/>
  <c r="AB16" i="10" s="1"/>
  <c r="N16" s="1"/>
  <c r="K58" i="5"/>
  <c r="K33"/>
  <c r="R33" s="1"/>
  <c r="K30"/>
  <c r="R30" s="1"/>
  <c r="K20"/>
  <c r="R20" s="1"/>
  <c r="K15"/>
  <c r="R15" s="1"/>
  <c r="K61"/>
  <c r="R61" s="1"/>
  <c r="K63"/>
  <c r="R63" s="1"/>
  <c r="K64"/>
  <c r="R64" s="1"/>
  <c r="K65"/>
  <c r="R65" s="1"/>
  <c r="L58"/>
  <c r="Z67" i="7" s="1"/>
  <c r="L67" s="1"/>
  <c r="Z67" i="9" s="1"/>
  <c r="L67" s="1"/>
  <c r="Z67" i="10" s="1"/>
  <c r="L67" s="1"/>
  <c r="K59" i="5"/>
  <c r="R59" s="1"/>
  <c r="K35"/>
  <c r="R35" s="1"/>
  <c r="K36"/>
  <c r="R36" s="1"/>
  <c r="K37"/>
  <c r="R37" s="1"/>
  <c r="K31"/>
  <c r="R31" s="1"/>
  <c r="K32"/>
  <c r="R32" s="1"/>
  <c r="M12"/>
  <c r="AA12" i="7" s="1"/>
  <c r="M12" s="1"/>
  <c r="AA12" i="9" s="1"/>
  <c r="M12" s="1"/>
  <c r="AA12" i="10" s="1"/>
  <c r="M12" s="1"/>
  <c r="Y13"/>
  <c r="K13" s="1"/>
  <c r="M14" i="5"/>
  <c r="AA14" i="7" s="1"/>
  <c r="M14" s="1"/>
  <c r="AA14" i="9" s="1"/>
  <c r="M14" s="1"/>
  <c r="AA14" i="10" s="1"/>
  <c r="M14" s="1"/>
  <c r="K12" i="5"/>
  <c r="Y12" i="7" s="1"/>
  <c r="K12" s="1"/>
  <c r="Y12" i="9" s="1"/>
  <c r="K12" s="1"/>
  <c r="Y21" i="10"/>
  <c r="K21" s="1"/>
  <c r="R21" s="1"/>
  <c r="R21" i="9"/>
  <c r="Y17" i="10"/>
  <c r="K17" s="1"/>
  <c r="R17" s="1"/>
  <c r="R17" i="9"/>
  <c r="Y60" i="10"/>
  <c r="K60" s="1"/>
  <c r="R60" s="1"/>
  <c r="T60" s="1"/>
  <c r="Z42" i="1" s="1"/>
  <c r="L42" s="1"/>
  <c r="R60" i="9"/>
  <c r="Y61" i="10"/>
  <c r="K61" s="1"/>
  <c r="R61" s="1"/>
  <c r="R61" i="9"/>
  <c r="Y55" i="10"/>
  <c r="K55" s="1"/>
  <c r="R55" s="1"/>
  <c r="T55" s="1"/>
  <c r="Z36" i="1" s="1"/>
  <c r="L36" s="1"/>
  <c r="R55" i="9"/>
  <c r="Y49" i="10"/>
  <c r="K49" s="1"/>
  <c r="R49" s="1"/>
  <c r="T49" s="1"/>
  <c r="R49" i="9"/>
  <c r="Y50" i="10"/>
  <c r="K50" s="1"/>
  <c r="R50" s="1"/>
  <c r="T50" s="1"/>
  <c r="R50" i="9"/>
  <c r="Y51" i="10"/>
  <c r="K51" s="1"/>
  <c r="R51" s="1"/>
  <c r="T51" s="1"/>
  <c r="Z32" i="1" s="1"/>
  <c r="L32" s="1"/>
  <c r="R51" i="9"/>
  <c r="Y45" i="10"/>
  <c r="K45" s="1"/>
  <c r="R45" s="1"/>
  <c r="T45" s="1"/>
  <c r="Z29" i="1" s="1"/>
  <c r="L29" s="1"/>
  <c r="R45" i="9"/>
  <c r="Y24" i="10"/>
  <c r="K24" s="1"/>
  <c r="R24" s="1"/>
  <c r="T24" s="1"/>
  <c r="Z13" i="1" s="1"/>
  <c r="L13" s="1"/>
  <c r="R24" i="9"/>
  <c r="Y25" i="10"/>
  <c r="K25" s="1"/>
  <c r="R25" s="1"/>
  <c r="T25" s="1"/>
  <c r="Z12" i="1" s="1"/>
  <c r="L12" s="1"/>
  <c r="R25" i="9"/>
  <c r="Y27" i="10"/>
  <c r="K27" s="1"/>
  <c r="R27" s="1"/>
  <c r="R27" i="9"/>
  <c r="Y64" i="10"/>
  <c r="K64" s="1"/>
  <c r="R64" s="1"/>
  <c r="T64" s="1"/>
  <c r="Z41" i="1" s="1"/>
  <c r="L41" s="1"/>
  <c r="R64" i="9"/>
  <c r="Y62" i="10"/>
  <c r="K62" s="1"/>
  <c r="R62" s="1"/>
  <c r="R62" i="9"/>
  <c r="Y59" i="10"/>
  <c r="K59" s="1"/>
  <c r="R59" s="1"/>
  <c r="T59" s="1"/>
  <c r="Z40" i="1" s="1"/>
  <c r="L40" s="1"/>
  <c r="R59" i="9"/>
  <c r="Y58" i="10"/>
  <c r="K58" s="1"/>
  <c r="R58" s="1"/>
  <c r="T58" s="1"/>
  <c r="Z38" i="1" s="1"/>
  <c r="L38" s="1"/>
  <c r="R58" i="9"/>
  <c r="Y57" i="10"/>
  <c r="K57" s="1"/>
  <c r="R57" s="1"/>
  <c r="T57" s="1"/>
  <c r="Z37" i="1" s="1"/>
  <c r="L37" s="1"/>
  <c r="R57" i="9"/>
  <c r="Y52" i="10"/>
  <c r="K52" s="1"/>
  <c r="R52" s="1"/>
  <c r="T52" s="1"/>
  <c r="Z33" i="1" s="1"/>
  <c r="L33" s="1"/>
  <c r="R52" i="9"/>
  <c r="Y48" i="10"/>
  <c r="K48" s="1"/>
  <c r="R48" s="1"/>
  <c r="T48" s="1"/>
  <c r="Z31" i="1" s="1"/>
  <c r="L31" s="1"/>
  <c r="R48" i="9"/>
  <c r="Y47" i="10"/>
  <c r="K47" s="1"/>
  <c r="R47" s="1"/>
  <c r="T47" s="1"/>
  <c r="Z30" i="1" s="1"/>
  <c r="L30" s="1"/>
  <c r="R47" i="9"/>
  <c r="Y38" i="10"/>
  <c r="K38" s="1"/>
  <c r="R38" s="1"/>
  <c r="R38" i="9"/>
  <c r="R11" i="4"/>
  <c r="R40" i="9"/>
  <c r="R40" i="10"/>
  <c r="T40" s="1"/>
  <c r="Z18" i="1" s="1"/>
  <c r="L18" s="1"/>
  <c r="K11" i="5"/>
  <c r="Y11" i="7" s="1"/>
  <c r="K11" s="1"/>
  <c r="Y11" i="9" s="1"/>
  <c r="K11" s="1"/>
  <c r="Y11" i="10" s="1"/>
  <c r="K11" s="1"/>
  <c r="Z15" i="9"/>
  <c r="L15" s="1"/>
  <c r="Z15" i="10" s="1"/>
  <c r="L15" s="1"/>
  <c r="Y19" i="7"/>
  <c r="K19" s="1"/>
  <c r="R19" i="5"/>
  <c r="Z12" i="7"/>
  <c r="L12" s="1"/>
  <c r="R12" i="5"/>
  <c r="Z13" i="7"/>
  <c r="L13" s="1"/>
  <c r="Z13" i="9" s="1"/>
  <c r="L13" s="1"/>
  <c r="Z13" i="10" s="1"/>
  <c r="L13" s="1"/>
  <c r="AA11" i="7"/>
  <c r="M11" s="1"/>
  <c r="AA11" i="9" s="1"/>
  <c r="M11" s="1"/>
  <c r="AA11" i="10" s="1"/>
  <c r="M11" s="1"/>
  <c r="R11" i="5"/>
  <c r="R33" i="4"/>
  <c r="T33" s="1"/>
  <c r="R12"/>
  <c r="R13"/>
  <c r="AB11" i="7"/>
  <c r="AB12"/>
  <c r="N12" s="1"/>
  <c r="AB12" i="9" s="1"/>
  <c r="N12" s="1"/>
  <c r="AB12" i="10" s="1"/>
  <c r="N12" s="1"/>
  <c r="AB13" i="5"/>
  <c r="N13" s="1"/>
  <c r="AB14"/>
  <c r="N14" s="1"/>
  <c r="AA13" i="7"/>
  <c r="M13" s="1"/>
  <c r="AA13" i="9" s="1"/>
  <c r="M13" s="1"/>
  <c r="AA13" i="10" s="1"/>
  <c r="M13" s="1"/>
  <c r="T62"/>
  <c r="Y12" l="1"/>
  <c r="K12" s="1"/>
  <c r="N11" i="7"/>
  <c r="AB11" i="9" s="1"/>
  <c r="N11" s="1"/>
  <c r="AB11" i="10" s="1"/>
  <c r="N11" s="1"/>
  <c r="U62"/>
  <c r="V62" s="1"/>
  <c r="W62" s="1"/>
  <c r="Z39" i="1" s="1"/>
  <c r="L39" s="1"/>
  <c r="Y32" i="7"/>
  <c r="K32" s="1"/>
  <c r="Y31"/>
  <c r="K31" s="1"/>
  <c r="Y37"/>
  <c r="K37" s="1"/>
  <c r="Y36"/>
  <c r="K36" s="1"/>
  <c r="Y35"/>
  <c r="K35" s="1"/>
  <c r="Y68"/>
  <c r="K68" s="1"/>
  <c r="Y74"/>
  <c r="K74" s="1"/>
  <c r="Y73"/>
  <c r="K73" s="1"/>
  <c r="Y72"/>
  <c r="K72" s="1"/>
  <c r="Y70"/>
  <c r="K70" s="1"/>
  <c r="Y15"/>
  <c r="K15" s="1"/>
  <c r="Y20"/>
  <c r="K20" s="1"/>
  <c r="Y30"/>
  <c r="K30" s="1"/>
  <c r="Y33"/>
  <c r="K33" s="1"/>
  <c r="R58" i="5"/>
  <c r="Y67" i="7"/>
  <c r="K67" s="1"/>
  <c r="R16" i="5"/>
  <c r="Y16" i="7"/>
  <c r="K16" s="1"/>
  <c r="R12"/>
  <c r="Z12" i="9"/>
  <c r="L12" s="1"/>
  <c r="Z12" i="10" s="1"/>
  <c r="L12" s="1"/>
  <c r="Y19" i="9"/>
  <c r="K19" s="1"/>
  <c r="R19" i="7"/>
  <c r="Y14"/>
  <c r="K14" s="1"/>
  <c r="R14" i="5"/>
  <c r="R13"/>
  <c r="AB14" i="7"/>
  <c r="N14" s="1"/>
  <c r="AB14" i="9" s="1"/>
  <c r="N14" s="1"/>
  <c r="AB14" i="10" s="1"/>
  <c r="N14" s="1"/>
  <c r="AB13" i="7"/>
  <c r="N13" s="1"/>
  <c r="AB13" i="9" s="1"/>
  <c r="N13" s="1"/>
  <c r="AB13" i="10" s="1"/>
  <c r="N13" s="1"/>
  <c r="R13" s="1"/>
  <c r="Z11" i="7"/>
  <c r="L11" s="1"/>
  <c r="H42" i="1"/>
  <c r="G42"/>
  <c r="I41"/>
  <c r="H41"/>
  <c r="G41"/>
  <c r="I40"/>
  <c r="H40"/>
  <c r="G40"/>
  <c r="Y19" i="10" l="1"/>
  <c r="K19" s="1"/>
  <c r="R19" s="1"/>
  <c r="T19" s="1"/>
  <c r="Z20" i="1" s="1"/>
  <c r="L20" s="1"/>
  <c r="R19" i="9"/>
  <c r="Y16"/>
  <c r="K16" s="1"/>
  <c r="R16" i="7"/>
  <c r="Y67" i="9"/>
  <c r="K67" s="1"/>
  <c r="R67" i="7"/>
  <c r="Y33" i="9"/>
  <c r="K33" s="1"/>
  <c r="R33" i="7"/>
  <c r="Y30" i="9"/>
  <c r="K30" s="1"/>
  <c r="R30" i="7"/>
  <c r="Y20" i="9"/>
  <c r="K20" s="1"/>
  <c r="R20" i="7"/>
  <c r="Y15" i="9"/>
  <c r="K15" s="1"/>
  <c r="R15" i="7"/>
  <c r="Y70" i="9"/>
  <c r="K70" s="1"/>
  <c r="R70" i="7"/>
  <c r="Y72" i="9"/>
  <c r="K72" s="1"/>
  <c r="R72" i="7"/>
  <c r="Y73" i="9"/>
  <c r="K73" s="1"/>
  <c r="R73" i="7"/>
  <c r="Y74" i="9"/>
  <c r="K74" s="1"/>
  <c r="R74" i="7"/>
  <c r="Y68" i="9"/>
  <c r="K68" s="1"/>
  <c r="R68" i="7"/>
  <c r="Y35" i="9"/>
  <c r="K35" s="1"/>
  <c r="R35" i="7"/>
  <c r="Y36" i="9"/>
  <c r="K36" s="1"/>
  <c r="R36" i="7"/>
  <c r="Y37" i="9"/>
  <c r="K37" s="1"/>
  <c r="R37" i="7"/>
  <c r="Y31" i="9"/>
  <c r="K31" s="1"/>
  <c r="R31" i="7"/>
  <c r="Y32" i="9"/>
  <c r="K32" s="1"/>
  <c r="R32" i="7"/>
  <c r="R13" i="9"/>
  <c r="R12"/>
  <c r="R12" i="10"/>
  <c r="R14" i="7"/>
  <c r="Y14" i="9"/>
  <c r="K14" s="1"/>
  <c r="R13" i="7"/>
  <c r="R11"/>
  <c r="Z11" i="9"/>
  <c r="L11" s="1"/>
  <c r="H39" i="1"/>
  <c r="G39"/>
  <c r="I38"/>
  <c r="H38"/>
  <c r="G38"/>
  <c r="I37"/>
  <c r="H37"/>
  <c r="G37"/>
  <c r="Y14" i="10" l="1"/>
  <c r="K14" s="1"/>
  <c r="R14" s="1"/>
  <c r="R14" i="9"/>
  <c r="Y32" i="10"/>
  <c r="K32" s="1"/>
  <c r="R32" s="1"/>
  <c r="R32" i="9"/>
  <c r="Y31" i="10"/>
  <c r="K31" s="1"/>
  <c r="R31" s="1"/>
  <c r="R31" i="9"/>
  <c r="Y37" i="10"/>
  <c r="K37" s="1"/>
  <c r="R37" s="1"/>
  <c r="R37" i="9"/>
  <c r="Y36" i="10"/>
  <c r="K36" s="1"/>
  <c r="R36" s="1"/>
  <c r="R36" i="9"/>
  <c r="Y35" i="10"/>
  <c r="K35" s="1"/>
  <c r="R35" s="1"/>
  <c r="R35" i="9"/>
  <c r="Y68" i="10"/>
  <c r="K68" s="1"/>
  <c r="R68" s="1"/>
  <c r="T68" s="1"/>
  <c r="Z16" i="1" s="1"/>
  <c r="L16" s="1"/>
  <c r="R68" i="9"/>
  <c r="Y74" i="10"/>
  <c r="K74" s="1"/>
  <c r="R74" s="1"/>
  <c r="T74" s="1"/>
  <c r="Z24" i="1" s="1"/>
  <c r="L24" s="1"/>
  <c r="R74" i="9"/>
  <c r="Y73" i="10"/>
  <c r="K73" s="1"/>
  <c r="R73" s="1"/>
  <c r="T73" s="1"/>
  <c r="Z23" i="1" s="1"/>
  <c r="L23" s="1"/>
  <c r="R73" i="9"/>
  <c r="Y72" i="10"/>
  <c r="K72" s="1"/>
  <c r="R72" s="1"/>
  <c r="T72" s="1"/>
  <c r="Z22" i="1" s="1"/>
  <c r="L22" s="1"/>
  <c r="R72" i="9"/>
  <c r="Y70" i="10"/>
  <c r="K70" s="1"/>
  <c r="R70" s="1"/>
  <c r="T70" s="1"/>
  <c r="Z17" i="1" s="1"/>
  <c r="L17" s="1"/>
  <c r="R70" i="9"/>
  <c r="Y15" i="10"/>
  <c r="K15" s="1"/>
  <c r="R15" s="1"/>
  <c r="T15" s="1"/>
  <c r="Z8" i="1" s="1"/>
  <c r="L8" s="1"/>
  <c r="R15" i="9"/>
  <c r="Y20" i="10"/>
  <c r="K20" s="1"/>
  <c r="R20" s="1"/>
  <c r="R20" i="9"/>
  <c r="Y30" i="10"/>
  <c r="K30" s="1"/>
  <c r="R30" s="1"/>
  <c r="R30" i="9"/>
  <c r="Y33" i="10"/>
  <c r="K33" s="1"/>
  <c r="R33" s="1"/>
  <c r="R33" i="9"/>
  <c r="Y67" i="10"/>
  <c r="K67" s="1"/>
  <c r="R67" s="1"/>
  <c r="T67" s="1"/>
  <c r="R67" i="9"/>
  <c r="Y16" i="10"/>
  <c r="K16" s="1"/>
  <c r="R16" s="1"/>
  <c r="U30" s="1"/>
  <c r="V30" s="1"/>
  <c r="W30" s="1"/>
  <c r="Z9" i="1" s="1"/>
  <c r="L9" s="1"/>
  <c r="R16" i="9"/>
  <c r="Z11" i="10"/>
  <c r="L11" s="1"/>
  <c r="R11" s="1"/>
  <c r="R11" i="9"/>
  <c r="I33" i="1"/>
  <c r="H33"/>
  <c r="G33"/>
  <c r="H32"/>
  <c r="G32"/>
  <c r="I31"/>
  <c r="H31"/>
  <c r="G31"/>
  <c r="I30"/>
  <c r="H30"/>
  <c r="G30"/>
  <c r="H29"/>
  <c r="G29"/>
  <c r="K28"/>
  <c r="J28"/>
  <c r="I28"/>
  <c r="H28"/>
  <c r="G27"/>
  <c r="G26"/>
  <c r="T33" i="10" l="1"/>
  <c r="U33"/>
  <c r="U27"/>
  <c r="V27" s="1"/>
  <c r="W27" s="1"/>
  <c r="Z27" i="1" s="1"/>
  <c r="L27" s="1"/>
  <c r="T27" i="10"/>
  <c r="U36"/>
  <c r="V36" s="1"/>
  <c r="W36" s="1"/>
  <c r="Z10" i="1" s="1"/>
  <c r="L10" s="1"/>
  <c r="T36" i="10"/>
  <c r="U32"/>
  <c r="T32"/>
  <c r="V32" s="1"/>
  <c r="W32" s="1"/>
  <c r="Z34" i="1" s="1"/>
  <c r="L34" s="1"/>
  <c r="U14" i="10"/>
  <c r="V14" s="1"/>
  <c r="W14" s="1"/>
  <c r="Z19" i="1" s="1"/>
  <c r="L19" s="1"/>
  <c r="T14" i="10"/>
  <c r="T30"/>
  <c r="U67"/>
  <c r="V67" s="1"/>
  <c r="W67" s="1"/>
  <c r="Z15" i="1" s="1"/>
  <c r="L15" s="1"/>
  <c r="U12" i="10"/>
  <c r="T12"/>
  <c r="V12" s="1"/>
  <c r="W12" s="1"/>
  <c r="Z21" i="1" s="1"/>
  <c r="L21" s="1"/>
  <c r="H18"/>
  <c r="G18"/>
  <c r="V33" i="10" l="1"/>
  <c r="W33" s="1"/>
  <c r="Z26" i="1" s="1"/>
  <c r="L26" s="1"/>
  <c r="H13"/>
  <c r="G13"/>
  <c r="H12"/>
  <c r="G12"/>
  <c r="K11"/>
  <c r="J11" l="1"/>
  <c r="I11"/>
  <c r="H11"/>
  <c r="G9" l="1"/>
  <c r="G8"/>
  <c r="D5"/>
  <c r="T62" i="9"/>
  <c r="T32"/>
  <c r="T72" l="1"/>
  <c r="X22" i="1" s="1"/>
  <c r="T73" i="9"/>
  <c r="X23" i="1" s="1"/>
  <c r="T74" i="9"/>
  <c r="X24" i="1" s="1"/>
  <c r="T36" i="9"/>
  <c r="T40"/>
  <c r="X18" i="1" s="1"/>
  <c r="T45" i="9"/>
  <c r="X29" i="1" s="1"/>
  <c r="T47" i="9"/>
  <c r="X30" i="1" s="1"/>
  <c r="T48" i="9"/>
  <c r="X31" i="1" s="1"/>
  <c r="T49" i="9"/>
  <c r="T50"/>
  <c r="T51"/>
  <c r="X32" i="1" s="1"/>
  <c r="T52" i="9"/>
  <c r="X33" i="1" s="1"/>
  <c r="T55" i="9"/>
  <c r="X36" i="1" s="1"/>
  <c r="T57" i="9"/>
  <c r="X37" i="1" s="1"/>
  <c r="T58" i="9"/>
  <c r="X38" i="1" s="1"/>
  <c r="T59" i="9"/>
  <c r="X40" i="1" s="1"/>
  <c r="T64" i="9"/>
  <c r="X41" i="1" s="1"/>
  <c r="T67" i="9"/>
  <c r="T68"/>
  <c r="X16" i="1" s="1"/>
  <c r="T70" i="9"/>
  <c r="X17" i="1" s="1"/>
  <c r="T60" i="9"/>
  <c r="X42" i="1" s="1"/>
  <c r="T25" i="9"/>
  <c r="X12" i="1" s="1"/>
  <c r="K12" s="1"/>
  <c r="T24" i="9"/>
  <c r="X13" i="1" s="1"/>
  <c r="K13" s="1"/>
  <c r="T19" i="9"/>
  <c r="X20" i="1" s="1"/>
  <c r="T33" i="9"/>
  <c r="U30"/>
  <c r="V30" s="1"/>
  <c r="W30" s="1"/>
  <c r="X9" i="1" s="1"/>
  <c r="K9" s="1"/>
  <c r="T15" i="9"/>
  <c r="X8" i="1" s="1"/>
  <c r="U14" i="9"/>
  <c r="V14" s="1"/>
  <c r="W14" s="1"/>
  <c r="X19" i="1" s="1"/>
  <c r="K19" s="1"/>
  <c r="U12" i="9"/>
  <c r="D2"/>
  <c r="T27" l="1"/>
  <c r="K8" i="1"/>
  <c r="K20"/>
  <c r="K17"/>
  <c r="K16"/>
  <c r="K41"/>
  <c r="K40"/>
  <c r="K38"/>
  <c r="K37"/>
  <c r="K36"/>
  <c r="K33"/>
  <c r="K32"/>
  <c r="K31"/>
  <c r="K30"/>
  <c r="K29"/>
  <c r="K18"/>
  <c r="T12" i="9"/>
  <c r="V12" s="1"/>
  <c r="W12" s="1"/>
  <c r="X21" i="1" s="1"/>
  <c r="K21" s="1"/>
  <c r="T14" i="9"/>
  <c r="T30"/>
  <c r="K42" i="1"/>
  <c r="H32" i="6"/>
  <c r="G32"/>
  <c r="J27" l="1"/>
  <c r="I27"/>
  <c r="H27"/>
  <c r="G26"/>
  <c r="G25"/>
  <c r="J24"/>
  <c r="H24"/>
  <c r="G24"/>
  <c r="H17"/>
  <c r="G17"/>
  <c r="H16"/>
  <c r="G16"/>
  <c r="H15"/>
  <c r="G15"/>
  <c r="H14"/>
  <c r="G14"/>
  <c r="H13"/>
  <c r="G13"/>
  <c r="H12"/>
  <c r="G12"/>
  <c r="J11"/>
  <c r="I11"/>
  <c r="H11"/>
  <c r="G9"/>
  <c r="G8"/>
  <c r="D5"/>
  <c r="T74" i="7"/>
  <c r="T73"/>
  <c r="T72"/>
  <c r="T70"/>
  <c r="T68"/>
  <c r="V16" i="1" l="1"/>
  <c r="J16" s="1"/>
  <c r="T29" i="6"/>
  <c r="V17" i="1"/>
  <c r="J17" s="1"/>
  <c r="T31" i="6"/>
  <c r="V22" i="1"/>
  <c r="T21" i="6"/>
  <c r="V23" i="1"/>
  <c r="J23" s="1"/>
  <c r="T22" i="6"/>
  <c r="V24" i="1"/>
  <c r="J24" s="1"/>
  <c r="T23" i="6"/>
  <c r="J22"/>
  <c r="J23"/>
  <c r="T64" i="7" l="1"/>
  <c r="V41" i="1" s="1"/>
  <c r="J41" s="1"/>
  <c r="U62" i="7"/>
  <c r="T19"/>
  <c r="U33"/>
  <c r="U14"/>
  <c r="V20" i="1" l="1"/>
  <c r="J20" s="1"/>
  <c r="T19" i="6"/>
  <c r="J19" s="1"/>
  <c r="U67" i="7"/>
  <c r="T67"/>
  <c r="T14"/>
  <c r="V14" s="1"/>
  <c r="W14" s="1"/>
  <c r="T15"/>
  <c r="T24"/>
  <c r="T25"/>
  <c r="T27"/>
  <c r="T30"/>
  <c r="T32"/>
  <c r="U32"/>
  <c r="V32" s="1"/>
  <c r="W32"/>
  <c r="T30" i="6" s="1"/>
  <c r="T33" i="7"/>
  <c r="V33" s="1"/>
  <c r="W33" s="1"/>
  <c r="T36"/>
  <c r="U36"/>
  <c r="V36" s="1"/>
  <c r="W36" s="1"/>
  <c r="T40"/>
  <c r="T45"/>
  <c r="T47"/>
  <c r="V30" i="1" s="1"/>
  <c r="J30" s="1"/>
  <c r="T48" i="7"/>
  <c r="V31" i="1" s="1"/>
  <c r="J31" s="1"/>
  <c r="T49" i="7"/>
  <c r="V34" i="1" s="1"/>
  <c r="J34" s="1"/>
  <c r="T50" i="7"/>
  <c r="T15" i="6" s="1"/>
  <c r="J15" s="1"/>
  <c r="T51" i="7"/>
  <c r="T52"/>
  <c r="V33" i="1" s="1"/>
  <c r="J33" s="1"/>
  <c r="T55" i="7"/>
  <c r="V36" i="1" s="1"/>
  <c r="J36" s="1"/>
  <c r="T57" i="7"/>
  <c r="V37" i="1" s="1"/>
  <c r="J37" s="1"/>
  <c r="T58" i="7"/>
  <c r="V38" i="1" s="1"/>
  <c r="J38" s="1"/>
  <c r="T59" i="7"/>
  <c r="V40" i="1" s="1"/>
  <c r="J40" s="1"/>
  <c r="T60" i="7"/>
  <c r="V42" i="1" s="1"/>
  <c r="J42" s="1"/>
  <c r="T62" i="7"/>
  <c r="V62" s="1"/>
  <c r="W62" s="1"/>
  <c r="U12"/>
  <c r="D2"/>
  <c r="T24" i="5"/>
  <c r="U33"/>
  <c r="U14"/>
  <c r="U12"/>
  <c r="T12" s="1"/>
  <c r="D2"/>
  <c r="U33" i="4"/>
  <c r="T27"/>
  <c r="U23"/>
  <c r="D2"/>
  <c r="R36" i="2"/>
  <c r="R35"/>
  <c r="R34"/>
  <c r="R32"/>
  <c r="R30"/>
  <c r="R29"/>
  <c r="R26"/>
  <c r="R25"/>
  <c r="R24"/>
  <c r="R23"/>
  <c r="R22"/>
  <c r="R20"/>
  <c r="R19"/>
  <c r="R16"/>
  <c r="R14"/>
  <c r="R13"/>
  <c r="U14" s="1"/>
  <c r="R12"/>
  <c r="R11"/>
  <c r="U12" s="1"/>
  <c r="T12" s="1"/>
  <c r="U29" l="1"/>
  <c r="T29"/>
  <c r="T14"/>
  <c r="V14" s="1"/>
  <c r="W14" s="1"/>
  <c r="T16"/>
  <c r="U23"/>
  <c r="T35"/>
  <c r="T36"/>
  <c r="V10" i="1"/>
  <c r="T10" i="6"/>
  <c r="V26" i="1"/>
  <c r="T25" i="6"/>
  <c r="V19" i="1"/>
  <c r="J19" s="1"/>
  <c r="T18" i="6"/>
  <c r="J18" s="1"/>
  <c r="V32" i="1"/>
  <c r="J32" s="1"/>
  <c r="T16" i="6"/>
  <c r="J16" s="1"/>
  <c r="V29" i="1"/>
  <c r="J29" s="1"/>
  <c r="T14" i="6"/>
  <c r="J14" s="1"/>
  <c r="T32"/>
  <c r="J32" s="1"/>
  <c r="V18" i="1"/>
  <c r="J18" s="1"/>
  <c r="V12"/>
  <c r="J12" s="1"/>
  <c r="T12" i="6"/>
  <c r="J12" s="1"/>
  <c r="V13" i="1"/>
  <c r="J13" s="1"/>
  <c r="T13" i="6"/>
  <c r="J13" s="1"/>
  <c r="V8" i="1"/>
  <c r="J8" s="1"/>
  <c r="T8" i="6"/>
  <c r="V67" i="7"/>
  <c r="W67" s="1"/>
  <c r="T12"/>
  <c r="V12" s="1"/>
  <c r="W12" s="1"/>
  <c r="T45" i="5"/>
  <c r="T47"/>
  <c r="T48"/>
  <c r="R15" i="6" s="1"/>
  <c r="I15" s="1"/>
  <c r="T49" i="5"/>
  <c r="T52"/>
  <c r="T36" i="1" s="1"/>
  <c r="I36" s="1"/>
  <c r="T54" i="5"/>
  <c r="T42" i="1" s="1"/>
  <c r="I42" s="1"/>
  <c r="T55" i="5"/>
  <c r="T39" i="1" s="1"/>
  <c r="I39" s="1"/>
  <c r="T59" i="5"/>
  <c r="T61"/>
  <c r="T63"/>
  <c r="T64"/>
  <c r="T65"/>
  <c r="T13" i="1"/>
  <c r="I13" s="1"/>
  <c r="R13" i="6"/>
  <c r="I13" s="1"/>
  <c r="T14" i="5"/>
  <c r="V14" s="1"/>
  <c r="W14" s="1"/>
  <c r="T15"/>
  <c r="T19"/>
  <c r="T25"/>
  <c r="T27"/>
  <c r="U27"/>
  <c r="T30"/>
  <c r="U30"/>
  <c r="V30" s="1"/>
  <c r="W30"/>
  <c r="T32"/>
  <c r="U32"/>
  <c r="V32" s="1"/>
  <c r="W32"/>
  <c r="T33"/>
  <c r="V33" s="1"/>
  <c r="W33" s="1"/>
  <c r="T36"/>
  <c r="T40"/>
  <c r="T58"/>
  <c r="U58"/>
  <c r="V58" s="1"/>
  <c r="W58"/>
  <c r="T32" i="2"/>
  <c r="T34"/>
  <c r="T23"/>
  <c r="V23" s="1"/>
  <c r="W23" s="1"/>
  <c r="T30"/>
  <c r="T20"/>
  <c r="U20"/>
  <c r="V20" s="1"/>
  <c r="W20" s="1"/>
  <c r="T38" i="4"/>
  <c r="T39"/>
  <c r="T40"/>
  <c r="T36"/>
  <c r="T34"/>
  <c r="T23"/>
  <c r="V23" s="1"/>
  <c r="W23" s="1"/>
  <c r="T24"/>
  <c r="T17"/>
  <c r="P19" i="6" s="1"/>
  <c r="H19" s="1"/>
  <c r="T18" i="4"/>
  <c r="T21"/>
  <c r="T15"/>
  <c r="T14"/>
  <c r="P19" i="1" l="1"/>
  <c r="G19" s="1"/>
  <c r="N18" i="6"/>
  <c r="P24" i="1"/>
  <c r="N23" i="6"/>
  <c r="P23" i="1"/>
  <c r="N22" i="6"/>
  <c r="P20" i="1"/>
  <c r="G20" s="1"/>
  <c r="N19" i="6"/>
  <c r="G19"/>
  <c r="V15" i="1"/>
  <c r="T28" i="6"/>
  <c r="V21" i="1"/>
  <c r="J21" s="1"/>
  <c r="T20" i="6"/>
  <c r="T24" i="1"/>
  <c r="I24" s="1"/>
  <c r="R23" i="6"/>
  <c r="I23" s="1"/>
  <c r="T23" i="1"/>
  <c r="I23" s="1"/>
  <c r="R22" i="6"/>
  <c r="I22" s="1"/>
  <c r="T22" i="1"/>
  <c r="R21" i="6"/>
  <c r="T17" i="1"/>
  <c r="I17" s="1"/>
  <c r="R31" i="6"/>
  <c r="T16" i="1"/>
  <c r="I16" s="1"/>
  <c r="R29" i="6"/>
  <c r="T32" i="1"/>
  <c r="I32" s="1"/>
  <c r="R16" i="6"/>
  <c r="I16" s="1"/>
  <c r="T29" i="1"/>
  <c r="I29" s="1"/>
  <c r="R14" i="6"/>
  <c r="I14" s="1"/>
  <c r="T15" i="1"/>
  <c r="I15" s="1"/>
  <c r="R28" i="6"/>
  <c r="I28" s="1"/>
  <c r="R32"/>
  <c r="I32" s="1"/>
  <c r="T18" i="1"/>
  <c r="I18" s="1"/>
  <c r="T26"/>
  <c r="R25" i="6"/>
  <c r="T34" i="1"/>
  <c r="I34" s="1"/>
  <c r="R30" i="6"/>
  <c r="I30" s="1"/>
  <c r="T9" i="1"/>
  <c r="I9" s="1"/>
  <c r="R9" i="6"/>
  <c r="T12" i="1"/>
  <c r="I12" s="1"/>
  <c r="R12" i="6"/>
  <c r="I12" s="1"/>
  <c r="T20" i="1"/>
  <c r="I20" s="1"/>
  <c r="R19" i="6"/>
  <c r="I19" s="1"/>
  <c r="T8" i="1"/>
  <c r="I8" s="1"/>
  <c r="R8" i="6"/>
  <c r="T19" i="1"/>
  <c r="I19" s="1"/>
  <c r="R18" i="6"/>
  <c r="I18" s="1"/>
  <c r="P17" i="1"/>
  <c r="G17" s="1"/>
  <c r="N31" i="6"/>
  <c r="J31" s="1"/>
  <c r="I31" s="1"/>
  <c r="P22" i="1"/>
  <c r="N21" i="6"/>
  <c r="J21" s="1"/>
  <c r="I21" s="1"/>
  <c r="P10" i="1"/>
  <c r="G10" s="1"/>
  <c r="N10" i="6"/>
  <c r="J10" s="1"/>
  <c r="P16" i="1"/>
  <c r="G16" s="1"/>
  <c r="N29" i="6"/>
  <c r="J29" s="1"/>
  <c r="I29" s="1"/>
  <c r="V33" i="4"/>
  <c r="W33" s="1"/>
  <c r="P34" i="1"/>
  <c r="N30" i="6"/>
  <c r="J30" s="1"/>
  <c r="R24" i="1"/>
  <c r="H24" s="1"/>
  <c r="P23" i="6"/>
  <c r="H23" s="1"/>
  <c r="G23" s="1"/>
  <c r="R23" i="1"/>
  <c r="H23" s="1"/>
  <c r="P22" i="6"/>
  <c r="H22" s="1"/>
  <c r="G22" s="1"/>
  <c r="R22" i="1"/>
  <c r="H22" s="1"/>
  <c r="P21" i="6"/>
  <c r="H21" s="1"/>
  <c r="G21" s="1"/>
  <c r="R17" i="1"/>
  <c r="H17" s="1"/>
  <c r="P31" i="6"/>
  <c r="H31" s="1"/>
  <c r="G31" s="1"/>
  <c r="R16" i="1"/>
  <c r="H16" s="1"/>
  <c r="P29" i="6"/>
  <c r="H29" s="1"/>
  <c r="G29" s="1"/>
  <c r="R15" i="1"/>
  <c r="H15" s="1"/>
  <c r="P28" i="6"/>
  <c r="H28" s="1"/>
  <c r="R26" i="1"/>
  <c r="H26" s="1"/>
  <c r="P25" i="6"/>
  <c r="J25" s="1"/>
  <c r="I25" s="1"/>
  <c r="H25" s="1"/>
  <c r="R34" i="1"/>
  <c r="H34" s="1"/>
  <c r="G34" s="1"/>
  <c r="P30" i="6"/>
  <c r="H30" s="1"/>
  <c r="G30" s="1"/>
  <c r="R9" i="1"/>
  <c r="H9" s="1"/>
  <c r="P9" i="6"/>
  <c r="R27" i="1"/>
  <c r="H27" s="1"/>
  <c r="P26" i="6"/>
  <c r="R8" i="1"/>
  <c r="H8" s="1"/>
  <c r="P8" i="6"/>
  <c r="J8" s="1"/>
  <c r="I8" s="1"/>
  <c r="H8" s="1"/>
  <c r="U36" i="9"/>
  <c r="V36"/>
  <c r="W36"/>
  <c r="X10" i="1"/>
  <c r="K10"/>
  <c r="J10"/>
  <c r="U67" i="9"/>
  <c r="V67"/>
  <c r="W67"/>
  <c r="U62"/>
  <c r="V62"/>
  <c r="W62"/>
  <c r="U33"/>
  <c r="V33"/>
  <c r="W33"/>
  <c r="U32"/>
  <c r="V32"/>
  <c r="W32"/>
  <c r="U27"/>
  <c r="V27"/>
  <c r="W27"/>
  <c r="X15" i="1"/>
  <c r="K15"/>
  <c r="J15"/>
  <c r="X26"/>
  <c r="K26"/>
  <c r="J26"/>
  <c r="I26"/>
  <c r="X27"/>
  <c r="K27"/>
  <c r="X34"/>
  <c r="K34"/>
  <c r="X39"/>
  <c r="K39"/>
  <c r="V39"/>
  <c r="J39" s="1"/>
  <c r="U14" i="4"/>
  <c r="V14"/>
  <c r="W14"/>
  <c r="P18" i="6"/>
  <c r="H18"/>
  <c r="G18"/>
  <c r="T17"/>
  <c r="J17" s="1"/>
  <c r="R17"/>
  <c r="I17" s="1"/>
  <c r="R19" i="1"/>
  <c r="H19"/>
  <c r="R20"/>
  <c r="H20"/>
  <c r="T12" i="4"/>
  <c r="U12"/>
  <c r="K23" i="1" l="1"/>
  <c r="G23"/>
  <c r="K24"/>
  <c r="G24"/>
  <c r="K22"/>
  <c r="J22" s="1"/>
  <c r="I22" s="1"/>
  <c r="G22"/>
  <c r="V12" i="4"/>
  <c r="W12" s="1"/>
  <c r="P20" i="6"/>
  <c r="H20" s="1"/>
  <c r="R21" i="1"/>
  <c r="H21" s="1"/>
  <c r="V12" i="2"/>
  <c r="W12"/>
  <c r="N20" i="6"/>
  <c r="G20"/>
  <c r="J20"/>
  <c r="P21" i="1"/>
  <c r="G21"/>
  <c r="U27" i="4"/>
  <c r="V27"/>
  <c r="W27"/>
  <c r="P10" i="6"/>
  <c r="H10"/>
  <c r="G10"/>
  <c r="R10" i="1"/>
  <c r="H10"/>
  <c r="V29" i="2"/>
  <c r="W29"/>
  <c r="N28" i="6" s="1"/>
  <c r="P15" i="1"/>
  <c r="G15"/>
  <c r="G28" i="6"/>
  <c r="J28"/>
  <c r="V12" i="5"/>
  <c r="W12"/>
  <c r="R20" i="6"/>
  <c r="I20"/>
  <c r="T21" i="1"/>
  <c r="I21"/>
  <c r="U36" i="5"/>
  <c r="V36"/>
  <c r="W36"/>
  <c r="R10" i="6"/>
  <c r="I10"/>
  <c r="V27" i="5"/>
  <c r="W27"/>
  <c r="R26" i="6"/>
  <c r="I26"/>
  <c r="H26"/>
  <c r="T27" i="1"/>
  <c r="I27"/>
  <c r="T10"/>
  <c r="I10"/>
  <c r="U30" i="7"/>
  <c r="V30"/>
  <c r="W30"/>
  <c r="T9" i="6"/>
  <c r="J9"/>
  <c r="I9"/>
  <c r="H9"/>
  <c r="U27" i="7"/>
  <c r="V27"/>
  <c r="W27"/>
  <c r="T26" i="6"/>
  <c r="J26"/>
  <c r="V27" i="1"/>
  <c r="J27"/>
  <c r="V9"/>
  <c r="J9"/>
</calcChain>
</file>

<file path=xl/sharedStrings.xml><?xml version="1.0" encoding="utf-8"?>
<sst xmlns="http://schemas.openxmlformats.org/spreadsheetml/2006/main" count="1174" uniqueCount="275">
  <si>
    <t xml:space="preserve">Nom et prénom de l'élève : </t>
  </si>
  <si>
    <t>C111</t>
  </si>
  <si>
    <t>Collecter les données d'identification.</t>
  </si>
  <si>
    <t>C112</t>
  </si>
  <si>
    <t>Collecter les données techniques et réglementaires.</t>
  </si>
  <si>
    <t>C211</t>
  </si>
  <si>
    <t>Localiser sur le véhicule les sous-ensembles, les éléments, les fluides.</t>
  </si>
  <si>
    <t>C212</t>
  </si>
  <si>
    <t>Identifier les étapes de l'intervention.</t>
  </si>
  <si>
    <t>C213</t>
  </si>
  <si>
    <t>Choisir le poste de travail, les équipements, les outillages.</t>
  </si>
  <si>
    <t>C214</t>
  </si>
  <si>
    <t>Collecter les pièces, les produits.</t>
  </si>
  <si>
    <t>C311</t>
  </si>
  <si>
    <t>Remplacer les sous-ensembles, les éléments, les fluides.</t>
  </si>
  <si>
    <t>C312</t>
  </si>
  <si>
    <t>Réparer les sous-ensembles, les éléments.</t>
  </si>
  <si>
    <t>C341</t>
  </si>
  <si>
    <t>Effectuer les réglages des différents systèmes.</t>
  </si>
  <si>
    <t>C342</t>
  </si>
  <si>
    <t>Paramétrer les systèmes.</t>
  </si>
  <si>
    <t>C351</t>
  </si>
  <si>
    <t>Préparer le véhicule pour l'intervention.</t>
  </si>
  <si>
    <t>C352</t>
  </si>
  <si>
    <t>Préparer le véhicule pour la restitution.</t>
  </si>
  <si>
    <t>C353</t>
  </si>
  <si>
    <t xml:space="preserve">Préparer le véhicule pour la livraison. </t>
  </si>
  <si>
    <t>C361</t>
  </si>
  <si>
    <t>Organiser le poste de travail.</t>
  </si>
  <si>
    <t>C362</t>
  </si>
  <si>
    <t>Maintenir en état le poste de travail.</t>
  </si>
  <si>
    <t>C363</t>
  </si>
  <si>
    <t>Appliquer les règles en lien avec l'hygiène, la santé, la sécurité et l'environnement.</t>
  </si>
  <si>
    <t>C121</t>
  </si>
  <si>
    <t>Rendre compte de son intervention.</t>
  </si>
  <si>
    <t>C122</t>
  </si>
  <si>
    <t>Renseigner un ordre de réparation, un bon de commande, une estimation, un devis.</t>
  </si>
  <si>
    <t>C123</t>
  </si>
  <si>
    <t>Utiliser les moyens de communication de l'entreprise.</t>
  </si>
  <si>
    <t>C221</t>
  </si>
  <si>
    <t>Constater un dysfonctionnement, une anomalie.</t>
  </si>
  <si>
    <t>C222</t>
  </si>
  <si>
    <t>Émettre des hypothèses.</t>
  </si>
  <si>
    <t>C223</t>
  </si>
  <si>
    <t>Choisir les essais, les contrôles et les mesures.</t>
  </si>
  <si>
    <t>C224</t>
  </si>
  <si>
    <t>Identifier les sous-ensembles, les éléments ou fluides défectueux.</t>
  </si>
  <si>
    <t>C225</t>
  </si>
  <si>
    <t>Proposer une remise en conformité.</t>
  </si>
  <si>
    <t>C331</t>
  </si>
  <si>
    <t>Effectuer les contrôles, les essais.</t>
  </si>
  <si>
    <t>C231</t>
  </si>
  <si>
    <t>Constater un dysfonctionnement, une mauvaise utilisation.</t>
  </si>
  <si>
    <t>C232</t>
  </si>
  <si>
    <t>Analyser le relevé des défauts issu de l'outil d'aide au diagnostic.</t>
  </si>
  <si>
    <t>C233</t>
  </si>
  <si>
    <t>Rechercher les causes du dysfonctionnement et/ou de l'anomalie.</t>
  </si>
  <si>
    <t>C234</t>
  </si>
  <si>
    <t>Identifier les sous-ensembles ou éléments défectueux.</t>
  </si>
  <si>
    <t>C235</t>
  </si>
  <si>
    <t>Choisir, définir les mesures.</t>
  </si>
  <si>
    <t>C236</t>
  </si>
  <si>
    <t>C321</t>
  </si>
  <si>
    <t>Effectuer les mesures.</t>
  </si>
  <si>
    <r>
      <t xml:space="preserve"> 2</t>
    </r>
    <r>
      <rPr>
        <b/>
        <vertAlign val="superscript"/>
        <sz val="8"/>
        <rFont val="Times New Roman"/>
        <family val="1"/>
      </rPr>
      <t>ème</t>
    </r>
    <r>
      <rPr>
        <b/>
        <sz val="8"/>
        <rFont val="Times New Roman"/>
        <family val="1"/>
      </rPr>
      <t xml:space="preserve"> PFMP</t>
    </r>
  </si>
  <si>
    <r>
      <t xml:space="preserve"> 1</t>
    </r>
    <r>
      <rPr>
        <b/>
        <vertAlign val="superscript"/>
        <sz val="8"/>
        <rFont val="Times New Roman"/>
        <family val="1"/>
      </rPr>
      <t>ère</t>
    </r>
    <r>
      <rPr>
        <b/>
        <sz val="8"/>
        <rFont val="Times New Roman"/>
        <family val="1"/>
      </rPr>
      <t xml:space="preserve"> PFMP</t>
    </r>
  </si>
  <si>
    <r>
      <t xml:space="preserve"> 3</t>
    </r>
    <r>
      <rPr>
        <b/>
        <vertAlign val="superscript"/>
        <sz val="8"/>
        <rFont val="Times New Roman"/>
        <family val="1"/>
      </rPr>
      <t>ème</t>
    </r>
    <r>
      <rPr>
        <b/>
        <sz val="8"/>
        <rFont val="Times New Roman"/>
        <family val="1"/>
      </rPr>
      <t xml:space="preserve"> PFMP</t>
    </r>
  </si>
  <si>
    <r>
      <t xml:space="preserve"> 4</t>
    </r>
    <r>
      <rPr>
        <b/>
        <vertAlign val="superscript"/>
        <sz val="8"/>
        <rFont val="Times New Roman"/>
        <family val="1"/>
      </rPr>
      <t>ème</t>
    </r>
    <r>
      <rPr>
        <b/>
        <sz val="8"/>
        <rFont val="Times New Roman"/>
        <family val="1"/>
      </rPr>
      <t xml:space="preserve"> PFMP</t>
    </r>
  </si>
  <si>
    <r>
      <t xml:space="preserve"> 5</t>
    </r>
    <r>
      <rPr>
        <b/>
        <vertAlign val="superscript"/>
        <sz val="8"/>
        <rFont val="Times New Roman"/>
        <family val="1"/>
      </rPr>
      <t>ème</t>
    </r>
    <r>
      <rPr>
        <b/>
        <sz val="8"/>
        <rFont val="Times New Roman"/>
        <family val="1"/>
      </rPr>
      <t xml:space="preserve"> PFMP</t>
    </r>
  </si>
  <si>
    <r>
      <t xml:space="preserve"> 6</t>
    </r>
    <r>
      <rPr>
        <b/>
        <vertAlign val="superscript"/>
        <sz val="8"/>
        <rFont val="Times New Roman"/>
        <family val="1"/>
      </rPr>
      <t>ème</t>
    </r>
    <r>
      <rPr>
        <b/>
        <sz val="8"/>
        <rFont val="Times New Roman"/>
        <family val="1"/>
      </rPr>
      <t xml:space="preserve"> PFMP</t>
    </r>
  </si>
  <si>
    <t>ê</t>
  </si>
  <si>
    <t>î</t>
  </si>
  <si>
    <t>è</t>
  </si>
  <si>
    <t>ì</t>
  </si>
  <si>
    <t>Le protocole de décaissage est respecté.</t>
  </si>
  <si>
    <t>C35.3</t>
  </si>
  <si>
    <t>C35.1</t>
  </si>
  <si>
    <t>A1. REALISER LA MAINTENANCE PERIODIQUE</t>
  </si>
  <si>
    <t>Tâche T1.1 – Effectuer les contrôles définis par la procédure.</t>
  </si>
  <si>
    <t>C33.1</t>
  </si>
  <si>
    <t>Les orifices de purge, remplissage, vidange sont localisés.</t>
  </si>
  <si>
    <t>C21.1</t>
  </si>
  <si>
    <t>Les circuits fluidiques sont complétés.</t>
  </si>
  <si>
    <t>C31.1</t>
  </si>
  <si>
    <t>Effectuer la vidange du moteur + filtre à huile.</t>
  </si>
  <si>
    <t>Tâche T3.1 – Remplacer, réparer les sous-ensembles, les éléments.</t>
  </si>
  <si>
    <t>Le poste de travail et les équipements sont nettoyés, rangés, remis en état.</t>
  </si>
  <si>
    <t>Réparer un pneumatique.</t>
  </si>
  <si>
    <t>L’élément est remis en conformité dans le respect des procédures.</t>
  </si>
  <si>
    <t>C31.2</t>
  </si>
  <si>
    <t>Tâche T3.2 – Régler, paramétrer.</t>
  </si>
  <si>
    <t>Les réglages sont conformes aux préconisations.</t>
  </si>
  <si>
    <t>C34.1</t>
  </si>
  <si>
    <t>Tâche T4.2 – Restituer le véhicule</t>
  </si>
  <si>
    <t>Le véhicule est prêt à la restitution conformément à la procédure qualité de l'entreprise.</t>
  </si>
  <si>
    <t>C35.2</t>
  </si>
  <si>
    <t>L'organisation garantit l'efficacité et la sécurité de l'intervention.</t>
  </si>
  <si>
    <t>C36.1</t>
  </si>
  <si>
    <t>C36.2</t>
  </si>
  <si>
    <t>Les déchets sont classés et évacués dans le respect des prescriptions de l'entreprise.</t>
  </si>
  <si>
    <t>C36.3</t>
  </si>
  <si>
    <t>Non acquise</t>
  </si>
  <si>
    <t>Partiellement acquise avec une assistance</t>
  </si>
  <si>
    <t>Acquise avec une autonomie partielle</t>
  </si>
  <si>
    <t>Acquise avec autonomie totale</t>
  </si>
  <si>
    <t>Les éléments sont déposés et reposés conformément aux prescriptions.</t>
  </si>
  <si>
    <t>Compétences communes à toutes les situations de travail confiées au stagiaire</t>
  </si>
  <si>
    <t>Les protections sont correctement mises en place.</t>
  </si>
  <si>
    <t>Les conditions de contrôles et d’essais sont respectées.</t>
  </si>
  <si>
    <t>Annexe 2</t>
  </si>
  <si>
    <t>Compétences</t>
  </si>
  <si>
    <t>Nbre évaluées</t>
  </si>
  <si>
    <t>Moyenne</t>
  </si>
  <si>
    <t>Arrondi</t>
  </si>
  <si>
    <t>? Maintenance Périodique ?</t>
  </si>
  <si>
    <t>A4. RECEPTION DU VEHICULE - RESTITUTION DU VEHICULE</t>
  </si>
  <si>
    <t>C11.1</t>
  </si>
  <si>
    <t>C11.2</t>
  </si>
  <si>
    <t>Renseigner l’ordre de réparation ou de travail.</t>
  </si>
  <si>
    <t>C12.2</t>
  </si>
  <si>
    <t>Les méthodes de contrôles sont respectées.</t>
  </si>
  <si>
    <t>Identifier la liste des contrôles d'entretien périodique.</t>
  </si>
  <si>
    <t>Signaler les anomalies.</t>
  </si>
  <si>
    <t>C12.1</t>
  </si>
  <si>
    <t>Préparer le véhicule pour la restitution</t>
  </si>
  <si>
    <t xml:space="preserve">Manœuvrer le véhicule. </t>
  </si>
  <si>
    <t>Indicateurs de performance</t>
  </si>
  <si>
    <t>Localiser sur le véhicule les sous-ensembles, les éléments, les fluides</t>
  </si>
  <si>
    <t>La vidange et/ou la purge des circuits fluidiques sont réalisées correctement.</t>
  </si>
  <si>
    <t>Réparer les sous-ensembles, les éléments</t>
  </si>
  <si>
    <t>Organiser le poste de travail</t>
  </si>
  <si>
    <t>Maintenir en état le poste de travail</t>
  </si>
  <si>
    <t>Appliquer les règles en lien avec l'environnement</t>
  </si>
  <si>
    <t>Les équipements sont fonctionnels.</t>
  </si>
  <si>
    <t>Effectuer contrôles de sécurité.</t>
  </si>
  <si>
    <t>Les sous-ensembles, les éléments sont localisés.</t>
  </si>
  <si>
    <t>Protéger le véhicule.</t>
  </si>
  <si>
    <t>Compétence commune à toutes les situations de travail confiées au stagiaire</t>
  </si>
  <si>
    <t>Situations de travail confiées au stagiaire</t>
  </si>
  <si>
    <t>Equilibrer une roue.
Régler tension de la chaîne.</t>
  </si>
  <si>
    <t>Remplacer filtre à air, bougies.</t>
  </si>
  <si>
    <t>Effectuer contrôles de sécurité.
Laver le véhicule.</t>
  </si>
  <si>
    <t>Décaisser un véhicule.</t>
  </si>
  <si>
    <t>Déposer reposer roue.
Changer un pneumatique.
Remplacer des plaquettes, disque de frein.
Déposer, reposer un élément.</t>
  </si>
  <si>
    <t>Préparer le véhicule pour la livraison</t>
  </si>
  <si>
    <t>Préparer le véhicule pour l’intervention</t>
  </si>
  <si>
    <t>Remplacer les fluides</t>
  </si>
  <si>
    <t>Remplacer les éléments</t>
  </si>
  <si>
    <t>Remplacer les sous-ensembles, les éléments</t>
  </si>
  <si>
    <t>Réparer les éléments</t>
  </si>
  <si>
    <t>A3. MAINTENANCE CORRECTIVE.</t>
  </si>
  <si>
    <t>La procédure de consignation est assurée.</t>
  </si>
  <si>
    <t>Usure-pression pneus. Usure plaquettes, disque. 
Tension chaîne.
Fuites, éclairage, jeu libre des câbles.</t>
  </si>
  <si>
    <t>Collecter des données d'identification</t>
  </si>
  <si>
    <t>Les données collectées identifie le véhicule.</t>
  </si>
  <si>
    <t>Renseigner un ordre de réparation</t>
  </si>
  <si>
    <t>Les différents cadres et parties de l'OR sont complétés sans erreur ni omission.</t>
  </si>
  <si>
    <t>Collecter des données techniques</t>
  </si>
  <si>
    <t>Les données techniques collectées sont adaptées à l'intervention.</t>
  </si>
  <si>
    <t>Rendre compte de son intervention</t>
  </si>
  <si>
    <t>Les anomalies constatées sont signalés.</t>
  </si>
  <si>
    <t>Les conditions de contrôles sont respectées.</t>
  </si>
  <si>
    <t>Huile moteur, liquide de refroidissement, huile d’une fourche, liquide de frein.</t>
  </si>
  <si>
    <t>Effectuer les contrôles</t>
  </si>
  <si>
    <r>
      <t>Tâche</t>
    </r>
    <r>
      <rPr>
        <sz val="9"/>
        <color rgb="FF000000"/>
        <rFont val="Arial"/>
        <family val="2"/>
      </rPr>
      <t xml:space="preserve"> T4.1 : Prendre en charge le véhicule.</t>
    </r>
  </si>
  <si>
    <t>Somme C18</t>
  </si>
  <si>
    <t>Réparer un pneumatique.
Changer les joints d’étanchéité d’une fourche.</t>
  </si>
  <si>
    <t>Equilibrer une roue. Régler tension de la chaîne, le ralenti.</t>
  </si>
  <si>
    <t>Collecter les données relatives à l'intervention.</t>
  </si>
  <si>
    <t>Fournir les éléments nécessaires à la facturation (liste pièces, fournitures).</t>
  </si>
  <si>
    <t>A5. ORGANISATION DE LA MAINTENANCE</t>
  </si>
  <si>
    <t>Tâche T5.1 : Approvisionner les sous-ensembles, les éléments, les produits, équipements et outillages.</t>
  </si>
  <si>
    <t>C21.4</t>
  </si>
  <si>
    <t>C21.3</t>
  </si>
  <si>
    <t>S'assurer de la disponibilité des équipements et outillages nécessaires à l'intervention.</t>
  </si>
  <si>
    <t>Tâche T5.2 : Ouvrir, compléter l'ordre de réparation. Préparer une estimation, un devis.</t>
  </si>
  <si>
    <t>Ouvrir, compléter l’ordre de réparation.</t>
  </si>
  <si>
    <t>Identifier le véhicule.
Prendre connaissance de l'OR.</t>
  </si>
  <si>
    <t>Compléter les documents de suivi (carnet entretien...).</t>
  </si>
  <si>
    <t>Contrôler la conformité des éléments et produits reçus.</t>
  </si>
  <si>
    <t>Collecter les pièces, les produits</t>
  </si>
  <si>
    <t>Les pièces et produits sont collectés sans omission.</t>
  </si>
  <si>
    <t>Choisir les équipements, les outillages</t>
  </si>
  <si>
    <t>Les équipements et outillages prévus sont adaptés à l'intervention.</t>
  </si>
  <si>
    <t>Usure frein à tambour.
Contrôles du tableau d'entretien périodique.</t>
  </si>
  <si>
    <t>Liquide de refroidissement, huile d’une fourche, liquide de frein.</t>
  </si>
  <si>
    <t>Usure-pression pneus. Usure plaquettes, disque. 
Tension chaîne.
Fuites, éclairage, jeu libre des câbles.
Contrôles du tableau d'entretien périodique.</t>
  </si>
  <si>
    <t>Compétence commune à toutes les situations de travail confiées au stagiaire.</t>
  </si>
  <si>
    <t>Compétences communes à toutes les situations de travail confiées au stagiaire.</t>
  </si>
  <si>
    <t>Les documents sont renseignés sans erreur ni omission et permettent l'édition d'une facture.</t>
  </si>
  <si>
    <r>
      <t>4</t>
    </r>
    <r>
      <rPr>
        <b/>
        <vertAlign val="superscript"/>
        <sz val="8"/>
        <rFont val="Times New Roman"/>
        <family val="1"/>
      </rPr>
      <t>ème</t>
    </r>
    <r>
      <rPr>
        <b/>
        <sz val="8"/>
        <rFont val="Times New Roman"/>
        <family val="1"/>
      </rPr>
      <t xml:space="preserve"> PFMP</t>
    </r>
  </si>
  <si>
    <t>A2. PARTICIPER AU DIAGNOSTIC</t>
  </si>
  <si>
    <t>Constater un dysfonctionnement, une anomalie</t>
  </si>
  <si>
    <t>Le dysfonctionnement, l'anomalie sont constatés.</t>
  </si>
  <si>
    <t>Les écarts ou incohérences sont signalés.</t>
  </si>
  <si>
    <t>Comparer les résultats avec les valeurs attendues.</t>
  </si>
  <si>
    <t>Identifier les éléments ou fluides défectueux.</t>
  </si>
  <si>
    <t>Les sous-ensembles, éléments ou fluides en cause sont identifiés.</t>
  </si>
  <si>
    <t>Tâche T2.1 – Constater un dysfonctionnement, une anomalie.</t>
  </si>
  <si>
    <t>Tâche T2.2 – Identifier les sous-ensembles, les éléments défectueux.</t>
  </si>
  <si>
    <t>C22.1</t>
  </si>
  <si>
    <t>C22.2</t>
  </si>
  <si>
    <t>C22.3</t>
  </si>
  <si>
    <t>Comparer les résultats des mesures, contrôles et essais avec les valeurs attendues.</t>
  </si>
  <si>
    <t>Compléter un ordre de réparation, un bon de commande, une estimation, un devis.</t>
  </si>
  <si>
    <t>Contrôles du tableau d'entretien périodique.</t>
  </si>
  <si>
    <t>Tâche T1.3 – Effectuer la mise à jour des indicateurs de maintenance.</t>
  </si>
  <si>
    <t>Mettre à jour les indicateurs de maintenance.</t>
  </si>
  <si>
    <t>Les indicateurs de maintenance sont mis à jour.</t>
  </si>
  <si>
    <t>Indicateurs de maintenance</t>
  </si>
  <si>
    <t>C34.2</t>
  </si>
  <si>
    <t>Les résultats sont exprimés dans les bonnes unités avec la précision attendue.</t>
  </si>
  <si>
    <t>C32.1</t>
  </si>
  <si>
    <t>Sur tous systèmes.</t>
  </si>
  <si>
    <t>Tâche T1.2 – Remplacer les sous-ensembles, les éléments, les produits. Ajuster les niveaux.</t>
  </si>
  <si>
    <t>Prendre connaissance de l'OR et identifier le véhicule.</t>
  </si>
  <si>
    <t>A2. DIAGNOSTIC D'UN SYSTÈME PILOTÉ</t>
  </si>
  <si>
    <t>Confirmer, constater un dysfonctionnement, une anomalie.</t>
  </si>
  <si>
    <t>Choisir les essais, les mesures, les contrôles.</t>
  </si>
  <si>
    <t>C22.4</t>
  </si>
  <si>
    <t>Tâche T2.3 – Proposer des solutions correctives.</t>
  </si>
  <si>
    <t>C22.5</t>
  </si>
  <si>
    <t>Le choix garanti l’efficience du diagnostic.</t>
  </si>
  <si>
    <t>Les solutions proposées sont hiérarchisées et justifiées.</t>
  </si>
  <si>
    <t>C23.1</t>
  </si>
  <si>
    <t>C23.5</t>
  </si>
  <si>
    <t>C23.4</t>
  </si>
  <si>
    <t>C23.6</t>
  </si>
  <si>
    <t>Le(s) défaut(s) retenu(s) corresponde(nt) au dysfonctionnement constaté.</t>
  </si>
  <si>
    <t>Analyser le relevé des défauts issu de l’outil d’aide au diagnostic.</t>
  </si>
  <si>
    <t>C23.2</t>
  </si>
  <si>
    <t>Rechercher les causes du dysfonctionnement et / ou de l'anomalie.</t>
  </si>
  <si>
    <t>Les hypothèses émises sont pertinentes et plausibles.</t>
  </si>
  <si>
    <t>C23.3</t>
  </si>
  <si>
    <t>Compétences Bac Pro</t>
  </si>
  <si>
    <t>Ligne 30</t>
  </si>
  <si>
    <t>Ligne 33</t>
  </si>
  <si>
    <t>Ligne 27</t>
  </si>
  <si>
    <t>Evaluation Lycée</t>
  </si>
  <si>
    <t>Evaluation Bilan entreprise</t>
  </si>
  <si>
    <t>Variateur, disques d’un embrayage, boîte de vitesses.
Carburateur.
Etriers de frein.
Cylindre - piston.
Roulements vilebrequin.
Amortisseurs…</t>
  </si>
  <si>
    <t>Réparer un pneumatique.
Joints d’étanchéité fourche…</t>
  </si>
  <si>
    <t>Ligne 58</t>
  </si>
  <si>
    <t>Ligne 67</t>
  </si>
  <si>
    <r>
      <t>5</t>
    </r>
    <r>
      <rPr>
        <b/>
        <vertAlign val="superscript"/>
        <sz val="8"/>
        <rFont val="Times New Roman"/>
        <family val="1"/>
      </rPr>
      <t>ème</t>
    </r>
    <r>
      <rPr>
        <b/>
        <sz val="8"/>
        <rFont val="Times New Roman"/>
        <family val="1"/>
      </rPr>
      <t xml:space="preserve"> PFMP</t>
    </r>
  </si>
  <si>
    <t>A2. DIAGNOSTIC D'UN DYSFONCTIONNEMENT MECANIQUE</t>
  </si>
  <si>
    <r>
      <t>U32 - Diagnostic d'un dysfonctionnement mécanique (</t>
    </r>
    <r>
      <rPr>
        <b/>
        <sz val="11"/>
        <color rgb="FFFF0000"/>
        <rFont val="Arial"/>
        <family val="2"/>
      </rPr>
      <t>dossier technique avec AFS</t>
    </r>
    <r>
      <rPr>
        <b/>
        <sz val="11"/>
        <rFont val="Arial"/>
        <family val="2"/>
      </rPr>
      <t>)</t>
    </r>
  </si>
  <si>
    <r>
      <t xml:space="preserve">U31 - Réalisation d'interventions sur véhicule, </t>
    </r>
    <r>
      <rPr>
        <b/>
        <sz val="11"/>
        <color rgb="FFFF0000"/>
        <rFont val="Arial"/>
        <family val="2"/>
      </rPr>
      <t xml:space="preserve">en entreprise </t>
    </r>
    <r>
      <rPr>
        <b/>
        <sz val="11"/>
        <rFont val="Arial"/>
        <family val="2"/>
      </rPr>
      <t>(</t>
    </r>
    <r>
      <rPr>
        <b/>
        <sz val="11"/>
        <color rgb="FFFF0000"/>
        <rFont val="Arial"/>
        <family val="2"/>
      </rPr>
      <t>bilan des PFMP</t>
    </r>
    <r>
      <rPr>
        <b/>
        <sz val="11"/>
        <rFont val="Arial"/>
        <family val="2"/>
      </rPr>
      <t>)</t>
    </r>
  </si>
  <si>
    <r>
      <t>U33 - Diagnostic d'un système piloté (</t>
    </r>
    <r>
      <rPr>
        <b/>
        <sz val="11"/>
        <color rgb="FFFF0000"/>
        <rFont val="Arial"/>
        <family val="2"/>
      </rPr>
      <t>situation d'évaluation 3h</t>
    </r>
    <r>
      <rPr>
        <b/>
        <sz val="11"/>
        <rFont val="Arial"/>
        <family val="2"/>
      </rPr>
      <t>)</t>
    </r>
  </si>
  <si>
    <r>
      <t>EP1 - Préparation d'une intervention de maintenance  (</t>
    </r>
    <r>
      <rPr>
        <b/>
        <sz val="11"/>
        <color rgb="FFFF0000"/>
        <rFont val="Arial"/>
        <family val="2"/>
      </rPr>
      <t>situation d'évaluation 4h</t>
    </r>
    <r>
      <rPr>
        <b/>
        <sz val="11"/>
        <rFont val="Arial"/>
        <family val="2"/>
      </rPr>
      <t>)</t>
    </r>
  </si>
  <si>
    <r>
      <t xml:space="preserve">EP2 - Réalisation d'interventions sur véhicule, </t>
    </r>
    <r>
      <rPr>
        <b/>
        <sz val="11"/>
        <color rgb="FFFF0000"/>
        <rFont val="Arial"/>
        <family val="2"/>
      </rPr>
      <t>en entreprise (bilan des PFMP)</t>
    </r>
  </si>
  <si>
    <r>
      <t>U2 - Analyse préparatoire à une intervention (</t>
    </r>
    <r>
      <rPr>
        <b/>
        <sz val="11"/>
        <color rgb="FFFF0000"/>
        <rFont val="Arial"/>
        <family val="2"/>
      </rPr>
      <t>épreuve écrite ponctuelle 3h</t>
    </r>
    <r>
      <rPr>
        <b/>
        <sz val="11"/>
        <rFont val="Arial"/>
        <family val="2"/>
      </rPr>
      <t>)</t>
    </r>
  </si>
  <si>
    <t>XXXX</t>
  </si>
  <si>
    <t>Classe : MVA VPC</t>
  </si>
  <si>
    <r>
      <t>6</t>
    </r>
    <r>
      <rPr>
        <b/>
        <vertAlign val="superscript"/>
        <sz val="8"/>
        <rFont val="Times New Roman"/>
        <family val="1"/>
      </rPr>
      <t>ème</t>
    </r>
    <r>
      <rPr>
        <b/>
        <sz val="8"/>
        <rFont val="Times New Roman"/>
        <family val="1"/>
      </rPr>
      <t xml:space="preserve"> PFMP</t>
    </r>
  </si>
  <si>
    <t>Equilibrer une roue. Régler tension de la chaîne, ralenti…</t>
  </si>
  <si>
    <t>Bilan 1ère PFMP</t>
  </si>
  <si>
    <t>Déposer reposer roue.
Changer un pneu.
Remplacer des plaquettes, disque de frein , mâchoires de frein.
Démonter carburateur. Déposer reposer piston moteur 2T.</t>
  </si>
  <si>
    <t>Bilan 2ème PFMP</t>
  </si>
  <si>
    <t>Bilan 3ème PFMP</t>
  </si>
  <si>
    <t>Bilan 4ème PFMP</t>
  </si>
  <si>
    <r>
      <t xml:space="preserve">Indicateurs de performance
# </t>
    </r>
    <r>
      <rPr>
        <b/>
        <sz val="9"/>
        <color theme="0" tint="-0.499984740745262"/>
        <rFont val="Arial"/>
        <family val="2"/>
      </rPr>
      <t>En gris niveau de la PFMP précédente</t>
    </r>
  </si>
  <si>
    <t>Bilan 5ème PFMP</t>
  </si>
  <si>
    <t>Les déposes et reposes des éléments sont effectuées dans le respect des procédures.</t>
  </si>
  <si>
    <t>Compétences communes aux activités.</t>
  </si>
  <si>
    <t>NIVEAU DE PERFORMANCE DES COMPÉTENCES PFMP 1</t>
  </si>
  <si>
    <t>NIVEAU DE PERFORMANCE DES COMPÉTENCES PFMP 2</t>
  </si>
  <si>
    <t>NIVEAU DE PERFORMANCE DES COMPÉTENCES PFMP 3</t>
  </si>
  <si>
    <t>NIVEAU DE PERFORMANCE DES COMPÉTENCES PFMP 4</t>
  </si>
  <si>
    <t>NIVEAU DE PERFORMANCE DES COMPÉTENCES PFMP 5</t>
  </si>
  <si>
    <t>NIVEAU DE PERFORMANCE DES COMPÉTENCES PFMP 6</t>
  </si>
  <si>
    <r>
      <rPr>
        <b/>
        <sz val="18"/>
        <rFont val="Times New Roman"/>
        <family val="1"/>
      </rPr>
      <t>BILAN DE PERFORMANCE DES COMPETENCES
PROFESSIONNELLES EN PFMP</t>
    </r>
    <r>
      <rPr>
        <b/>
        <sz val="26"/>
        <rFont val="Times New Roman"/>
        <family val="1"/>
      </rPr>
      <t xml:space="preserve">
</t>
    </r>
    <r>
      <rPr>
        <b/>
        <sz val="16"/>
        <rFont val="Times New Roman"/>
        <family val="1"/>
      </rPr>
      <t xml:space="preserve">
BAC PRO MV MOTOCYCLES  2014-2017</t>
    </r>
  </si>
  <si>
    <t>Indicateur de niveau de performance des compétences</t>
  </si>
  <si>
    <r>
      <rPr>
        <b/>
        <sz val="18"/>
        <rFont val="Times New Roman"/>
        <family val="1"/>
      </rPr>
      <t>BILAN DE PERFORMANCE DES COMPETENCES
PROFESSIONNELLES EN PFMP</t>
    </r>
    <r>
      <rPr>
        <b/>
        <sz val="26"/>
        <rFont val="Times New Roman"/>
        <family val="1"/>
      </rPr>
      <t xml:space="preserve">
</t>
    </r>
    <r>
      <rPr>
        <b/>
        <sz val="16"/>
        <rFont val="Times New Roman"/>
        <family val="1"/>
      </rPr>
      <t xml:space="preserve">
CAP MV MOTOCYCLES  2014-2016</t>
    </r>
  </si>
  <si>
    <t xml:space="preserve">Nom de l’apprenant(e) : </t>
  </si>
</sst>
</file>

<file path=xl/styles.xml><?xml version="1.0" encoding="utf-8"?>
<styleSheet xmlns="http://schemas.openxmlformats.org/spreadsheetml/2006/main">
  <numFmts count="1">
    <numFmt numFmtId="164" formatCode="0.0"/>
  </numFmts>
  <fonts count="46">
    <font>
      <sz val="10"/>
      <name val="Arial"/>
    </font>
    <font>
      <sz val="10"/>
      <name val="Arial"/>
      <family val="2"/>
    </font>
    <font>
      <b/>
      <sz val="26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i/>
      <sz val="24"/>
      <name val="Times New Roman"/>
      <family val="1"/>
    </font>
    <font>
      <b/>
      <sz val="16"/>
      <name val="Arial"/>
      <family val="2"/>
    </font>
    <font>
      <b/>
      <u/>
      <sz val="10"/>
      <name val="Times New Roman"/>
      <family val="1"/>
    </font>
    <font>
      <b/>
      <sz val="8"/>
      <name val="Times New Roman"/>
      <family val="1"/>
    </font>
    <font>
      <b/>
      <sz val="11"/>
      <name val="Arial"/>
      <family val="2"/>
    </font>
    <font>
      <b/>
      <sz val="10"/>
      <name val="Arial"/>
      <family val="2"/>
    </font>
    <font>
      <i/>
      <sz val="11"/>
      <name val="Arial"/>
      <family val="2"/>
    </font>
    <font>
      <sz val="10"/>
      <name val="Times New Roman"/>
      <family val="1"/>
    </font>
    <font>
      <u/>
      <sz val="8"/>
      <name val="Times New Roman"/>
      <family val="1"/>
    </font>
    <font>
      <b/>
      <sz val="8"/>
      <color indexed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b/>
      <sz val="20"/>
      <name val="Arial"/>
      <family val="2"/>
    </font>
    <font>
      <b/>
      <vertAlign val="superscript"/>
      <sz val="8"/>
      <name val="Times New Roman"/>
      <family val="1"/>
    </font>
    <font>
      <sz val="11"/>
      <name val="Calibri"/>
      <family val="2"/>
    </font>
    <font>
      <b/>
      <sz val="12"/>
      <name val="Arial"/>
      <family val="2"/>
    </font>
    <font>
      <b/>
      <sz val="9"/>
      <color rgb="FF000000"/>
      <name val="Arial"/>
      <family val="2"/>
    </font>
    <font>
      <b/>
      <sz val="9"/>
      <color rgb="FF000000"/>
      <name val="Wingdings"/>
      <charset val="2"/>
    </font>
    <font>
      <b/>
      <sz val="9"/>
      <name val="Arial"/>
      <family val="2"/>
    </font>
    <font>
      <b/>
      <sz val="11"/>
      <color rgb="FF000000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3"/>
      <name val="Verdana"/>
      <family val="2"/>
    </font>
    <font>
      <b/>
      <u/>
      <sz val="13"/>
      <name val="Verdana"/>
      <family val="2"/>
    </font>
    <font>
      <sz val="11"/>
      <name val="Arial"/>
      <family val="2"/>
    </font>
    <font>
      <sz val="12"/>
      <name val="Arial"/>
      <family val="2"/>
    </font>
    <font>
      <b/>
      <sz val="12"/>
      <color rgb="FF000000"/>
      <name val="Arial"/>
      <family val="2"/>
    </font>
    <font>
      <sz val="9"/>
      <color rgb="FF00000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u/>
      <sz val="11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2"/>
      <color rgb="FFFF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color theme="0" tint="-0.49998474074526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4">
    <xf numFmtId="0" fontId="0" fillId="0" borderId="0" xfId="0"/>
    <xf numFmtId="0" fontId="3" fillId="0" borderId="0" xfId="1" applyFont="1" applyFill="1" applyBorder="1" applyAlignment="1">
      <alignment vertical="center" wrapText="1"/>
    </xf>
    <xf numFmtId="0" fontId="1" fillId="0" borderId="0" xfId="1" applyFont="1"/>
    <xf numFmtId="0" fontId="1" fillId="0" borderId="0" xfId="1"/>
    <xf numFmtId="0" fontId="7" fillId="0" borderId="4" xfId="1" applyFont="1" applyBorder="1" applyAlignment="1">
      <alignment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 applyProtection="1">
      <alignment horizontal="center" vertical="center" wrapText="1"/>
    </xf>
    <xf numFmtId="0" fontId="12" fillId="0" borderId="10" xfId="1" applyFont="1" applyFill="1" applyBorder="1" applyAlignment="1" applyProtection="1">
      <alignment horizontal="left" vertical="center" wrapText="1"/>
    </xf>
    <xf numFmtId="0" fontId="13" fillId="0" borderId="6" xfId="1" applyNumberFormat="1" applyFont="1" applyFill="1" applyBorder="1" applyAlignment="1" applyProtection="1">
      <alignment horizontal="center" vertical="center" wrapText="1"/>
    </xf>
    <xf numFmtId="0" fontId="10" fillId="3" borderId="6" xfId="1" applyFont="1" applyFill="1" applyBorder="1" applyAlignment="1">
      <alignment horizontal="center" vertical="center" wrapText="1"/>
    </xf>
    <xf numFmtId="0" fontId="12" fillId="3" borderId="10" xfId="1" applyFont="1" applyFill="1" applyBorder="1" applyAlignment="1" applyProtection="1">
      <alignment horizontal="center" vertical="center" wrapText="1"/>
    </xf>
    <xf numFmtId="0" fontId="12" fillId="3" borderId="10" xfId="1" applyFont="1" applyFill="1" applyBorder="1" applyAlignment="1" applyProtection="1">
      <alignment horizontal="left" vertical="center" wrapText="1"/>
    </xf>
    <xf numFmtId="0" fontId="12" fillId="0" borderId="10" xfId="1" applyFont="1" applyFill="1" applyBorder="1" applyAlignment="1" applyProtection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 applyProtection="1">
      <alignment horizontal="left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wrapText="1"/>
    </xf>
    <xf numFmtId="0" fontId="1" fillId="0" borderId="0" xfId="1" applyFill="1"/>
    <xf numFmtId="0" fontId="1" fillId="0" borderId="0" xfId="1" applyBorder="1"/>
    <xf numFmtId="0" fontId="14" fillId="0" borderId="0" xfId="1" applyFont="1" applyFill="1" applyBorder="1" applyAlignment="1">
      <alignment horizontal="center" wrapText="1"/>
    </xf>
    <xf numFmtId="0" fontId="14" fillId="0" borderId="0" xfId="1" applyFont="1" applyFill="1" applyBorder="1" applyAlignment="1">
      <alignment horizontal="center"/>
    </xf>
    <xf numFmtId="0" fontId="9" fillId="0" borderId="0" xfId="1" applyFont="1" applyBorder="1" applyAlignment="1">
      <alignment horizontal="center" vertical="center" wrapText="1"/>
    </xf>
    <xf numFmtId="164" fontId="15" fillId="0" borderId="0" xfId="1" applyNumberFormat="1" applyFont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top" wrapText="1"/>
    </xf>
    <xf numFmtId="0" fontId="14" fillId="0" borderId="0" xfId="1" applyFont="1" applyFill="1" applyBorder="1" applyAlignment="1">
      <alignment vertical="top" wrapText="1"/>
    </xf>
    <xf numFmtId="0" fontId="16" fillId="0" borderId="0" xfId="1" applyFont="1" applyFill="1" applyBorder="1" applyAlignment="1">
      <alignment horizontal="center" vertical="top"/>
    </xf>
    <xf numFmtId="0" fontId="16" fillId="0" borderId="0" xfId="1" applyFont="1" applyBorder="1" applyAlignment="1">
      <alignment horizontal="right" vertical="top" wrapText="1"/>
    </xf>
    <xf numFmtId="0" fontId="16" fillId="0" borderId="0" xfId="1" applyFont="1" applyFill="1" applyBorder="1" applyAlignment="1">
      <alignment vertical="top" wrapText="1"/>
    </xf>
    <xf numFmtId="0" fontId="16" fillId="0" borderId="0" xfId="1" applyFont="1" applyFill="1" applyBorder="1" applyAlignment="1">
      <alignment horizontal="center" vertical="top" wrapText="1"/>
    </xf>
    <xf numFmtId="0" fontId="16" fillId="0" borderId="0" xfId="1" applyFont="1" applyBorder="1" applyAlignment="1">
      <alignment vertical="top" wrapText="1"/>
    </xf>
    <xf numFmtId="0" fontId="17" fillId="0" borderId="0" xfId="1" applyFont="1" applyBorder="1" applyAlignment="1">
      <alignment vertical="center" wrapText="1"/>
    </xf>
    <xf numFmtId="0" fontId="16" fillId="0" borderId="0" xfId="1" applyFont="1" applyFill="1"/>
    <xf numFmtId="0" fontId="16" fillId="0" borderId="0" xfId="1" applyFont="1"/>
    <xf numFmtId="0" fontId="17" fillId="0" borderId="0" xfId="1" applyFont="1"/>
    <xf numFmtId="0" fontId="18" fillId="0" borderId="0" xfId="1" applyFont="1"/>
    <xf numFmtId="49" fontId="9" fillId="0" borderId="6" xfId="1" applyNumberFormat="1" applyFont="1" applyBorder="1" applyAlignment="1" applyProtection="1">
      <alignment horizontal="center" vertical="center" wrapText="1"/>
    </xf>
    <xf numFmtId="0" fontId="2" fillId="0" borderId="2" xfId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vertical="center" wrapText="1"/>
    </xf>
    <xf numFmtId="0" fontId="2" fillId="0" borderId="8" xfId="1" applyFont="1" applyFill="1" applyBorder="1" applyAlignment="1" applyProtection="1">
      <alignment vertical="center" wrapText="1"/>
    </xf>
    <xf numFmtId="0" fontId="8" fillId="0" borderId="1" xfId="1" applyFont="1" applyFill="1" applyBorder="1" applyAlignment="1" applyProtection="1">
      <alignment vertical="center" wrapText="1"/>
    </xf>
    <xf numFmtId="0" fontId="8" fillId="0" borderId="2" xfId="1" applyFont="1" applyFill="1" applyBorder="1" applyAlignment="1" applyProtection="1">
      <alignment vertical="center" wrapText="1"/>
    </xf>
    <xf numFmtId="0" fontId="8" fillId="0" borderId="3" xfId="1" applyFont="1" applyFill="1" applyBorder="1" applyAlignment="1" applyProtection="1">
      <alignment vertical="center" wrapText="1"/>
    </xf>
    <xf numFmtId="0" fontId="13" fillId="2" borderId="6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23" fillId="4" borderId="6" xfId="0" applyFont="1" applyFill="1" applyBorder="1" applyAlignment="1">
      <alignment horizontal="center" wrapText="1"/>
    </xf>
    <xf numFmtId="0" fontId="23" fillId="4" borderId="6" xfId="0" applyFont="1" applyFill="1" applyBorder="1" applyAlignment="1">
      <alignment horizontal="center"/>
    </xf>
    <xf numFmtId="0" fontId="25" fillId="5" borderId="6" xfId="0" applyFont="1" applyFill="1" applyBorder="1" applyAlignment="1">
      <alignment horizontal="center" wrapText="1"/>
    </xf>
    <xf numFmtId="0" fontId="25" fillId="6" borderId="6" xfId="0" applyFont="1" applyFill="1" applyBorder="1" applyAlignment="1">
      <alignment horizontal="center"/>
    </xf>
    <xf numFmtId="0" fontId="25" fillId="7" borderId="6" xfId="0" applyFont="1" applyFill="1" applyBorder="1" applyAlignment="1">
      <alignment horizontal="center" wrapText="1"/>
    </xf>
    <xf numFmtId="0" fontId="25" fillId="8" borderId="6" xfId="0" applyFont="1" applyFill="1" applyBorder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28" fillId="0" borderId="0" xfId="0" applyFont="1" applyAlignment="1"/>
    <xf numFmtId="2" fontId="0" fillId="0" borderId="0" xfId="0" applyNumberFormat="1"/>
    <xf numFmtId="0" fontId="27" fillId="0" borderId="6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9" borderId="0" xfId="0" applyFill="1" applyAlignment="1">
      <alignment horizontal="center" vertical="center"/>
    </xf>
    <xf numFmtId="2" fontId="0" fillId="9" borderId="6" xfId="0" applyNumberForma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7" fillId="0" borderId="0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3" fillId="0" borderId="11" xfId="1" applyNumberFormat="1" applyFont="1" applyFill="1" applyBorder="1" applyAlignment="1" applyProtection="1">
      <alignment horizontal="center" vertical="center" wrapText="1"/>
    </xf>
    <xf numFmtId="1" fontId="1" fillId="0" borderId="0" xfId="1" applyNumberFormat="1" applyFont="1" applyAlignment="1">
      <alignment horizontal="center" vertical="center"/>
    </xf>
    <xf numFmtId="1" fontId="9" fillId="0" borderId="6" xfId="1" applyNumberFormat="1" applyFont="1" applyBorder="1" applyAlignment="1" applyProtection="1">
      <alignment horizontal="center" vertical="center" wrapText="1"/>
    </xf>
    <xf numFmtId="1" fontId="1" fillId="0" borderId="6" xfId="1" applyNumberFormat="1" applyFont="1" applyBorder="1" applyAlignment="1">
      <alignment horizontal="center" vertical="center"/>
    </xf>
    <xf numFmtId="1" fontId="1" fillId="0" borderId="0" xfId="1" applyNumberFormat="1" applyFont="1" applyFill="1" applyAlignment="1">
      <alignment horizontal="center" vertical="center"/>
    </xf>
    <xf numFmtId="0" fontId="10" fillId="12" borderId="10" xfId="1" applyFont="1" applyFill="1" applyBorder="1" applyAlignment="1" applyProtection="1">
      <alignment vertical="center" wrapText="1"/>
    </xf>
    <xf numFmtId="0" fontId="4" fillId="12" borderId="10" xfId="1" applyFont="1" applyFill="1" applyBorder="1" applyAlignment="1" applyProtection="1">
      <alignment horizontal="center" vertical="center" wrapText="1"/>
    </xf>
    <xf numFmtId="0" fontId="4" fillId="12" borderId="11" xfId="1" applyFont="1" applyFill="1" applyBorder="1" applyAlignment="1" applyProtection="1">
      <alignment horizontal="center" vertical="center" wrapText="1"/>
    </xf>
    <xf numFmtId="0" fontId="10" fillId="13" borderId="10" xfId="1" applyFont="1" applyFill="1" applyBorder="1" applyAlignment="1" applyProtection="1">
      <alignment vertical="center" wrapText="1"/>
    </xf>
    <xf numFmtId="0" fontId="4" fillId="13" borderId="10" xfId="1" applyFont="1" applyFill="1" applyBorder="1" applyAlignment="1" applyProtection="1">
      <alignment horizontal="center" vertical="center" wrapText="1"/>
    </xf>
    <xf numFmtId="0" fontId="4" fillId="13" borderId="11" xfId="1" applyFont="1" applyFill="1" applyBorder="1" applyAlignment="1" applyProtection="1">
      <alignment horizontal="center" vertical="center" wrapText="1"/>
    </xf>
    <xf numFmtId="0" fontId="10" fillId="15" borderId="10" xfId="1" applyFont="1" applyFill="1" applyBorder="1" applyAlignment="1" applyProtection="1">
      <alignment vertical="center" wrapText="1"/>
    </xf>
    <xf numFmtId="0" fontId="4" fillId="15" borderId="10" xfId="1" applyFont="1" applyFill="1" applyBorder="1" applyAlignment="1" applyProtection="1">
      <alignment horizontal="center" vertical="center" wrapText="1"/>
    </xf>
    <xf numFmtId="0" fontId="4" fillId="15" borderId="11" xfId="1" applyFont="1" applyFill="1" applyBorder="1" applyAlignment="1" applyProtection="1">
      <alignment horizontal="center" vertical="center" wrapText="1"/>
    </xf>
    <xf numFmtId="0" fontId="10" fillId="16" borderId="10" xfId="1" applyFont="1" applyFill="1" applyBorder="1" applyAlignment="1" applyProtection="1">
      <alignment vertical="center" wrapText="1"/>
    </xf>
    <xf numFmtId="0" fontId="4" fillId="16" borderId="10" xfId="1" applyFont="1" applyFill="1" applyBorder="1" applyAlignment="1" applyProtection="1">
      <alignment horizontal="center" vertical="center" wrapText="1"/>
    </xf>
    <xf numFmtId="0" fontId="4" fillId="16" borderId="11" xfId="1" applyFont="1" applyFill="1" applyBorder="1" applyAlignment="1" applyProtection="1">
      <alignment horizontal="center" vertical="center" wrapText="1"/>
    </xf>
    <xf numFmtId="0" fontId="22" fillId="9" borderId="10" xfId="0" applyFont="1" applyFill="1" applyBorder="1" applyAlignment="1"/>
    <xf numFmtId="0" fontId="9" fillId="0" borderId="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22" fillId="9" borderId="10" xfId="0" applyFont="1" applyFill="1" applyBorder="1" applyAlignment="1">
      <alignment horizontal="left" vertical="center"/>
    </xf>
    <xf numFmtId="0" fontId="24" fillId="20" borderId="9" xfId="0" applyFont="1" applyFill="1" applyBorder="1" applyAlignment="1">
      <alignment horizontal="left" vertical="center"/>
    </xf>
    <xf numFmtId="0" fontId="24" fillId="14" borderId="10" xfId="0" applyFont="1" applyFill="1" applyBorder="1" applyAlignment="1">
      <alignment horizontal="center"/>
    </xf>
    <xf numFmtId="0" fontId="24" fillId="11" borderId="10" xfId="0" applyFont="1" applyFill="1" applyBorder="1" applyAlignment="1">
      <alignment horizontal="center"/>
    </xf>
    <xf numFmtId="0" fontId="24" fillId="18" borderId="10" xfId="0" applyFont="1" applyFill="1" applyBorder="1" applyAlignment="1">
      <alignment horizontal="center"/>
    </xf>
    <xf numFmtId="0" fontId="24" fillId="10" borderId="10" xfId="0" applyFont="1" applyFill="1" applyBorder="1" applyAlignment="1">
      <alignment horizontal="center"/>
    </xf>
    <xf numFmtId="0" fontId="24" fillId="17" borderId="10" xfId="0" applyFont="1" applyFill="1" applyBorder="1" applyAlignment="1">
      <alignment horizontal="center"/>
    </xf>
    <xf numFmtId="0" fontId="24" fillId="20" borderId="10" xfId="0" applyFont="1" applyFill="1" applyBorder="1" applyAlignment="1">
      <alignment horizontal="center"/>
    </xf>
    <xf numFmtId="0" fontId="0" fillId="9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4" fillId="0" borderId="9" xfId="0" applyFont="1" applyBorder="1" applyAlignment="1">
      <alignment horizontal="center" vertical="center" wrapText="1"/>
    </xf>
    <xf numFmtId="0" fontId="21" fillId="14" borderId="10" xfId="0" applyFont="1" applyFill="1" applyBorder="1" applyAlignment="1">
      <alignment horizontal="center" vertical="center" wrapText="1"/>
    </xf>
    <xf numFmtId="0" fontId="21" fillId="14" borderId="10" xfId="0" applyFont="1" applyFill="1" applyBorder="1" applyAlignment="1">
      <alignment horizontal="center" vertical="center"/>
    </xf>
    <xf numFmtId="0" fontId="21" fillId="14" borderId="11" xfId="0" applyFont="1" applyFill="1" applyBorder="1" applyAlignment="1">
      <alignment horizontal="center" vertical="center"/>
    </xf>
    <xf numFmtId="0" fontId="21" fillId="18" borderId="10" xfId="0" applyFont="1" applyFill="1" applyBorder="1" applyAlignment="1">
      <alignment horizontal="center" vertical="center" wrapText="1"/>
    </xf>
    <xf numFmtId="0" fontId="21" fillId="18" borderId="10" xfId="0" applyFont="1" applyFill="1" applyBorder="1" applyAlignment="1">
      <alignment horizontal="center" vertical="center"/>
    </xf>
    <xf numFmtId="0" fontId="21" fillId="18" borderId="11" xfId="0" applyFont="1" applyFill="1" applyBorder="1" applyAlignment="1">
      <alignment horizontal="center" vertical="center"/>
    </xf>
    <xf numFmtId="0" fontId="21" fillId="11" borderId="10" xfId="0" applyFont="1" applyFill="1" applyBorder="1" applyAlignment="1">
      <alignment horizontal="center" vertical="center" wrapText="1"/>
    </xf>
    <xf numFmtId="0" fontId="21" fillId="11" borderId="10" xfId="0" applyFont="1" applyFill="1" applyBorder="1" applyAlignment="1">
      <alignment horizontal="center" vertical="center"/>
    </xf>
    <xf numFmtId="0" fontId="21" fillId="11" borderId="11" xfId="0" applyFont="1" applyFill="1" applyBorder="1" applyAlignment="1">
      <alignment horizontal="center" vertical="center"/>
    </xf>
    <xf numFmtId="0" fontId="21" fillId="21" borderId="10" xfId="0" applyFont="1" applyFill="1" applyBorder="1" applyAlignment="1">
      <alignment horizontal="center" vertical="center" wrapText="1"/>
    </xf>
    <xf numFmtId="0" fontId="21" fillId="21" borderId="10" xfId="0" applyFont="1" applyFill="1" applyBorder="1" applyAlignment="1">
      <alignment horizontal="center" vertical="center"/>
    </xf>
    <xf numFmtId="0" fontId="21" fillId="17" borderId="10" xfId="0" applyFont="1" applyFill="1" applyBorder="1" applyAlignment="1">
      <alignment horizontal="center" vertical="center" wrapText="1"/>
    </xf>
    <xf numFmtId="0" fontId="21" fillId="17" borderId="10" xfId="0" applyFont="1" applyFill="1" applyBorder="1" applyAlignment="1">
      <alignment horizontal="center" vertical="center"/>
    </xf>
    <xf numFmtId="0" fontId="21" fillId="17" borderId="11" xfId="0" applyFont="1" applyFill="1" applyBorder="1" applyAlignment="1">
      <alignment horizontal="center" vertical="center"/>
    </xf>
    <xf numFmtId="0" fontId="21" fillId="10" borderId="10" xfId="0" applyFont="1" applyFill="1" applyBorder="1" applyAlignment="1">
      <alignment horizontal="center" vertical="center" wrapText="1"/>
    </xf>
    <xf numFmtId="0" fontId="21" fillId="10" borderId="10" xfId="0" applyFont="1" applyFill="1" applyBorder="1" applyAlignment="1">
      <alignment horizontal="center" vertical="center"/>
    </xf>
    <xf numFmtId="0" fontId="21" fillId="10" borderId="11" xfId="0" applyFont="1" applyFill="1" applyBorder="1" applyAlignment="1">
      <alignment horizontal="center" vertical="center"/>
    </xf>
    <xf numFmtId="0" fontId="24" fillId="21" borderId="10" xfId="0" applyFont="1" applyFill="1" applyBorder="1" applyAlignment="1">
      <alignment horizontal="center"/>
    </xf>
    <xf numFmtId="0" fontId="21" fillId="20" borderId="10" xfId="0" applyFont="1" applyFill="1" applyBorder="1" applyAlignment="1">
      <alignment horizontal="center" vertical="center" wrapText="1"/>
    </xf>
    <xf numFmtId="0" fontId="21" fillId="20" borderId="10" xfId="0" applyFont="1" applyFill="1" applyBorder="1" applyAlignment="1">
      <alignment horizontal="center" vertical="center"/>
    </xf>
    <xf numFmtId="0" fontId="21" fillId="20" borderId="11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wrapText="1"/>
    </xf>
    <xf numFmtId="0" fontId="25" fillId="0" borderId="6" xfId="0" applyFont="1" applyFill="1" applyBorder="1" applyAlignment="1">
      <alignment horizontal="center"/>
    </xf>
    <xf numFmtId="0" fontId="0" fillId="0" borderId="0" xfId="0" applyFill="1"/>
    <xf numFmtId="0" fontId="29" fillId="0" borderId="0" xfId="0" applyFont="1" applyAlignment="1"/>
    <xf numFmtId="0" fontId="0" fillId="0" borderId="0" xfId="0" applyBorder="1"/>
    <xf numFmtId="0" fontId="0" fillId="14" borderId="0" xfId="0" applyFill="1"/>
    <xf numFmtId="0" fontId="24" fillId="0" borderId="0" xfId="0" applyFont="1" applyBorder="1" applyAlignment="1">
      <alignment vertical="center" wrapText="1"/>
    </xf>
    <xf numFmtId="0" fontId="0" fillId="5" borderId="9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26" fillId="7" borderId="9" xfId="0" applyFont="1" applyFill="1" applyBorder="1" applyAlignment="1">
      <alignment horizontal="center" vertical="center" wrapText="1"/>
    </xf>
    <xf numFmtId="0" fontId="26" fillId="8" borderId="9" xfId="0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4" fillId="14" borderId="7" xfId="0" applyFont="1" applyFill="1" applyBorder="1" applyAlignment="1">
      <alignment vertical="center"/>
    </xf>
    <xf numFmtId="0" fontId="23" fillId="0" borderId="6" xfId="0" applyFont="1" applyFill="1" applyBorder="1" applyAlignment="1">
      <alignment horizontal="center" wrapText="1"/>
    </xf>
    <xf numFmtId="0" fontId="23" fillId="0" borderId="6" xfId="0" applyFont="1" applyFill="1" applyBorder="1" applyAlignment="1">
      <alignment horizontal="center"/>
    </xf>
    <xf numFmtId="0" fontId="0" fillId="9" borderId="10" xfId="0" applyFill="1" applyBorder="1"/>
    <xf numFmtId="0" fontId="24" fillId="0" borderId="12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/>
    </xf>
    <xf numFmtId="0" fontId="0" fillId="0" borderId="0" xfId="0" applyFill="1" applyBorder="1"/>
    <xf numFmtId="0" fontId="31" fillId="0" borderId="0" xfId="0" applyFont="1" applyFill="1"/>
    <xf numFmtId="0" fontId="31" fillId="0" borderId="0" xfId="0" applyFont="1" applyFill="1" applyAlignment="1">
      <alignment horizontal="center" vertical="center"/>
    </xf>
    <xf numFmtId="0" fontId="32" fillId="0" borderId="0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vertical="center"/>
    </xf>
    <xf numFmtId="0" fontId="21" fillId="0" borderId="10" xfId="0" applyFont="1" applyFill="1" applyBorder="1" applyAlignment="1">
      <alignment vertical="center"/>
    </xf>
    <xf numFmtId="0" fontId="31" fillId="0" borderId="14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10" xfId="0" applyFont="1" applyFill="1" applyBorder="1" applyAlignment="1">
      <alignment horizontal="left" vertical="center"/>
    </xf>
    <xf numFmtId="0" fontId="31" fillId="0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33" fillId="9" borderId="9" xfId="0" applyFont="1" applyFill="1" applyBorder="1" applyAlignment="1">
      <alignment horizontal="left" vertical="center"/>
    </xf>
    <xf numFmtId="0" fontId="26" fillId="14" borderId="7" xfId="0" applyFont="1" applyFill="1" applyBorder="1" applyAlignment="1">
      <alignment vertical="center"/>
    </xf>
    <xf numFmtId="0" fontId="26" fillId="14" borderId="9" xfId="0" applyFont="1" applyFill="1" applyBorder="1" applyAlignment="1">
      <alignment vertical="center"/>
    </xf>
    <xf numFmtId="0" fontId="26" fillId="11" borderId="9" xfId="0" applyFont="1" applyFill="1" applyBorder="1" applyAlignment="1">
      <alignment horizontal="left" vertical="center"/>
    </xf>
    <xf numFmtId="0" fontId="26" fillId="18" borderId="9" xfId="0" applyFont="1" applyFill="1" applyBorder="1" applyAlignment="1">
      <alignment horizontal="left" vertical="center"/>
    </xf>
    <xf numFmtId="0" fontId="26" fillId="10" borderId="9" xfId="0" applyFont="1" applyFill="1" applyBorder="1" applyAlignment="1">
      <alignment horizontal="left" vertical="center"/>
    </xf>
    <xf numFmtId="0" fontId="26" fillId="17" borderId="9" xfId="0" applyFont="1" applyFill="1" applyBorder="1" applyAlignment="1">
      <alignment horizontal="left" vertical="center"/>
    </xf>
    <xf numFmtId="0" fontId="0" fillId="14" borderId="0" xfId="0" applyFill="1" applyBorder="1"/>
    <xf numFmtId="0" fontId="24" fillId="0" borderId="2" xfId="0" applyFont="1" applyBorder="1" applyAlignment="1">
      <alignment horizontal="center" vertical="center" wrapText="1"/>
    </xf>
    <xf numFmtId="0" fontId="35" fillId="14" borderId="10" xfId="0" applyFont="1" applyFill="1" applyBorder="1" applyAlignment="1">
      <alignment horizontal="left" vertical="center"/>
    </xf>
    <xf numFmtId="0" fontId="35" fillId="14" borderId="10" xfId="0" applyFont="1" applyFill="1" applyBorder="1" applyAlignment="1">
      <alignment vertical="center"/>
    </xf>
    <xf numFmtId="0" fontId="35" fillId="11" borderId="10" xfId="0" applyFont="1" applyFill="1" applyBorder="1" applyAlignment="1">
      <alignment horizontal="left" vertical="center"/>
    </xf>
    <xf numFmtId="0" fontId="35" fillId="18" borderId="10" xfId="0" applyFont="1" applyFill="1" applyBorder="1" applyAlignment="1">
      <alignment horizontal="left" vertical="center"/>
    </xf>
    <xf numFmtId="0" fontId="35" fillId="10" borderId="10" xfId="0" applyFont="1" applyFill="1" applyBorder="1" applyAlignment="1">
      <alignment horizontal="left" vertical="center"/>
    </xf>
    <xf numFmtId="0" fontId="35" fillId="17" borderId="10" xfId="0" applyFont="1" applyFill="1" applyBorder="1" applyAlignment="1">
      <alignment horizontal="left" vertical="center"/>
    </xf>
    <xf numFmtId="0" fontId="35" fillId="20" borderId="10" xfId="0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textRotation="90"/>
    </xf>
    <xf numFmtId="0" fontId="1" fillId="0" borderId="8" xfId="0" applyFont="1" applyBorder="1" applyAlignment="1">
      <alignment textRotation="90"/>
    </xf>
    <xf numFmtId="0" fontId="24" fillId="0" borderId="6" xfId="0" applyFont="1" applyBorder="1" applyAlignment="1">
      <alignment horizontal="center" vertical="center" wrapText="1"/>
    </xf>
    <xf numFmtId="0" fontId="35" fillId="21" borderId="10" xfId="0" applyFont="1" applyFill="1" applyBorder="1" applyAlignment="1">
      <alignment horizontal="left" vertical="center"/>
    </xf>
    <xf numFmtId="0" fontId="35" fillId="19" borderId="10" xfId="0" applyFont="1" applyFill="1" applyBorder="1" applyAlignment="1">
      <alignment horizontal="left" vertical="center"/>
    </xf>
    <xf numFmtId="0" fontId="24" fillId="19" borderId="10" xfId="0" applyFont="1" applyFill="1" applyBorder="1" applyAlignment="1">
      <alignment horizontal="center"/>
    </xf>
    <xf numFmtId="0" fontId="21" fillId="19" borderId="10" xfId="0" applyFont="1" applyFill="1" applyBorder="1" applyAlignment="1">
      <alignment horizontal="center" vertical="center" wrapText="1"/>
    </xf>
    <xf numFmtId="0" fontId="21" fillId="19" borderId="10" xfId="0" applyFont="1" applyFill="1" applyBorder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36" fillId="0" borderId="0" xfId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30" fillId="0" borderId="0" xfId="1" applyFont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38" fillId="0" borderId="0" xfId="1" applyFont="1" applyFill="1" applyBorder="1" applyAlignment="1">
      <alignment horizontal="center" vertical="center" wrapText="1"/>
    </xf>
    <xf numFmtId="0" fontId="36" fillId="0" borderId="0" xfId="1" applyFont="1" applyFill="1" applyBorder="1" applyAlignment="1">
      <alignment horizontal="center" vertical="center"/>
    </xf>
    <xf numFmtId="0" fontId="36" fillId="0" borderId="0" xfId="1" applyFont="1" applyFill="1" applyAlignment="1">
      <alignment horizontal="center" vertical="center"/>
    </xf>
    <xf numFmtId="1" fontId="1" fillId="0" borderId="0" xfId="1" applyNumberFormat="1" applyAlignment="1">
      <alignment horizontal="center" vertical="center"/>
    </xf>
    <xf numFmtId="1" fontId="1" fillId="0" borderId="6" xfId="1" applyNumberFormat="1" applyBorder="1" applyAlignment="1">
      <alignment horizontal="center" vertical="center"/>
    </xf>
    <xf numFmtId="1" fontId="1" fillId="0" borderId="0" xfId="1" applyNumberFormat="1" applyFill="1" applyAlignment="1">
      <alignment horizontal="center" vertical="center"/>
    </xf>
    <xf numFmtId="0" fontId="37" fillId="0" borderId="0" xfId="1" applyFont="1" applyFill="1" applyBorder="1" applyAlignment="1" applyProtection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31" fillId="0" borderId="14" xfId="0" applyFont="1" applyFill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2" fontId="0" fillId="9" borderId="0" xfId="0" applyNumberFormat="1" applyFill="1" applyBorder="1" applyAlignment="1">
      <alignment horizontal="center" vertical="center"/>
    </xf>
    <xf numFmtId="1" fontId="1" fillId="0" borderId="0" xfId="1" applyNumberFormat="1" applyFont="1" applyBorder="1" applyAlignment="1">
      <alignment horizontal="center" vertical="center"/>
    </xf>
    <xf numFmtId="1" fontId="1" fillId="0" borderId="0" xfId="1" applyNumberFormat="1" applyBorder="1" applyAlignment="1">
      <alignment horizontal="center" vertical="center"/>
    </xf>
    <xf numFmtId="1" fontId="1" fillId="0" borderId="6" xfId="1" applyNumberFormat="1" applyFill="1" applyBorder="1" applyAlignment="1">
      <alignment horizontal="center" vertical="center"/>
    </xf>
    <xf numFmtId="0" fontId="21" fillId="2" borderId="6" xfId="0" applyFont="1" applyFill="1" applyBorder="1" applyAlignment="1" applyProtection="1">
      <alignment horizontal="center" vertical="center" wrapText="1"/>
      <protection locked="0"/>
    </xf>
    <xf numFmtId="0" fontId="10" fillId="0" borderId="11" xfId="1" applyFont="1" applyFill="1" applyBorder="1" applyAlignment="1">
      <alignment horizontal="center" vertical="center" wrapText="1"/>
    </xf>
    <xf numFmtId="0" fontId="13" fillId="0" borderId="13" xfId="1" applyNumberFormat="1" applyFont="1" applyFill="1" applyBorder="1" applyAlignment="1" applyProtection="1">
      <alignment horizontal="center" vertical="center" wrapText="1"/>
    </xf>
    <xf numFmtId="1" fontId="1" fillId="0" borderId="13" xfId="1" applyNumberFormat="1" applyBorder="1" applyAlignment="1">
      <alignment horizontal="center" vertical="center"/>
    </xf>
    <xf numFmtId="1" fontId="1" fillId="0" borderId="13" xfId="1" applyNumberFormat="1" applyFill="1" applyBorder="1" applyAlignment="1">
      <alignment horizontal="center" vertical="center"/>
    </xf>
    <xf numFmtId="1" fontId="1" fillId="0" borderId="0" xfId="1" applyNumberFormat="1"/>
    <xf numFmtId="1" fontId="1" fillId="0" borderId="0" xfId="1" applyNumberFormat="1" applyAlignment="1">
      <alignment horizontal="left" vertical="center"/>
    </xf>
    <xf numFmtId="1" fontId="1" fillId="0" borderId="0" xfId="1" applyNumberFormat="1" applyFill="1"/>
    <xf numFmtId="1" fontId="1" fillId="0" borderId="0" xfId="1" applyNumberFormat="1" applyBorder="1"/>
    <xf numFmtId="1" fontId="1" fillId="0" borderId="5" xfId="1" applyNumberFormat="1" applyFill="1" applyBorder="1" applyAlignment="1">
      <alignment horizontal="center" vertical="center"/>
    </xf>
    <xf numFmtId="0" fontId="0" fillId="19" borderId="9" xfId="0" applyFill="1" applyBorder="1"/>
    <xf numFmtId="0" fontId="21" fillId="19" borderId="11" xfId="0" applyFont="1" applyFill="1" applyBorder="1" applyAlignment="1">
      <alignment horizontal="center" vertical="center"/>
    </xf>
    <xf numFmtId="0" fontId="0" fillId="21" borderId="4" xfId="0" applyFill="1" applyBorder="1"/>
    <xf numFmtId="0" fontId="21" fillId="21" borderId="11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1" fontId="1" fillId="0" borderId="10" xfId="1" applyNumberFormat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left" vertical="center" wrapText="1"/>
    </xf>
    <xf numFmtId="0" fontId="12" fillId="3" borderId="8" xfId="1" applyFont="1" applyFill="1" applyBorder="1" applyAlignment="1" applyProtection="1">
      <alignment horizontal="left" vertical="center" wrapText="1"/>
    </xf>
    <xf numFmtId="0" fontId="26" fillId="20" borderId="9" xfId="0" applyFont="1" applyFill="1" applyBorder="1" applyAlignment="1">
      <alignment horizontal="left" vertical="center"/>
    </xf>
    <xf numFmtId="0" fontId="26" fillId="23" borderId="9" xfId="0" applyFont="1" applyFill="1" applyBorder="1" applyAlignment="1">
      <alignment horizontal="left" vertical="center"/>
    </xf>
    <xf numFmtId="0" fontId="35" fillId="23" borderId="10" xfId="0" applyFont="1" applyFill="1" applyBorder="1" applyAlignment="1">
      <alignment horizontal="left" vertical="center"/>
    </xf>
    <xf numFmtId="0" fontId="24" fillId="23" borderId="10" xfId="0" applyFont="1" applyFill="1" applyBorder="1" applyAlignment="1">
      <alignment horizontal="center"/>
    </xf>
    <xf numFmtId="0" fontId="21" fillId="23" borderId="10" xfId="0" applyFont="1" applyFill="1" applyBorder="1" applyAlignment="1">
      <alignment horizontal="center" vertical="center" wrapText="1"/>
    </xf>
    <xf numFmtId="0" fontId="21" fillId="23" borderId="10" xfId="0" applyFont="1" applyFill="1" applyBorder="1" applyAlignment="1">
      <alignment horizontal="center" vertical="center"/>
    </xf>
    <xf numFmtId="0" fontId="21" fillId="23" borderId="11" xfId="0" applyFont="1" applyFill="1" applyBorder="1" applyAlignment="1">
      <alignment horizontal="center" vertical="center"/>
    </xf>
    <xf numFmtId="0" fontId="21" fillId="22" borderId="14" xfId="0" applyFont="1" applyFill="1" applyBorder="1" applyAlignment="1">
      <alignment horizontal="center" vertical="center" wrapText="1"/>
    </xf>
    <xf numFmtId="0" fontId="41" fillId="0" borderId="14" xfId="0" applyFont="1" applyFill="1" applyBorder="1" applyAlignment="1">
      <alignment horizontal="center" vertical="center" wrapText="1"/>
    </xf>
    <xf numFmtId="0" fontId="41" fillId="0" borderId="6" xfId="0" applyFont="1" applyFill="1" applyBorder="1" applyAlignment="1">
      <alignment horizontal="center" vertical="center" wrapText="1"/>
    </xf>
    <xf numFmtId="0" fontId="0" fillId="9" borderId="6" xfId="0" applyFill="1" applyBorder="1" applyAlignment="1">
      <alignment horizontal="center" vertical="center"/>
    </xf>
    <xf numFmtId="0" fontId="26" fillId="24" borderId="9" xfId="0" applyFont="1" applyFill="1" applyBorder="1" applyAlignment="1">
      <alignment horizontal="left" vertical="center"/>
    </xf>
    <xf numFmtId="0" fontId="35" fillId="24" borderId="10" xfId="0" applyFont="1" applyFill="1" applyBorder="1" applyAlignment="1">
      <alignment horizontal="left" vertical="center"/>
    </xf>
    <xf numFmtId="0" fontId="24" fillId="24" borderId="10" xfId="0" applyFont="1" applyFill="1" applyBorder="1" applyAlignment="1">
      <alignment horizontal="center"/>
    </xf>
    <xf numFmtId="0" fontId="21" fillId="24" borderId="10" xfId="0" applyFont="1" applyFill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/>
    </xf>
    <xf numFmtId="0" fontId="21" fillId="24" borderId="11" xfId="0" applyFont="1" applyFill="1" applyBorder="1" applyAlignment="1">
      <alignment horizontal="center" vertical="center"/>
    </xf>
    <xf numFmtId="0" fontId="26" fillId="25" borderId="9" xfId="0" applyFont="1" applyFill="1" applyBorder="1" applyAlignment="1">
      <alignment horizontal="left" vertical="center"/>
    </xf>
    <xf numFmtId="0" fontId="35" fillId="25" borderId="10" xfId="0" applyFont="1" applyFill="1" applyBorder="1" applyAlignment="1">
      <alignment horizontal="left" vertical="center"/>
    </xf>
    <xf numFmtId="0" fontId="24" fillId="25" borderId="10" xfId="0" applyFont="1" applyFill="1" applyBorder="1" applyAlignment="1">
      <alignment horizontal="center"/>
    </xf>
    <xf numFmtId="0" fontId="21" fillId="25" borderId="10" xfId="0" applyFont="1" applyFill="1" applyBorder="1" applyAlignment="1">
      <alignment horizontal="center" vertical="center" wrapText="1"/>
    </xf>
    <xf numFmtId="0" fontId="21" fillId="25" borderId="10" xfId="0" applyFont="1" applyFill="1" applyBorder="1" applyAlignment="1">
      <alignment horizontal="center" vertical="center"/>
    </xf>
    <xf numFmtId="0" fontId="21" fillId="25" borderId="11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 vertical="center"/>
    </xf>
    <xf numFmtId="0" fontId="42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44" fillId="0" borderId="0" xfId="1" applyFont="1" applyAlignment="1">
      <alignment horizontal="left"/>
    </xf>
    <xf numFmtId="1" fontId="44" fillId="0" borderId="0" xfId="1" applyNumberFormat="1" applyFont="1" applyAlignment="1">
      <alignment horizontal="left" vertical="center"/>
    </xf>
    <xf numFmtId="0" fontId="31" fillId="0" borderId="14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4" fillId="0" borderId="14" xfId="0" applyFont="1" applyBorder="1" applyAlignment="1">
      <alignment vertical="center" wrapText="1"/>
    </xf>
    <xf numFmtId="0" fontId="0" fillId="0" borderId="14" xfId="0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0" fontId="21" fillId="2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textRotation="90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24" fillId="0" borderId="6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left"/>
    </xf>
    <xf numFmtId="0" fontId="24" fillId="0" borderId="6" xfId="0" applyFont="1" applyBorder="1" applyAlignment="1">
      <alignment horizontal="center" vertical="center" wrapText="1"/>
    </xf>
    <xf numFmtId="0" fontId="31" fillId="0" borderId="14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31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24" fillId="14" borderId="9" xfId="0" applyFont="1" applyFill="1" applyBorder="1" applyAlignment="1">
      <alignment horizontal="center" vertical="center"/>
    </xf>
    <xf numFmtId="0" fontId="24" fillId="14" borderId="10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/>
    </xf>
    <xf numFmtId="0" fontId="29" fillId="0" borderId="0" xfId="0" applyFont="1" applyAlignment="1">
      <alignment horizontal="right"/>
    </xf>
    <xf numFmtId="0" fontId="34" fillId="0" borderId="9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left" vertical="center" wrapText="1"/>
    </xf>
    <xf numFmtId="0" fontId="10" fillId="0" borderId="8" xfId="1" applyFont="1" applyFill="1" applyBorder="1" applyAlignment="1">
      <alignment horizontal="left" vertical="center" wrapText="1"/>
    </xf>
    <xf numFmtId="0" fontId="10" fillId="3" borderId="9" xfId="1" applyFont="1" applyFill="1" applyBorder="1" applyAlignment="1">
      <alignment horizontal="left" vertical="center" wrapText="1"/>
    </xf>
    <xf numFmtId="0" fontId="10" fillId="3" borderId="10" xfId="1" applyFont="1" applyFill="1" applyBorder="1" applyAlignment="1">
      <alignment horizontal="left" vertical="center" wrapText="1"/>
    </xf>
    <xf numFmtId="0" fontId="10" fillId="0" borderId="9" xfId="1" applyFont="1" applyFill="1" applyBorder="1" applyAlignment="1">
      <alignment horizontal="left" vertical="center" wrapText="1"/>
    </xf>
    <xf numFmtId="0" fontId="10" fillId="0" borderId="10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6" fillId="0" borderId="2" xfId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 vertical="center" wrapText="1"/>
    </xf>
    <xf numFmtId="0" fontId="10" fillId="12" borderId="9" xfId="1" applyFont="1" applyFill="1" applyBorder="1" applyAlignment="1" applyProtection="1">
      <alignment horizontal="left" vertical="center" wrapText="1"/>
    </xf>
    <xf numFmtId="0" fontId="10" fillId="12" borderId="10" xfId="1" applyFont="1" applyFill="1" applyBorder="1" applyAlignment="1" applyProtection="1">
      <alignment horizontal="left" vertical="center" wrapText="1"/>
    </xf>
    <xf numFmtId="0" fontId="10" fillId="3" borderId="7" xfId="1" applyFont="1" applyFill="1" applyBorder="1" applyAlignment="1">
      <alignment horizontal="left" vertical="center" wrapText="1"/>
    </xf>
    <xf numFmtId="0" fontId="10" fillId="3" borderId="8" xfId="1" applyFont="1" applyFill="1" applyBorder="1" applyAlignment="1">
      <alignment horizontal="left" vertical="center" wrapText="1"/>
    </xf>
    <xf numFmtId="0" fontId="10" fillId="3" borderId="1" xfId="1" applyFont="1" applyFill="1" applyBorder="1" applyAlignment="1">
      <alignment horizontal="left" vertical="center" wrapText="1"/>
    </xf>
    <xf numFmtId="0" fontId="10" fillId="3" borderId="2" xfId="1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wrapText="1"/>
    </xf>
    <xf numFmtId="0" fontId="9" fillId="0" borderId="0" xfId="1" applyFont="1" applyFill="1" applyBorder="1" applyAlignment="1">
      <alignment horizontal="center" vertical="top" wrapText="1"/>
    </xf>
    <xf numFmtId="0" fontId="10" fillId="13" borderId="9" xfId="1" applyFont="1" applyFill="1" applyBorder="1" applyAlignment="1" applyProtection="1">
      <alignment horizontal="left" vertical="center" wrapText="1"/>
    </xf>
    <xf numFmtId="0" fontId="10" fillId="13" borderId="10" xfId="1" applyFont="1" applyFill="1" applyBorder="1" applyAlignment="1" applyProtection="1">
      <alignment horizontal="left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3" fillId="0" borderId="5" xfId="1" applyFont="1" applyFill="1" applyBorder="1" applyAlignment="1" applyProtection="1">
      <alignment horizontal="center" vertical="center" wrapText="1"/>
    </xf>
    <xf numFmtId="0" fontId="5" fillId="0" borderId="3" xfId="1" applyFont="1" applyBorder="1" applyAlignment="1" applyProtection="1">
      <alignment horizontal="center" vertical="center" wrapText="1"/>
    </xf>
    <xf numFmtId="0" fontId="10" fillId="16" borderId="9" xfId="1" applyFont="1" applyFill="1" applyBorder="1" applyAlignment="1" applyProtection="1">
      <alignment horizontal="left" vertical="center" wrapText="1"/>
    </xf>
    <xf numFmtId="0" fontId="10" fillId="16" borderId="10" xfId="1" applyFont="1" applyFill="1" applyBorder="1" applyAlignment="1" applyProtection="1">
      <alignment horizontal="left" vertical="center" wrapText="1"/>
    </xf>
    <xf numFmtId="0" fontId="10" fillId="15" borderId="9" xfId="1" applyFont="1" applyFill="1" applyBorder="1" applyAlignment="1" applyProtection="1">
      <alignment horizontal="left" vertical="center" wrapText="1"/>
    </xf>
    <xf numFmtId="0" fontId="10" fillId="15" borderId="10" xfId="1" applyFont="1" applyFill="1" applyBorder="1" applyAlignment="1" applyProtection="1">
      <alignment horizontal="left" vertical="center" wrapText="1"/>
    </xf>
  </cellXfs>
  <cellStyles count="2">
    <cellStyle name="Normal" xfId="0" builtinId="0"/>
    <cellStyle name="Normal 2" xfId="1"/>
  </cellStyles>
  <dxfs count="85"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9CC00"/>
        </patternFill>
      </fill>
    </dxf>
    <dxf>
      <font>
        <b val="0"/>
        <i val="0"/>
        <strike val="0"/>
        <color theme="0" tint="-0.34998626667073579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 val="0"/>
        <i val="0"/>
        <strike val="0"/>
        <color theme="0" tint="-0.34998626667073579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9CC00"/>
        </patternFill>
      </fill>
    </dxf>
    <dxf>
      <font>
        <b val="0"/>
        <i val="0"/>
        <strike val="0"/>
        <color theme="0" tint="-0.34998626667073579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 val="0"/>
        <i val="0"/>
        <strike val="0"/>
        <color theme="0" tint="-0.34998626667073579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 val="0"/>
        <i val="0"/>
        <strike val="0"/>
        <color theme="0" tint="-0.34998626667073579"/>
      </font>
    </dxf>
  </dxfs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108857</xdr:colOff>
      <xdr:row>0</xdr:row>
      <xdr:rowOff>52913</xdr:rowOff>
    </xdr:from>
    <xdr:to>
      <xdr:col>9</xdr:col>
      <xdr:colOff>439587</xdr:colOff>
      <xdr:row>3</xdr:row>
      <xdr:rowOff>222246</xdr:rowOff>
    </xdr:to>
    <xdr:pic>
      <xdr:nvPicPr>
        <xdr:cNvPr id="2" name="Image 1" descr="logo lycée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73786" y="52913"/>
          <a:ext cx="1310444" cy="12987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81643</xdr:colOff>
      <xdr:row>0</xdr:row>
      <xdr:rowOff>25699</xdr:rowOff>
    </xdr:from>
    <xdr:to>
      <xdr:col>11</xdr:col>
      <xdr:colOff>412373</xdr:colOff>
      <xdr:row>3</xdr:row>
      <xdr:rowOff>195032</xdr:rowOff>
    </xdr:to>
    <xdr:pic>
      <xdr:nvPicPr>
        <xdr:cNvPr id="2" name="Image 1" descr="logo lycée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73786" y="25699"/>
          <a:ext cx="1310444" cy="12987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6"/>
  <sheetViews>
    <sheetView view="pageBreakPreview" zoomScale="90" zoomScaleNormal="80" zoomScaleSheetLayoutView="90" workbookViewId="0">
      <selection activeCell="A2" sqref="A2:C2"/>
    </sheetView>
  </sheetViews>
  <sheetFormatPr baseColWidth="10" defaultRowHeight="15"/>
  <cols>
    <col min="1" max="1" width="20.28515625" customWidth="1"/>
    <col min="2" max="2" width="3.28515625" customWidth="1"/>
    <col min="3" max="3" width="21.42578125" style="45" customWidth="1"/>
    <col min="4" max="4" width="15.28515625" style="45" customWidth="1"/>
    <col min="5" max="5" width="1.7109375" style="45" customWidth="1"/>
    <col min="6" max="6" width="0.7109375" style="45" customWidth="1"/>
    <col min="7" max="8" width="3.42578125" style="45" customWidth="1"/>
    <col min="9" max="9" width="10.42578125" style="45" customWidth="1"/>
    <col min="10" max="10" width="8" style="45" customWidth="1"/>
    <col min="11" max="14" width="3.7109375" customWidth="1"/>
    <col min="15" max="15" width="5.7109375" customWidth="1"/>
    <col min="16" max="16" width="8.85546875" style="154" customWidth="1"/>
    <col min="17" max="19" width="5.85546875" style="59" customWidth="1"/>
    <col min="20" max="23" width="4.5703125" style="58" customWidth="1"/>
  </cols>
  <sheetData>
    <row r="1" spans="1:24" ht="34.5" customHeight="1">
      <c r="A1" s="279" t="s">
        <v>265</v>
      </c>
      <c r="B1" s="279"/>
      <c r="C1" s="279"/>
      <c r="D1" s="279"/>
      <c r="E1" s="279"/>
      <c r="F1" s="279"/>
      <c r="G1" s="279"/>
      <c r="H1" s="279"/>
      <c r="I1" s="279"/>
      <c r="J1" s="279"/>
      <c r="K1" s="53" t="s">
        <v>109</v>
      </c>
      <c r="L1" s="53"/>
      <c r="M1" s="53"/>
      <c r="N1" s="53"/>
      <c r="P1" s="153"/>
      <c r="Q1" s="57"/>
      <c r="R1" s="57"/>
      <c r="S1" s="57"/>
    </row>
    <row r="2" spans="1:24" ht="28.5" customHeight="1">
      <c r="A2" s="284" t="s">
        <v>274</v>
      </c>
      <c r="B2" s="284"/>
      <c r="C2" s="284"/>
      <c r="D2" s="285" t="s">
        <v>252</v>
      </c>
      <c r="E2" s="285"/>
      <c r="F2" s="285"/>
      <c r="G2" s="285"/>
      <c r="H2" s="285"/>
      <c r="I2" s="285"/>
      <c r="J2" s="285"/>
      <c r="K2" s="285"/>
      <c r="L2" s="285"/>
      <c r="M2" s="285"/>
      <c r="N2" s="285"/>
      <c r="T2" s="180"/>
      <c r="U2" s="180"/>
      <c r="V2" s="180"/>
      <c r="W2" s="180"/>
    </row>
    <row r="3" spans="1:24" ht="6" customHeight="1">
      <c r="T3" s="181"/>
      <c r="U3" s="181"/>
      <c r="V3" s="181"/>
      <c r="W3" s="181"/>
    </row>
    <row r="4" spans="1:24" ht="19.5" customHeight="1">
      <c r="A4" s="289" t="s">
        <v>272</v>
      </c>
      <c r="B4" s="139">
        <v>1</v>
      </c>
      <c r="C4" s="280" t="s">
        <v>101</v>
      </c>
      <c r="D4" s="280"/>
      <c r="E4" s="138"/>
      <c r="F4" s="52"/>
      <c r="G4" s="141">
        <v>3</v>
      </c>
      <c r="H4" s="280" t="s">
        <v>103</v>
      </c>
      <c r="I4" s="280"/>
      <c r="J4" s="280"/>
      <c r="K4" s="280"/>
      <c r="L4" s="280"/>
      <c r="M4" s="280"/>
      <c r="N4" s="280"/>
      <c r="P4" s="153"/>
      <c r="T4" s="64"/>
      <c r="U4" s="66"/>
      <c r="V4" s="181"/>
      <c r="W4" s="181"/>
    </row>
    <row r="5" spans="1:24" ht="19.5" customHeight="1">
      <c r="A5" s="290"/>
      <c r="B5" s="140">
        <v>2</v>
      </c>
      <c r="C5" s="280" t="s">
        <v>102</v>
      </c>
      <c r="D5" s="280"/>
      <c r="E5" s="138"/>
      <c r="F5" s="52"/>
      <c r="G5" s="142">
        <v>4</v>
      </c>
      <c r="H5" s="280" t="s">
        <v>104</v>
      </c>
      <c r="I5" s="280"/>
      <c r="J5" s="280"/>
      <c r="K5" s="280"/>
      <c r="L5" s="280"/>
      <c r="M5" s="280"/>
      <c r="N5" s="280"/>
      <c r="P5" s="153"/>
      <c r="T5" s="180"/>
      <c r="U5" s="180"/>
      <c r="V5" s="180"/>
      <c r="W5" s="180"/>
    </row>
    <row r="6" spans="1:24" ht="5.25" customHeight="1">
      <c r="T6" s="276" t="s">
        <v>165</v>
      </c>
      <c r="U6" s="276" t="s">
        <v>111</v>
      </c>
      <c r="V6" s="276" t="s">
        <v>112</v>
      </c>
      <c r="W6" s="276" t="s">
        <v>113</v>
      </c>
    </row>
    <row r="7" spans="1:24" ht="17.25" customHeight="1">
      <c r="A7" s="283" t="s">
        <v>110</v>
      </c>
      <c r="B7" s="277" t="s">
        <v>138</v>
      </c>
      <c r="C7" s="277"/>
      <c r="D7" s="278" t="s">
        <v>126</v>
      </c>
      <c r="E7" s="278"/>
      <c r="F7" s="278"/>
      <c r="G7" s="278"/>
      <c r="H7" s="278"/>
      <c r="I7" s="278"/>
      <c r="J7" s="278"/>
      <c r="K7" s="48">
        <v>1</v>
      </c>
      <c r="L7" s="49">
        <v>2</v>
      </c>
      <c r="M7" s="50">
        <v>3</v>
      </c>
      <c r="N7" s="51">
        <v>4</v>
      </c>
      <c r="P7" s="153"/>
      <c r="Q7" s="61"/>
      <c r="R7" s="61"/>
      <c r="S7" s="61"/>
      <c r="T7" s="276"/>
      <c r="U7" s="276"/>
      <c r="V7" s="276"/>
      <c r="W7" s="276"/>
    </row>
    <row r="8" spans="1:24" ht="15" customHeight="1">
      <c r="A8" s="283"/>
      <c r="B8" s="277"/>
      <c r="C8" s="277"/>
      <c r="D8" s="278"/>
      <c r="E8" s="278"/>
      <c r="F8" s="278"/>
      <c r="G8" s="278"/>
      <c r="H8" s="278"/>
      <c r="I8" s="278"/>
      <c r="J8" s="278"/>
      <c r="K8" s="46" t="s">
        <v>70</v>
      </c>
      <c r="L8" s="47" t="s">
        <v>71</v>
      </c>
      <c r="M8" s="46" t="s">
        <v>72</v>
      </c>
      <c r="N8" s="47" t="s">
        <v>73</v>
      </c>
      <c r="P8" s="153"/>
      <c r="Q8" s="60"/>
      <c r="R8" s="60"/>
      <c r="S8" s="60"/>
      <c r="T8" s="276"/>
      <c r="U8" s="276"/>
      <c r="V8" s="276"/>
      <c r="W8" s="276"/>
    </row>
    <row r="9" spans="1:24" ht="15" customHeight="1">
      <c r="A9" s="164" t="s">
        <v>115</v>
      </c>
      <c r="B9" s="147"/>
      <c r="C9" s="97"/>
      <c r="D9" s="93"/>
      <c r="E9" s="93"/>
      <c r="F9" s="93"/>
      <c r="G9" s="93"/>
      <c r="H9" s="93"/>
      <c r="I9" s="93"/>
      <c r="J9" s="93"/>
      <c r="K9" s="145"/>
      <c r="L9" s="146"/>
      <c r="M9" s="145"/>
      <c r="N9" s="146"/>
      <c r="P9" s="155"/>
      <c r="Q9" s="60"/>
      <c r="R9" s="60"/>
      <c r="S9" s="60"/>
      <c r="T9" s="276"/>
      <c r="U9" s="276"/>
      <c r="V9" s="276"/>
      <c r="W9" s="276"/>
    </row>
    <row r="10" spans="1:24" s="134" customFormat="1" ht="15" customHeight="1">
      <c r="A10" s="165" t="s">
        <v>164</v>
      </c>
      <c r="B10" s="171"/>
      <c r="C10" s="144"/>
      <c r="D10" s="298"/>
      <c r="E10" s="299"/>
      <c r="F10" s="299"/>
      <c r="G10" s="299"/>
      <c r="H10" s="299"/>
      <c r="I10" s="299"/>
      <c r="J10" s="299"/>
      <c r="K10" s="132"/>
      <c r="L10" s="133"/>
      <c r="M10" s="132"/>
      <c r="N10" s="133"/>
      <c r="O10" s="152"/>
      <c r="P10" s="156"/>
      <c r="Q10" s="61"/>
      <c r="R10" s="61"/>
      <c r="S10" s="61"/>
      <c r="T10" s="276"/>
      <c r="U10" s="276"/>
      <c r="V10" s="276"/>
      <c r="W10" s="276"/>
    </row>
    <row r="11" spans="1:24" ht="17.100000000000001" customHeight="1">
      <c r="A11" s="281" t="s">
        <v>144</v>
      </c>
      <c r="B11" s="294" t="s">
        <v>142</v>
      </c>
      <c r="C11" s="295"/>
      <c r="D11" s="286" t="s">
        <v>74</v>
      </c>
      <c r="E11" s="286"/>
      <c r="F11" s="286"/>
      <c r="G11" s="286"/>
      <c r="H11" s="286"/>
      <c r="I11" s="286"/>
      <c r="J11" s="286"/>
      <c r="K11" s="72"/>
      <c r="L11" s="72"/>
      <c r="M11" s="72"/>
      <c r="N11" s="72"/>
      <c r="P11" s="287" t="s">
        <v>75</v>
      </c>
      <c r="Q11" s="67"/>
      <c r="R11" s="55" t="str">
        <f>IF(K11&lt;&gt;"",1,(IF(L11&lt;&gt;"",2,(IF(M11&lt;&gt;"",3,IF(N11&lt;&gt;"",4,""))))))</f>
        <v/>
      </c>
      <c r="S11" s="67"/>
      <c r="T11" s="182"/>
      <c r="U11" s="182"/>
      <c r="V11" s="182"/>
      <c r="W11" s="182"/>
    </row>
    <row r="12" spans="1:24" ht="17.100000000000001" customHeight="1">
      <c r="A12" s="282"/>
      <c r="B12" s="296"/>
      <c r="C12" s="297"/>
      <c r="D12" s="286" t="s">
        <v>133</v>
      </c>
      <c r="E12" s="286"/>
      <c r="F12" s="286"/>
      <c r="G12" s="286"/>
      <c r="H12" s="286"/>
      <c r="I12" s="286"/>
      <c r="J12" s="286"/>
      <c r="K12" s="72"/>
      <c r="L12" s="72"/>
      <c r="M12" s="72"/>
      <c r="N12" s="72"/>
      <c r="P12" s="288"/>
      <c r="Q12" s="67"/>
      <c r="R12" s="55" t="str">
        <f>IF(K12&lt;&gt;"",1,(IF(L12&lt;&gt;"",2,(IF(M12&lt;&gt;"",3,IF(N12&lt;&gt;"",4,""))))))</f>
        <v/>
      </c>
      <c r="S12" s="67"/>
      <c r="T12" s="75">
        <f>SUM(R11:R12)</f>
        <v>0</v>
      </c>
      <c r="U12" s="62">
        <f>IF(R11&lt;&gt;"",1,0)+IF(R12&lt;&gt;"",1,0)</f>
        <v>0</v>
      </c>
      <c r="V12" s="63" t="str">
        <f>IF(U12=0,"",T12/U12)</f>
        <v/>
      </c>
      <c r="W12" s="65" t="str">
        <f>IF(V12="","NE",ROUND(V12,0))</f>
        <v>NE</v>
      </c>
    </row>
    <row r="13" spans="1:24" ht="17.100000000000001" customHeight="1">
      <c r="A13" s="281" t="s">
        <v>145</v>
      </c>
      <c r="B13" s="304" t="s">
        <v>136</v>
      </c>
      <c r="C13" s="305"/>
      <c r="D13" s="286" t="s">
        <v>107</v>
      </c>
      <c r="E13" s="286"/>
      <c r="F13" s="286"/>
      <c r="G13" s="286"/>
      <c r="H13" s="286"/>
      <c r="I13" s="286"/>
      <c r="J13" s="286"/>
      <c r="K13" s="72"/>
      <c r="L13" s="72"/>
      <c r="M13" s="72"/>
      <c r="N13" s="72"/>
      <c r="P13" s="287" t="s">
        <v>76</v>
      </c>
      <c r="Q13" s="56"/>
      <c r="R13" s="55" t="str">
        <f>IF(K13&lt;&gt;"",1,(IF(L13&lt;&gt;"",2,(IF(M13&lt;&gt;"",3,IF(N13&lt;&gt;"",4,""))))))</f>
        <v/>
      </c>
      <c r="S13" s="56"/>
      <c r="T13" s="73"/>
    </row>
    <row r="14" spans="1:24" ht="17.100000000000001" customHeight="1">
      <c r="A14" s="282"/>
      <c r="B14" s="296" t="s">
        <v>125</v>
      </c>
      <c r="C14" s="297"/>
      <c r="D14" s="286" t="s">
        <v>151</v>
      </c>
      <c r="E14" s="286"/>
      <c r="F14" s="286"/>
      <c r="G14" s="286"/>
      <c r="H14" s="286"/>
      <c r="I14" s="286"/>
      <c r="J14" s="286"/>
      <c r="K14" s="72"/>
      <c r="L14" s="72"/>
      <c r="M14" s="72"/>
      <c r="N14" s="72"/>
      <c r="P14" s="288"/>
      <c r="Q14" s="56"/>
      <c r="R14" s="55" t="str">
        <f>IF(K14&lt;&gt;"",1,(IF(L14&lt;&gt;"",2,(IF(M14&lt;&gt;"",3,IF(N14&lt;&gt;"",4,""))))))</f>
        <v/>
      </c>
      <c r="S14" s="56"/>
      <c r="T14" s="75">
        <f>SUM(R13:R14)</f>
        <v>0</v>
      </c>
      <c r="U14" s="62">
        <f>IF(R13&lt;&gt;"",1,0)+IF(R14&lt;&gt;"",1,0)</f>
        <v>0</v>
      </c>
      <c r="V14" s="63" t="str">
        <f>IF(U14=0,"",T14/U14)</f>
        <v/>
      </c>
      <c r="W14" s="65" t="str">
        <f>IF(V14="","NE",ROUND(V14,0))</f>
        <v>NE</v>
      </c>
      <c r="X14" s="54"/>
    </row>
    <row r="15" spans="1:24" ht="15" customHeight="1">
      <c r="A15" s="166" t="s">
        <v>93</v>
      </c>
      <c r="B15" s="173"/>
      <c r="C15" s="174"/>
      <c r="D15" s="99"/>
      <c r="E15" s="99"/>
      <c r="F15" s="99"/>
      <c r="G15" s="99"/>
      <c r="H15" s="99"/>
      <c r="I15" s="99"/>
      <c r="J15" s="99"/>
      <c r="K15" s="111"/>
      <c r="L15" s="112"/>
      <c r="M15" s="111"/>
      <c r="N15" s="113"/>
      <c r="O15" s="136"/>
      <c r="P15" s="157"/>
      <c r="Q15" s="61"/>
      <c r="R15" s="67"/>
      <c r="S15" s="61"/>
    </row>
    <row r="16" spans="1:24" ht="24.75" customHeight="1">
      <c r="A16" s="149" t="s">
        <v>124</v>
      </c>
      <c r="B16" s="294" t="s">
        <v>141</v>
      </c>
      <c r="C16" s="295"/>
      <c r="D16" s="286" t="s">
        <v>94</v>
      </c>
      <c r="E16" s="286"/>
      <c r="F16" s="286"/>
      <c r="G16" s="286"/>
      <c r="H16" s="286"/>
      <c r="I16" s="286"/>
      <c r="J16" s="286"/>
      <c r="K16" s="143"/>
      <c r="L16" s="143"/>
      <c r="M16" s="143"/>
      <c r="N16" s="143"/>
      <c r="P16" s="158" t="s">
        <v>95</v>
      </c>
      <c r="Q16" s="68"/>
      <c r="R16" s="55" t="str">
        <f>IF(K16&lt;&gt;"",1,(IF(L16&lt;&gt;"",2,(IF(M16&lt;&gt;"",3,IF(N16&lt;&gt;"",4,""))))))</f>
        <v/>
      </c>
      <c r="S16" s="68"/>
      <c r="T16" s="105" t="str">
        <f>IF(R16="","NE",R16)</f>
        <v>NE</v>
      </c>
    </row>
    <row r="17" spans="1:24" ht="15" customHeight="1">
      <c r="A17" s="167" t="s">
        <v>77</v>
      </c>
      <c r="B17" s="175"/>
      <c r="C17" s="175"/>
      <c r="D17" s="100"/>
      <c r="E17" s="100"/>
      <c r="F17" s="100"/>
      <c r="G17" s="100"/>
      <c r="H17" s="100"/>
      <c r="I17" s="100"/>
      <c r="J17" s="100"/>
      <c r="K17" s="117"/>
      <c r="L17" s="118"/>
      <c r="M17" s="117"/>
      <c r="N17" s="119"/>
      <c r="O17" s="136"/>
      <c r="P17" s="159"/>
      <c r="Q17" s="61"/>
      <c r="R17" s="67"/>
      <c r="S17" s="61"/>
    </row>
    <row r="18" spans="1:24" ht="15" customHeight="1">
      <c r="A18" s="168" t="s">
        <v>78</v>
      </c>
      <c r="B18" s="176"/>
      <c r="C18" s="176"/>
      <c r="D18" s="101"/>
      <c r="E18" s="101"/>
      <c r="F18" s="101"/>
      <c r="G18" s="101"/>
      <c r="H18" s="101"/>
      <c r="I18" s="101"/>
      <c r="J18" s="101"/>
      <c r="K18" s="114"/>
      <c r="L18" s="115"/>
      <c r="M18" s="114"/>
      <c r="N18" s="116"/>
      <c r="O18" s="136"/>
      <c r="P18" s="160"/>
      <c r="Q18" s="61"/>
      <c r="R18" s="67"/>
      <c r="S18" s="61"/>
    </row>
    <row r="19" spans="1:24" ht="30.75" customHeight="1">
      <c r="A19" s="292" t="s">
        <v>163</v>
      </c>
      <c r="B19" s="300" t="s">
        <v>152</v>
      </c>
      <c r="C19" s="301"/>
      <c r="D19" s="286" t="s">
        <v>108</v>
      </c>
      <c r="E19" s="286"/>
      <c r="F19" s="286"/>
      <c r="G19" s="286"/>
      <c r="H19" s="286"/>
      <c r="I19" s="286"/>
      <c r="J19" s="286"/>
      <c r="K19" s="143"/>
      <c r="L19" s="265"/>
      <c r="M19" s="143"/>
      <c r="N19" s="143"/>
      <c r="P19" s="287" t="s">
        <v>79</v>
      </c>
      <c r="Q19" s="56"/>
      <c r="R19" s="55" t="str">
        <f>IF(K19&lt;&gt;"",1,(IF(L19&lt;&gt;"",2,(IF(M19&lt;&gt;"",3,IF(N19&lt;&gt;"",4,""))))))</f>
        <v/>
      </c>
      <c r="S19" s="56"/>
      <c r="T19" s="73"/>
    </row>
    <row r="20" spans="1:24" ht="30.75" customHeight="1">
      <c r="A20" s="293"/>
      <c r="B20" s="302"/>
      <c r="C20" s="303"/>
      <c r="D20" s="286" t="s">
        <v>120</v>
      </c>
      <c r="E20" s="286"/>
      <c r="F20" s="286"/>
      <c r="G20" s="286"/>
      <c r="H20" s="286"/>
      <c r="I20" s="286"/>
      <c r="J20" s="286"/>
      <c r="K20" s="143"/>
      <c r="L20" s="143"/>
      <c r="M20" s="143"/>
      <c r="N20" s="143"/>
      <c r="P20" s="291"/>
      <c r="Q20" s="56"/>
      <c r="R20" s="55" t="str">
        <f>IF(K20&lt;&gt;"",1,(IF(L20&lt;&gt;"",2,(IF(M20&lt;&gt;"",3,IF(N20&lt;&gt;"",4,""))))))</f>
        <v/>
      </c>
      <c r="S20" s="56"/>
      <c r="T20" s="75">
        <f>SUM(R19:R20)</f>
        <v>0</v>
      </c>
      <c r="U20" s="62">
        <f>IF(R19&lt;&gt;"",1,0)+IF(R20&lt;&gt;"",1,0)</f>
        <v>0</v>
      </c>
      <c r="V20" s="63" t="str">
        <f>IF(U20=0,"",T20/U20)</f>
        <v/>
      </c>
      <c r="W20" s="65" t="str">
        <f>IF(V20="","NE",ROUND(V20,0))</f>
        <v>NE</v>
      </c>
    </row>
    <row r="21" spans="1:24" ht="15" customHeight="1">
      <c r="A21" s="168" t="s">
        <v>214</v>
      </c>
      <c r="B21" s="176"/>
      <c r="C21" s="176"/>
      <c r="D21" s="101"/>
      <c r="E21" s="101"/>
      <c r="F21" s="101"/>
      <c r="G21" s="101"/>
      <c r="H21" s="101"/>
      <c r="I21" s="101"/>
      <c r="J21" s="101"/>
      <c r="K21" s="114"/>
      <c r="L21" s="115"/>
      <c r="M21" s="114"/>
      <c r="N21" s="116"/>
      <c r="O21" s="136"/>
      <c r="P21" s="161"/>
      <c r="Q21" s="61"/>
      <c r="R21" s="67"/>
      <c r="S21" s="61"/>
    </row>
    <row r="22" spans="1:24" ht="24.75" customHeight="1">
      <c r="A22" s="281" t="s">
        <v>127</v>
      </c>
      <c r="B22" s="294" t="s">
        <v>187</v>
      </c>
      <c r="C22" s="295"/>
      <c r="D22" s="286" t="s">
        <v>135</v>
      </c>
      <c r="E22" s="286"/>
      <c r="F22" s="286"/>
      <c r="G22" s="286"/>
      <c r="H22" s="286"/>
      <c r="I22" s="286"/>
      <c r="J22" s="286"/>
      <c r="K22" s="72"/>
      <c r="L22" s="72"/>
      <c r="M22" s="72"/>
      <c r="N22" s="72"/>
      <c r="P22" s="287" t="s">
        <v>81</v>
      </c>
      <c r="Q22" s="67"/>
      <c r="R22" s="55" t="str">
        <f>IF(K22&lt;&gt;"",1,(IF(L22&lt;&gt;"",2,(IF(M22&lt;&gt;"",3,IF(N22&lt;&gt;"",4,""))))))</f>
        <v/>
      </c>
      <c r="S22" s="67"/>
      <c r="T22" s="163"/>
    </row>
    <row r="23" spans="1:24" ht="24.75" customHeight="1">
      <c r="A23" s="282"/>
      <c r="B23" s="296"/>
      <c r="C23" s="297"/>
      <c r="D23" s="286" t="s">
        <v>80</v>
      </c>
      <c r="E23" s="286"/>
      <c r="F23" s="286"/>
      <c r="G23" s="286"/>
      <c r="H23" s="286"/>
      <c r="I23" s="286"/>
      <c r="J23" s="286"/>
      <c r="K23" s="72"/>
      <c r="L23" s="72"/>
      <c r="M23" s="72"/>
      <c r="N23" s="72"/>
      <c r="P23" s="288"/>
      <c r="Q23" s="67"/>
      <c r="R23" s="55" t="str">
        <f>IF(K23&lt;&gt;"",1,(IF(L23&lt;&gt;"",2,(IF(M23&lt;&gt;"",3,IF(N23&lt;&gt;"",4,""))))))</f>
        <v/>
      </c>
      <c r="S23" s="67"/>
      <c r="T23" s="75">
        <f>SUM(R22:R23)</f>
        <v>0</v>
      </c>
      <c r="U23" s="62">
        <f>IF(R22&lt;&gt;"",1,0)+IF(R23&lt;&gt;"",1,0)</f>
        <v>0</v>
      </c>
      <c r="V23" s="63" t="str">
        <f>IF(U23=0,"",T23/U23)</f>
        <v/>
      </c>
      <c r="W23" s="65" t="str">
        <f>IF(V23="","NE",ROUND(V23,0))</f>
        <v>NE</v>
      </c>
    </row>
    <row r="24" spans="1:24" ht="17.100000000000001" customHeight="1">
      <c r="A24" s="281" t="s">
        <v>146</v>
      </c>
      <c r="B24" s="294" t="s">
        <v>84</v>
      </c>
      <c r="C24" s="295"/>
      <c r="D24" s="282" t="s">
        <v>82</v>
      </c>
      <c r="E24" s="282"/>
      <c r="F24" s="282"/>
      <c r="G24" s="282"/>
      <c r="H24" s="282"/>
      <c r="I24" s="282"/>
      <c r="J24" s="282"/>
      <c r="K24" s="72"/>
      <c r="L24" s="72"/>
      <c r="M24" s="72"/>
      <c r="N24" s="72"/>
      <c r="P24" s="287" t="s">
        <v>83</v>
      </c>
      <c r="Q24" s="56"/>
      <c r="R24" s="55" t="str">
        <f>IF(K24&lt;&gt;"",1,(IF(L24&lt;&gt;"",2,(IF(M24&lt;&gt;"",3,IF(N24&lt;&gt;"",4,""))))))</f>
        <v/>
      </c>
      <c r="S24" s="56"/>
      <c r="T24" s="73"/>
    </row>
    <row r="25" spans="1:24" ht="22.5" customHeight="1">
      <c r="A25" s="282"/>
      <c r="B25" s="296"/>
      <c r="C25" s="297"/>
      <c r="D25" s="286" t="s">
        <v>128</v>
      </c>
      <c r="E25" s="286"/>
      <c r="F25" s="286"/>
      <c r="G25" s="286"/>
      <c r="H25" s="286"/>
      <c r="I25" s="286"/>
      <c r="J25" s="286"/>
      <c r="K25" s="72"/>
      <c r="L25" s="72"/>
      <c r="M25" s="72"/>
      <c r="N25" s="72"/>
      <c r="P25" s="291"/>
      <c r="Q25" s="56"/>
      <c r="R25" s="55" t="str">
        <f>IF(K25&lt;&gt;"",1,(IF(L25&lt;&gt;"",2,(IF(M25&lt;&gt;"",3,IF(N25&lt;&gt;"",4,""))))))</f>
        <v/>
      </c>
      <c r="S25" s="56"/>
      <c r="T25" s="73"/>
    </row>
    <row r="26" spans="1:24" ht="24" customHeight="1">
      <c r="A26" s="149" t="s">
        <v>147</v>
      </c>
      <c r="B26" s="294" t="s">
        <v>140</v>
      </c>
      <c r="C26" s="295"/>
      <c r="D26" s="306" t="s">
        <v>105</v>
      </c>
      <c r="E26" s="307"/>
      <c r="F26" s="307"/>
      <c r="G26" s="307"/>
      <c r="H26" s="307"/>
      <c r="I26" s="307"/>
      <c r="J26" s="308"/>
      <c r="K26" s="265"/>
      <c r="L26" s="143"/>
      <c r="M26" s="143"/>
      <c r="N26" s="143"/>
      <c r="P26" s="158" t="s">
        <v>83</v>
      </c>
      <c r="Q26" s="56"/>
      <c r="R26" s="55" t="str">
        <f>IF(K26&lt;&gt;"",1,(IF(L26&lt;&gt;"",2,(IF(M26&lt;&gt;"",3,IF(N26&lt;&gt;"",4,""))))))</f>
        <v/>
      </c>
      <c r="S26" s="68"/>
      <c r="T26" s="109"/>
      <c r="U26" s="107"/>
      <c r="V26" s="108"/>
      <c r="W26" s="108"/>
    </row>
    <row r="27" spans="1:24" ht="15" customHeight="1">
      <c r="A27" s="169" t="s">
        <v>150</v>
      </c>
      <c r="B27" s="177"/>
      <c r="C27" s="177"/>
      <c r="D27" s="102"/>
      <c r="E27" s="102"/>
      <c r="F27" s="102"/>
      <c r="G27" s="102"/>
      <c r="H27" s="102"/>
      <c r="I27" s="102"/>
      <c r="J27" s="102"/>
      <c r="K27" s="125"/>
      <c r="L27" s="126"/>
      <c r="M27" s="125"/>
      <c r="N27" s="127"/>
      <c r="O27" s="136"/>
      <c r="P27" s="159"/>
      <c r="Q27" s="61"/>
      <c r="R27" s="70"/>
      <c r="S27" s="74"/>
      <c r="T27" s="73"/>
    </row>
    <row r="28" spans="1:24" ht="15" customHeight="1">
      <c r="A28" s="170" t="s">
        <v>85</v>
      </c>
      <c r="B28" s="178"/>
      <c r="C28" s="178"/>
      <c r="D28" s="103"/>
      <c r="E28" s="103"/>
      <c r="F28" s="103"/>
      <c r="G28" s="103"/>
      <c r="H28" s="103"/>
      <c r="I28" s="103"/>
      <c r="J28" s="103"/>
      <c r="K28" s="122"/>
      <c r="L28" s="123"/>
      <c r="M28" s="122"/>
      <c r="N28" s="124"/>
      <c r="O28" s="136"/>
      <c r="P28" s="160"/>
      <c r="Q28" s="61"/>
      <c r="R28" s="71"/>
      <c r="S28" s="74"/>
      <c r="T28" s="73"/>
    </row>
    <row r="29" spans="1:24" ht="61.5" customHeight="1">
      <c r="A29" s="272" t="s">
        <v>148</v>
      </c>
      <c r="B29" s="304" t="s">
        <v>143</v>
      </c>
      <c r="C29" s="305"/>
      <c r="D29" s="309" t="s">
        <v>263</v>
      </c>
      <c r="E29" s="310"/>
      <c r="F29" s="310"/>
      <c r="G29" s="310"/>
      <c r="H29" s="310"/>
      <c r="I29" s="310"/>
      <c r="J29" s="311"/>
      <c r="K29" s="265"/>
      <c r="L29" s="265"/>
      <c r="M29" s="265"/>
      <c r="N29" s="265"/>
      <c r="P29" s="259" t="s">
        <v>83</v>
      </c>
      <c r="Q29" s="68"/>
      <c r="R29" s="55" t="str">
        <f>IF(K29&lt;&gt;"",1,(IF(L29&lt;&gt;"",2,(IF(M29&lt;&gt;"",3,IF(N29&lt;&gt;"",4,""))))))</f>
        <v/>
      </c>
      <c r="S29" s="69"/>
      <c r="T29" s="75">
        <f>SUM(R29:R29,R24:R26)</f>
        <v>0</v>
      </c>
      <c r="U29" s="62">
        <f>IF(R26&lt;&gt;"",1,0)+IF(R25&lt;&gt;"",1,0)+IF(R24&lt;&gt;"",1,0)+IF(R29&lt;&gt;"",1,0)</f>
        <v>0</v>
      </c>
      <c r="V29" s="63" t="str">
        <f>IF(U29=0,"",T29/U29)</f>
        <v/>
      </c>
      <c r="W29" s="65" t="str">
        <f>IF(V29="","NE",ROUND(V29,0))</f>
        <v>NE</v>
      </c>
      <c r="X29" s="54"/>
    </row>
    <row r="30" spans="1:24" ht="24" customHeight="1">
      <c r="A30" s="110" t="s">
        <v>149</v>
      </c>
      <c r="B30" s="304" t="s">
        <v>87</v>
      </c>
      <c r="C30" s="305"/>
      <c r="D30" s="286" t="s">
        <v>88</v>
      </c>
      <c r="E30" s="286"/>
      <c r="F30" s="286"/>
      <c r="G30" s="286"/>
      <c r="H30" s="286"/>
      <c r="I30" s="286"/>
      <c r="J30" s="286"/>
      <c r="K30" s="72"/>
      <c r="L30" s="72"/>
      <c r="M30" s="72"/>
      <c r="N30" s="72"/>
      <c r="P30" s="162" t="s">
        <v>89</v>
      </c>
      <c r="Q30" s="67"/>
      <c r="R30" s="55" t="str">
        <f>IF(K30&lt;&gt;"",1,(IF(L30&lt;&gt;"",2,(IF(M30&lt;&gt;"",3,IF(N30&lt;&gt;"",4,""))))))</f>
        <v/>
      </c>
      <c r="S30" s="67"/>
      <c r="T30" s="64" t="str">
        <f>IF(R30="","NE",R30)</f>
        <v>NE</v>
      </c>
    </row>
    <row r="31" spans="1:24" ht="15" customHeight="1">
      <c r="A31" s="170" t="s">
        <v>90</v>
      </c>
      <c r="B31" s="178"/>
      <c r="C31" s="178"/>
      <c r="D31" s="103"/>
      <c r="E31" s="103"/>
      <c r="F31" s="103"/>
      <c r="G31" s="103"/>
      <c r="H31" s="103"/>
      <c r="I31" s="103"/>
      <c r="J31" s="103"/>
      <c r="K31" s="122"/>
      <c r="L31" s="123"/>
      <c r="M31" s="122"/>
      <c r="N31" s="124"/>
      <c r="O31" s="136"/>
      <c r="P31" s="161"/>
      <c r="Q31" s="61"/>
      <c r="R31" s="67"/>
      <c r="S31" s="61"/>
    </row>
    <row r="32" spans="1:24" ht="24" customHeight="1">
      <c r="A32" s="149" t="s">
        <v>18</v>
      </c>
      <c r="B32" s="304" t="s">
        <v>139</v>
      </c>
      <c r="C32" s="305"/>
      <c r="D32" s="286" t="s">
        <v>91</v>
      </c>
      <c r="E32" s="286"/>
      <c r="F32" s="286"/>
      <c r="G32" s="286"/>
      <c r="H32" s="286"/>
      <c r="I32" s="286"/>
      <c r="J32" s="286"/>
      <c r="K32" s="265"/>
      <c r="L32" s="143"/>
      <c r="M32" s="143"/>
      <c r="N32" s="143"/>
      <c r="P32" s="158" t="s">
        <v>92</v>
      </c>
      <c r="Q32" s="56"/>
      <c r="R32" s="55" t="str">
        <f>IF(K32&lt;&gt;"",1,(IF(L32&lt;&gt;"",2,(IF(M32&lt;&gt;"",3,IF(N32&lt;&gt;"",4,""))))))</f>
        <v/>
      </c>
      <c r="S32" s="68"/>
      <c r="T32" s="105" t="str">
        <f>IF(R32="","NE",R32)</f>
        <v>NE</v>
      </c>
      <c r="U32" s="95"/>
      <c r="V32" s="96"/>
      <c r="W32" s="108"/>
    </row>
    <row r="33" spans="1:20" ht="15" customHeight="1">
      <c r="A33" s="98" t="s">
        <v>264</v>
      </c>
      <c r="B33" s="179"/>
      <c r="C33" s="179"/>
      <c r="D33" s="104"/>
      <c r="E33" s="104"/>
      <c r="F33" s="104"/>
      <c r="G33" s="104"/>
      <c r="H33" s="104"/>
      <c r="I33" s="104"/>
      <c r="J33" s="104"/>
      <c r="K33" s="129"/>
      <c r="L33" s="130"/>
      <c r="M33" s="129"/>
      <c r="N33" s="131"/>
      <c r="O33" s="136"/>
      <c r="P33" s="161"/>
      <c r="Q33" s="61"/>
      <c r="R33" s="67"/>
      <c r="S33" s="61"/>
    </row>
    <row r="34" spans="1:20" ht="23.1" customHeight="1">
      <c r="A34" s="110" t="s">
        <v>130</v>
      </c>
      <c r="B34" s="294" t="s">
        <v>188</v>
      </c>
      <c r="C34" s="295"/>
      <c r="D34" s="286" t="s">
        <v>96</v>
      </c>
      <c r="E34" s="286"/>
      <c r="F34" s="286"/>
      <c r="G34" s="286"/>
      <c r="H34" s="286"/>
      <c r="I34" s="286"/>
      <c r="J34" s="286"/>
      <c r="K34" s="72"/>
      <c r="L34" s="72"/>
      <c r="M34" s="72"/>
      <c r="N34" s="72"/>
      <c r="P34" s="162" t="s">
        <v>97</v>
      </c>
      <c r="Q34" s="67"/>
      <c r="R34" s="55" t="str">
        <f>IF(K34&lt;&gt;"",1,(IF(L34&lt;&gt;"",2,(IF(M34&lt;&gt;"",3,IF(N34&lt;&gt;"",4,""))))))</f>
        <v/>
      </c>
      <c r="S34" s="67"/>
      <c r="T34" s="64" t="str">
        <f>IF(R34="","NE",R34)</f>
        <v>NE</v>
      </c>
    </row>
    <row r="35" spans="1:20" ht="23.1" customHeight="1">
      <c r="A35" s="110" t="s">
        <v>131</v>
      </c>
      <c r="B35" s="312"/>
      <c r="C35" s="313"/>
      <c r="D35" s="286" t="s">
        <v>86</v>
      </c>
      <c r="E35" s="286"/>
      <c r="F35" s="286"/>
      <c r="G35" s="286"/>
      <c r="H35" s="286"/>
      <c r="I35" s="286"/>
      <c r="J35" s="286"/>
      <c r="K35" s="72"/>
      <c r="L35" s="72"/>
      <c r="M35" s="72"/>
      <c r="N35" s="72"/>
      <c r="P35" s="162" t="s">
        <v>98</v>
      </c>
      <c r="Q35" s="67"/>
      <c r="R35" s="55" t="str">
        <f>IF(K35&lt;&gt;"",1,(IF(L35&lt;&gt;"",2,(IF(M35&lt;&gt;"",3,IF(N35&lt;&gt;"",4,""))))))</f>
        <v/>
      </c>
      <c r="S35" s="67"/>
      <c r="T35" s="64" t="str">
        <f>IF(R35="","NE",R35)</f>
        <v>NE</v>
      </c>
    </row>
    <row r="36" spans="1:20" ht="23.1" customHeight="1">
      <c r="A36" s="110" t="s">
        <v>132</v>
      </c>
      <c r="B36" s="296"/>
      <c r="C36" s="297"/>
      <c r="D36" s="286" t="s">
        <v>99</v>
      </c>
      <c r="E36" s="286"/>
      <c r="F36" s="286"/>
      <c r="G36" s="286"/>
      <c r="H36" s="286"/>
      <c r="I36" s="286"/>
      <c r="J36" s="286"/>
      <c r="K36" s="72"/>
      <c r="L36" s="72"/>
      <c r="M36" s="72"/>
      <c r="N36" s="72"/>
      <c r="P36" s="162" t="s">
        <v>100</v>
      </c>
      <c r="Q36" s="67"/>
      <c r="R36" s="55" t="str">
        <f>IF(K36&lt;&gt;"",1,(IF(L36&lt;&gt;"",2,(IF(M36&lt;&gt;"",3,IF(N36&lt;&gt;"",4,""))))))</f>
        <v/>
      </c>
      <c r="S36" s="67"/>
      <c r="T36" s="64" t="str">
        <f>IF(R36="","NE",R36)</f>
        <v>NE</v>
      </c>
    </row>
  </sheetData>
  <mergeCells count="56">
    <mergeCell ref="D36:J36"/>
    <mergeCell ref="B32:C32"/>
    <mergeCell ref="B34:C36"/>
    <mergeCell ref="B30:C30"/>
    <mergeCell ref="D32:J32"/>
    <mergeCell ref="D30:J30"/>
    <mergeCell ref="D34:J34"/>
    <mergeCell ref="D35:J35"/>
    <mergeCell ref="D19:J19"/>
    <mergeCell ref="D20:J20"/>
    <mergeCell ref="D26:J26"/>
    <mergeCell ref="D22:J22"/>
    <mergeCell ref="B29:C29"/>
    <mergeCell ref="D29:J29"/>
    <mergeCell ref="B26:C26"/>
    <mergeCell ref="D23:J23"/>
    <mergeCell ref="D24:J24"/>
    <mergeCell ref="B13:C13"/>
    <mergeCell ref="B14:C14"/>
    <mergeCell ref="B16:C16"/>
    <mergeCell ref="D16:J16"/>
    <mergeCell ref="D11:J11"/>
    <mergeCell ref="D13:J13"/>
    <mergeCell ref="D14:J14"/>
    <mergeCell ref="A24:A25"/>
    <mergeCell ref="P11:P12"/>
    <mergeCell ref="A4:A5"/>
    <mergeCell ref="P13:P14"/>
    <mergeCell ref="P19:P20"/>
    <mergeCell ref="P22:P23"/>
    <mergeCell ref="A13:A14"/>
    <mergeCell ref="A19:A20"/>
    <mergeCell ref="A22:A23"/>
    <mergeCell ref="P24:P25"/>
    <mergeCell ref="B22:C23"/>
    <mergeCell ref="B24:C25"/>
    <mergeCell ref="D25:J25"/>
    <mergeCell ref="D10:J10"/>
    <mergeCell ref="B11:C12"/>
    <mergeCell ref="B19:C20"/>
    <mergeCell ref="A1:J1"/>
    <mergeCell ref="C4:D4"/>
    <mergeCell ref="C5:D5"/>
    <mergeCell ref="A11:A12"/>
    <mergeCell ref="A7:A8"/>
    <mergeCell ref="A2:C2"/>
    <mergeCell ref="D2:N2"/>
    <mergeCell ref="H4:N4"/>
    <mergeCell ref="H5:N5"/>
    <mergeCell ref="D12:J12"/>
    <mergeCell ref="T6:T10"/>
    <mergeCell ref="U6:U10"/>
    <mergeCell ref="V6:V10"/>
    <mergeCell ref="W6:W10"/>
    <mergeCell ref="B7:C8"/>
    <mergeCell ref="D7:J8"/>
  </mergeCells>
  <pageMargins left="0" right="0" top="0" bottom="0" header="0" footer="0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41"/>
  <sheetViews>
    <sheetView view="pageBreakPreview" zoomScale="90" zoomScaleNormal="90" zoomScaleSheetLayoutView="90" workbookViewId="0">
      <selection activeCell="A2" sqref="A2:C2"/>
    </sheetView>
  </sheetViews>
  <sheetFormatPr baseColWidth="10" defaultRowHeight="15"/>
  <cols>
    <col min="1" max="1" width="22.85546875" customWidth="1"/>
    <col min="2" max="2" width="3.28515625" customWidth="1"/>
    <col min="3" max="3" width="25.42578125" style="45" customWidth="1"/>
    <col min="4" max="4" width="15.28515625" style="45" customWidth="1"/>
    <col min="5" max="5" width="1.7109375" style="45" customWidth="1"/>
    <col min="6" max="6" width="0.7109375" style="45" customWidth="1"/>
    <col min="7" max="8" width="3.42578125" style="45" customWidth="1"/>
    <col min="9" max="9" width="10.42578125" style="45" customWidth="1"/>
    <col min="10" max="10" width="10.7109375" style="45" customWidth="1"/>
    <col min="11" max="14" width="3.7109375" customWidth="1"/>
    <col min="15" max="15" width="5.7109375" customWidth="1"/>
    <col min="16" max="16" width="8.85546875" style="154" customWidth="1"/>
    <col min="17" max="19" width="5.85546875" style="59" customWidth="1"/>
    <col min="20" max="23" width="4.5703125" style="58" customWidth="1"/>
    <col min="24" max="24" width="7" customWidth="1"/>
    <col min="25" max="28" width="3.7109375" style="58" customWidth="1"/>
    <col min="29" max="29" width="2.5703125" customWidth="1"/>
    <col min="30" max="30" width="5.140625" customWidth="1"/>
  </cols>
  <sheetData>
    <row r="1" spans="1:28" ht="26.25" customHeight="1">
      <c r="A1" s="318" t="s">
        <v>266</v>
      </c>
      <c r="B1" s="318"/>
      <c r="C1" s="318"/>
      <c r="D1" s="318"/>
      <c r="E1" s="318"/>
      <c r="F1" s="318"/>
      <c r="G1" s="318"/>
      <c r="H1" s="318"/>
      <c r="I1" s="318"/>
      <c r="J1" s="135"/>
      <c r="K1" s="53" t="s">
        <v>109</v>
      </c>
      <c r="L1" s="53"/>
      <c r="M1" s="53"/>
      <c r="N1" s="53"/>
      <c r="P1" s="153"/>
      <c r="Q1" s="57"/>
      <c r="R1" s="57"/>
      <c r="S1" s="57"/>
    </row>
    <row r="2" spans="1:28" ht="24.75" customHeight="1">
      <c r="A2" s="284" t="s">
        <v>274</v>
      </c>
      <c r="B2" s="284"/>
      <c r="C2" s="284"/>
      <c r="D2" s="285" t="str">
        <f>'Suivi PFMP 1'!$D$2</f>
        <v>XXXX</v>
      </c>
      <c r="E2" s="285"/>
      <c r="F2" s="285"/>
      <c r="G2" s="285"/>
      <c r="H2" s="285"/>
      <c r="I2" s="285"/>
      <c r="J2" s="285"/>
      <c r="K2" s="285"/>
      <c r="L2" s="285"/>
      <c r="M2" s="285"/>
      <c r="N2" s="285"/>
      <c r="T2" s="180"/>
      <c r="U2" s="180"/>
      <c r="V2" s="180"/>
      <c r="W2" s="180"/>
    </row>
    <row r="3" spans="1:28" ht="6" customHeight="1">
      <c r="T3" s="181"/>
      <c r="U3" s="181"/>
      <c r="V3" s="181"/>
      <c r="W3" s="181"/>
    </row>
    <row r="4" spans="1:28" ht="19.5" customHeight="1">
      <c r="A4" s="289" t="s">
        <v>272</v>
      </c>
      <c r="B4" s="139">
        <v>1</v>
      </c>
      <c r="C4" s="280" t="s">
        <v>101</v>
      </c>
      <c r="D4" s="280"/>
      <c r="E4" s="138"/>
      <c r="F4" s="52"/>
      <c r="G4" s="141">
        <v>3</v>
      </c>
      <c r="H4" s="280" t="s">
        <v>103</v>
      </c>
      <c r="I4" s="280"/>
      <c r="J4" s="280"/>
      <c r="K4" s="280"/>
      <c r="L4" s="280"/>
      <c r="M4" s="280"/>
      <c r="N4" s="280"/>
      <c r="P4" s="153"/>
      <c r="T4" s="64"/>
      <c r="U4" s="66"/>
      <c r="V4" s="181"/>
      <c r="W4" s="181"/>
    </row>
    <row r="5" spans="1:28" ht="19.5" customHeight="1">
      <c r="A5" s="290"/>
      <c r="B5" s="140">
        <v>2</v>
      </c>
      <c r="C5" s="280" t="s">
        <v>102</v>
      </c>
      <c r="D5" s="280"/>
      <c r="E5" s="138"/>
      <c r="F5" s="52"/>
      <c r="G5" s="142">
        <v>4</v>
      </c>
      <c r="H5" s="280" t="s">
        <v>104</v>
      </c>
      <c r="I5" s="280"/>
      <c r="J5" s="280"/>
      <c r="K5" s="280"/>
      <c r="L5" s="280"/>
      <c r="M5" s="280"/>
      <c r="N5" s="280"/>
      <c r="P5" s="153"/>
      <c r="T5" s="180"/>
      <c r="U5" s="180"/>
      <c r="V5" s="180"/>
      <c r="W5" s="180"/>
    </row>
    <row r="6" spans="1:28" ht="5.25" customHeight="1">
      <c r="T6" s="276" t="s">
        <v>165</v>
      </c>
      <c r="U6" s="276" t="s">
        <v>111</v>
      </c>
      <c r="V6" s="276" t="s">
        <v>112</v>
      </c>
      <c r="W6" s="276" t="s">
        <v>113</v>
      </c>
    </row>
    <row r="7" spans="1:28" ht="17.25" customHeight="1">
      <c r="A7" s="314" t="s">
        <v>110</v>
      </c>
      <c r="B7" s="316" t="s">
        <v>138</v>
      </c>
      <c r="C7" s="316"/>
      <c r="D7" s="316" t="s">
        <v>261</v>
      </c>
      <c r="E7" s="317"/>
      <c r="F7" s="317"/>
      <c r="G7" s="317"/>
      <c r="H7" s="317"/>
      <c r="I7" s="317"/>
      <c r="J7" s="317"/>
      <c r="K7" s="48">
        <v>1</v>
      </c>
      <c r="L7" s="49">
        <v>2</v>
      </c>
      <c r="M7" s="50">
        <v>3</v>
      </c>
      <c r="N7" s="51">
        <v>4</v>
      </c>
      <c r="P7" s="153"/>
      <c r="Q7" s="61"/>
      <c r="R7" s="61"/>
      <c r="S7" s="61"/>
      <c r="T7" s="276"/>
      <c r="U7" s="276"/>
      <c r="V7" s="276"/>
      <c r="W7" s="276"/>
    </row>
    <row r="8" spans="1:28" ht="15" customHeight="1">
      <c r="A8" s="315"/>
      <c r="B8" s="316"/>
      <c r="C8" s="316"/>
      <c r="D8" s="317"/>
      <c r="E8" s="317"/>
      <c r="F8" s="317"/>
      <c r="G8" s="317"/>
      <c r="H8" s="317"/>
      <c r="I8" s="317"/>
      <c r="J8" s="317"/>
      <c r="K8" s="46" t="s">
        <v>70</v>
      </c>
      <c r="L8" s="47" t="s">
        <v>71</v>
      </c>
      <c r="M8" s="46" t="s">
        <v>72</v>
      </c>
      <c r="N8" s="47" t="s">
        <v>73</v>
      </c>
      <c r="P8" s="153"/>
      <c r="Q8" s="60"/>
      <c r="R8" s="60"/>
      <c r="S8" s="60"/>
      <c r="T8" s="276"/>
      <c r="U8" s="276"/>
      <c r="V8" s="276"/>
      <c r="W8" s="276"/>
      <c r="Y8" s="270"/>
    </row>
    <row r="9" spans="1:28" ht="15" customHeight="1">
      <c r="A9" s="164" t="s">
        <v>115</v>
      </c>
      <c r="B9" s="147"/>
      <c r="C9" s="97"/>
      <c r="D9" s="93"/>
      <c r="E9" s="93"/>
      <c r="F9" s="93"/>
      <c r="G9" s="93"/>
      <c r="H9" s="93"/>
      <c r="I9" s="93"/>
      <c r="J9" s="93"/>
      <c r="K9" s="145"/>
      <c r="L9" s="146"/>
      <c r="M9" s="145"/>
      <c r="N9" s="146"/>
      <c r="P9" s="155"/>
      <c r="Q9" s="60"/>
      <c r="R9" s="60"/>
      <c r="S9" s="60"/>
      <c r="T9" s="276"/>
      <c r="U9" s="276"/>
      <c r="V9" s="276"/>
      <c r="W9" s="276"/>
    </row>
    <row r="10" spans="1:28" s="134" customFormat="1" ht="15" customHeight="1">
      <c r="A10" s="165" t="s">
        <v>164</v>
      </c>
      <c r="B10" s="137"/>
      <c r="C10" s="144"/>
      <c r="D10" s="298"/>
      <c r="E10" s="299"/>
      <c r="F10" s="299"/>
      <c r="G10" s="299"/>
      <c r="H10" s="299"/>
      <c r="I10" s="299"/>
      <c r="J10" s="299"/>
      <c r="K10" s="132"/>
      <c r="L10" s="133"/>
      <c r="M10" s="132"/>
      <c r="N10" s="151"/>
      <c r="O10" s="152"/>
      <c r="P10" s="156"/>
      <c r="Q10" s="61"/>
      <c r="R10" s="61"/>
      <c r="S10" s="61"/>
      <c r="T10" s="276"/>
      <c r="U10" s="276"/>
      <c r="V10" s="276"/>
      <c r="W10" s="276"/>
      <c r="Y10" s="270" t="s">
        <v>256</v>
      </c>
      <c r="Z10" s="106"/>
      <c r="AA10" s="106"/>
      <c r="AB10" s="106"/>
    </row>
    <row r="11" spans="1:28" ht="16.5" customHeight="1">
      <c r="A11" s="281" t="s">
        <v>144</v>
      </c>
      <c r="B11" s="294" t="s">
        <v>142</v>
      </c>
      <c r="C11" s="295"/>
      <c r="D11" s="286" t="s">
        <v>74</v>
      </c>
      <c r="E11" s="286"/>
      <c r="F11" s="286"/>
      <c r="G11" s="286"/>
      <c r="H11" s="286"/>
      <c r="I11" s="286"/>
      <c r="J11" s="286"/>
      <c r="K11" s="72" t="str">
        <f t="shared" ref="K11:L40" si="0">IF(Y11=0,"",IF(Y11="x","#",Y11))</f>
        <v/>
      </c>
      <c r="L11" s="72" t="str">
        <f t="shared" si="0"/>
        <v/>
      </c>
      <c r="M11" s="72" t="str">
        <f t="shared" ref="L11:M15" si="1">IF(AA11=0,"",IF(AA11="x","#",AA11))</f>
        <v/>
      </c>
      <c r="N11" s="72" t="str">
        <f t="shared" ref="N11:N14" si="2">IF(AB11=0,"",IF(AB11="x","#",AB11))</f>
        <v/>
      </c>
      <c r="P11" s="287" t="s">
        <v>75</v>
      </c>
      <c r="Q11" s="67"/>
      <c r="R11" s="55" t="str">
        <f>IF(K11="x",1,(IF(L11="x",2,(IF(M11="x",3,IF(N11="x",4,""))))))</f>
        <v/>
      </c>
      <c r="S11" s="67"/>
      <c r="T11" s="106"/>
      <c r="Y11" s="75">
        <f>'Suivi PFMP 1'!K11</f>
        <v>0</v>
      </c>
      <c r="Z11" s="75">
        <f>'Suivi PFMP 1'!L11</f>
        <v>0</v>
      </c>
      <c r="AA11" s="75">
        <f>'Suivi PFMP 1'!M11</f>
        <v>0</v>
      </c>
      <c r="AB11" s="75">
        <f>'Suivi PFMP 1'!N11</f>
        <v>0</v>
      </c>
    </row>
    <row r="12" spans="1:28" ht="16.5" customHeight="1">
      <c r="A12" s="282"/>
      <c r="B12" s="296"/>
      <c r="C12" s="297"/>
      <c r="D12" s="286" t="s">
        <v>133</v>
      </c>
      <c r="E12" s="286"/>
      <c r="F12" s="286"/>
      <c r="G12" s="286"/>
      <c r="H12" s="286"/>
      <c r="I12" s="286"/>
      <c r="J12" s="286"/>
      <c r="K12" s="72" t="str">
        <f t="shared" si="0"/>
        <v/>
      </c>
      <c r="L12" s="72" t="str">
        <f t="shared" si="1"/>
        <v/>
      </c>
      <c r="M12" s="72" t="str">
        <f t="shared" ref="M12:M15" si="3">IF(AA12=0,"",IF(AA12="x","#",AA12))</f>
        <v/>
      </c>
      <c r="N12" s="72" t="str">
        <f t="shared" si="2"/>
        <v/>
      </c>
      <c r="P12" s="288"/>
      <c r="Q12" s="67"/>
      <c r="R12" s="55" t="str">
        <f t="shared" ref="R12:R15" si="4">IF(K12="x",1,(IF(L12="x",2,(IF(M12="x",3,IF(N12="x",4,""))))))</f>
        <v/>
      </c>
      <c r="S12" s="67"/>
      <c r="T12" s="75">
        <f>SUM(R11:R12)</f>
        <v>0</v>
      </c>
      <c r="U12" s="62">
        <f>IF(R11&lt;&gt;"",1,0)+IF(R12&lt;&gt;"",1,0)</f>
        <v>0</v>
      </c>
      <c r="V12" s="63" t="str">
        <f>IF(U12=0,"",T12/U12)</f>
        <v/>
      </c>
      <c r="W12" s="65" t="str">
        <f>IF(V12="","NE",ROUND(V12,0))</f>
        <v>NE</v>
      </c>
      <c r="Y12" s="75">
        <f>'Suivi PFMP 1'!K12</f>
        <v>0</v>
      </c>
      <c r="Z12" s="75">
        <f>'Suivi PFMP 1'!L12</f>
        <v>0</v>
      </c>
      <c r="AA12" s="75">
        <f>'Suivi PFMP 1'!M12</f>
        <v>0</v>
      </c>
      <c r="AB12" s="75">
        <f>'Suivi PFMP 1'!N12</f>
        <v>0</v>
      </c>
    </row>
    <row r="13" spans="1:28" ht="17.100000000000001" customHeight="1">
      <c r="A13" s="281" t="s">
        <v>145</v>
      </c>
      <c r="B13" s="304" t="s">
        <v>136</v>
      </c>
      <c r="C13" s="305"/>
      <c r="D13" s="286" t="s">
        <v>107</v>
      </c>
      <c r="E13" s="286"/>
      <c r="F13" s="286"/>
      <c r="G13" s="286"/>
      <c r="H13" s="286"/>
      <c r="I13" s="286"/>
      <c r="J13" s="286"/>
      <c r="K13" s="72" t="str">
        <f t="shared" si="0"/>
        <v/>
      </c>
      <c r="L13" s="72" t="str">
        <f t="shared" si="1"/>
        <v/>
      </c>
      <c r="M13" s="72" t="str">
        <f t="shared" si="3"/>
        <v/>
      </c>
      <c r="N13" s="72" t="str">
        <f t="shared" si="2"/>
        <v/>
      </c>
      <c r="P13" s="287" t="s">
        <v>76</v>
      </c>
      <c r="Q13" s="56"/>
      <c r="R13" s="55" t="str">
        <f t="shared" si="4"/>
        <v/>
      </c>
      <c r="S13" s="56"/>
      <c r="T13" s="73"/>
      <c r="Y13" s="75">
        <f>'Suivi PFMP 1'!K13</f>
        <v>0</v>
      </c>
      <c r="Z13" s="75">
        <f>'Suivi PFMP 1'!L13</f>
        <v>0</v>
      </c>
      <c r="AA13" s="75">
        <f>'Suivi PFMP 1'!M13</f>
        <v>0</v>
      </c>
      <c r="AB13" s="75">
        <f>'Suivi PFMP 1'!N13</f>
        <v>0</v>
      </c>
    </row>
    <row r="14" spans="1:28" ht="16.5" customHeight="1">
      <c r="A14" s="282"/>
      <c r="B14" s="296" t="s">
        <v>125</v>
      </c>
      <c r="C14" s="297"/>
      <c r="D14" s="286" t="s">
        <v>151</v>
      </c>
      <c r="E14" s="286"/>
      <c r="F14" s="286"/>
      <c r="G14" s="286"/>
      <c r="H14" s="286"/>
      <c r="I14" s="286"/>
      <c r="J14" s="286"/>
      <c r="K14" s="72" t="str">
        <f t="shared" si="0"/>
        <v/>
      </c>
      <c r="L14" s="72" t="str">
        <f t="shared" si="1"/>
        <v/>
      </c>
      <c r="M14" s="72" t="str">
        <f t="shared" si="3"/>
        <v/>
      </c>
      <c r="N14" s="72" t="str">
        <f t="shared" si="2"/>
        <v/>
      </c>
      <c r="P14" s="288"/>
      <c r="Q14" s="56"/>
      <c r="R14" s="55" t="str">
        <f t="shared" si="4"/>
        <v/>
      </c>
      <c r="S14" s="56"/>
      <c r="T14" s="75">
        <f>SUM(R13:R14)</f>
        <v>0</v>
      </c>
      <c r="U14" s="62">
        <f>IF(R13&lt;&gt;"",1,0)+IF(R14&lt;&gt;"",1,0)</f>
        <v>0</v>
      </c>
      <c r="V14" s="63" t="str">
        <f>IF(U14=0,"",T14/U14)</f>
        <v/>
      </c>
      <c r="W14" s="65" t="str">
        <f>IF(V14="","NE",ROUND(V14,0))</f>
        <v>NE</v>
      </c>
      <c r="X14" s="54"/>
      <c r="Y14" s="75">
        <f>'Suivi PFMP 1'!K14</f>
        <v>0</v>
      </c>
      <c r="Z14" s="75">
        <f>'Suivi PFMP 1'!L14</f>
        <v>0</v>
      </c>
      <c r="AA14" s="75">
        <f>'Suivi PFMP 1'!M14</f>
        <v>0</v>
      </c>
      <c r="AB14" s="75">
        <f>'Suivi PFMP 1'!N14</f>
        <v>0</v>
      </c>
    </row>
    <row r="15" spans="1:28" ht="24.75" customHeight="1">
      <c r="A15" s="149" t="s">
        <v>153</v>
      </c>
      <c r="B15" s="294" t="s">
        <v>215</v>
      </c>
      <c r="C15" s="295"/>
      <c r="D15" s="286" t="s">
        <v>154</v>
      </c>
      <c r="E15" s="286"/>
      <c r="F15" s="286"/>
      <c r="G15" s="286"/>
      <c r="H15" s="286"/>
      <c r="I15" s="286"/>
      <c r="J15" s="286"/>
      <c r="K15" s="72" t="str">
        <f t="shared" si="0"/>
        <v/>
      </c>
      <c r="L15" s="72" t="str">
        <f t="shared" si="1"/>
        <v/>
      </c>
      <c r="M15" s="72" t="str">
        <f t="shared" si="3"/>
        <v/>
      </c>
      <c r="N15" s="72" t="str">
        <f t="shared" ref="N15:N40" si="5">IF(AB15=0,"",IF(AB15="x","#",AB15))</f>
        <v/>
      </c>
      <c r="P15" s="158" t="s">
        <v>116</v>
      </c>
      <c r="Q15" s="68"/>
      <c r="R15" s="55" t="str">
        <f t="shared" si="4"/>
        <v/>
      </c>
      <c r="S15" s="68"/>
      <c r="T15" s="105" t="str">
        <f>IF(R15="","NE",R15)</f>
        <v>NE</v>
      </c>
      <c r="Y15" s="73"/>
      <c r="Z15" s="73"/>
      <c r="AA15" s="73"/>
      <c r="AB15" s="73"/>
    </row>
    <row r="16" spans="1:28" ht="15" customHeight="1">
      <c r="A16" s="166" t="s">
        <v>93</v>
      </c>
      <c r="B16" s="173"/>
      <c r="C16" s="174"/>
      <c r="D16" s="99"/>
      <c r="E16" s="99"/>
      <c r="F16" s="99"/>
      <c r="G16" s="99"/>
      <c r="H16" s="99"/>
      <c r="I16" s="99"/>
      <c r="J16" s="99"/>
      <c r="K16" s="111"/>
      <c r="L16" s="112"/>
      <c r="M16" s="111"/>
      <c r="N16" s="112"/>
      <c r="O16" s="136"/>
      <c r="P16" s="157"/>
      <c r="Q16" s="61"/>
      <c r="R16" s="67"/>
      <c r="S16" s="61"/>
      <c r="Y16" s="73"/>
      <c r="Z16" s="73"/>
      <c r="AA16" s="73"/>
      <c r="AB16" s="73"/>
    </row>
    <row r="17" spans="1:28" ht="24.75" customHeight="1">
      <c r="A17" s="149" t="s">
        <v>124</v>
      </c>
      <c r="B17" s="294" t="s">
        <v>141</v>
      </c>
      <c r="C17" s="295"/>
      <c r="D17" s="286" t="s">
        <v>94</v>
      </c>
      <c r="E17" s="286"/>
      <c r="F17" s="286"/>
      <c r="G17" s="286"/>
      <c r="H17" s="286"/>
      <c r="I17" s="286"/>
      <c r="J17" s="286"/>
      <c r="K17" s="143" t="str">
        <f t="shared" si="0"/>
        <v/>
      </c>
      <c r="L17" s="143" t="str">
        <f t="shared" ref="L17:M40" si="6">IF(Z17=0,"",IF(Z17="x","#",Z17))</f>
        <v/>
      </c>
      <c r="M17" s="143" t="str">
        <f t="shared" ref="M17:M40" si="7">IF(AA17=0,"",IF(AA17="x","#",AA17))</f>
        <v/>
      </c>
      <c r="N17" s="143" t="str">
        <f t="shared" si="5"/>
        <v/>
      </c>
      <c r="P17" s="158" t="s">
        <v>95</v>
      </c>
      <c r="Q17" s="68"/>
      <c r="R17" s="55" t="str">
        <f t="shared" ref="R17:R18" si="8">IF(K17="x",1,(IF(L17="x",2,(IF(M17="x",3,IF(N17="x",4,""))))))</f>
        <v/>
      </c>
      <c r="S17" s="68"/>
      <c r="T17" s="105" t="str">
        <f>IF(R17="","NE",R17)</f>
        <v>NE</v>
      </c>
      <c r="Y17" s="75">
        <f>'Suivi PFMP 1'!K16</f>
        <v>0</v>
      </c>
      <c r="Z17" s="75">
        <f>'Suivi PFMP 1'!L16</f>
        <v>0</v>
      </c>
      <c r="AA17" s="75">
        <f>'Suivi PFMP 1'!M16</f>
        <v>0</v>
      </c>
      <c r="AB17" s="75">
        <f>'Suivi PFMP 1'!N16</f>
        <v>0</v>
      </c>
    </row>
    <row r="18" spans="1:28" ht="24.75" customHeight="1">
      <c r="A18" s="149" t="s">
        <v>155</v>
      </c>
      <c r="B18" s="294" t="s">
        <v>118</v>
      </c>
      <c r="C18" s="295"/>
      <c r="D18" s="286" t="s">
        <v>156</v>
      </c>
      <c r="E18" s="286"/>
      <c r="F18" s="286"/>
      <c r="G18" s="286"/>
      <c r="H18" s="286"/>
      <c r="I18" s="286"/>
      <c r="J18" s="286"/>
      <c r="K18" s="143" t="str">
        <f t="shared" si="0"/>
        <v/>
      </c>
      <c r="L18" s="143" t="str">
        <f t="shared" si="6"/>
        <v/>
      </c>
      <c r="M18" s="143" t="str">
        <f t="shared" si="7"/>
        <v/>
      </c>
      <c r="N18" s="143" t="str">
        <f t="shared" si="5"/>
        <v/>
      </c>
      <c r="P18" s="158" t="s">
        <v>119</v>
      </c>
      <c r="Q18" s="68"/>
      <c r="R18" s="55" t="str">
        <f t="shared" si="8"/>
        <v/>
      </c>
      <c r="S18" s="68"/>
      <c r="T18" s="105" t="str">
        <f>IF(R18="","NE",R18)</f>
        <v>NE</v>
      </c>
      <c r="Y18" s="73"/>
      <c r="Z18" s="73"/>
      <c r="AA18" s="73"/>
      <c r="AB18" s="73"/>
    </row>
    <row r="19" spans="1:28" ht="15" customHeight="1">
      <c r="A19" s="167" t="s">
        <v>77</v>
      </c>
      <c r="B19" s="175"/>
      <c r="C19" s="175"/>
      <c r="D19" s="100"/>
      <c r="E19" s="100"/>
      <c r="F19" s="100"/>
      <c r="G19" s="100"/>
      <c r="H19" s="100"/>
      <c r="I19" s="100"/>
      <c r="J19" s="100"/>
      <c r="K19" s="117"/>
      <c r="L19" s="118"/>
      <c r="M19" s="117"/>
      <c r="N19" s="118"/>
      <c r="O19" s="136"/>
      <c r="P19" s="159"/>
      <c r="Q19" s="61"/>
      <c r="R19" s="67"/>
      <c r="S19" s="61"/>
      <c r="Y19" s="73"/>
      <c r="Z19" s="73"/>
      <c r="AA19" s="73"/>
      <c r="AB19" s="73"/>
    </row>
    <row r="20" spans="1:28" ht="15" customHeight="1">
      <c r="A20" s="168" t="s">
        <v>78</v>
      </c>
      <c r="B20" s="176"/>
      <c r="C20" s="176"/>
      <c r="D20" s="101"/>
      <c r="E20" s="101"/>
      <c r="F20" s="101"/>
      <c r="G20" s="101"/>
      <c r="H20" s="101"/>
      <c r="I20" s="101"/>
      <c r="J20" s="101"/>
      <c r="K20" s="114"/>
      <c r="L20" s="115"/>
      <c r="M20" s="114"/>
      <c r="N20" s="115"/>
      <c r="O20" s="136"/>
      <c r="P20" s="160"/>
      <c r="Q20" s="61"/>
      <c r="R20" s="67"/>
      <c r="S20" s="61"/>
      <c r="Y20" s="73"/>
      <c r="Z20" s="73"/>
      <c r="AA20" s="73"/>
      <c r="AB20" s="73"/>
    </row>
    <row r="21" spans="1:28" ht="24.75" customHeight="1">
      <c r="A21" s="149" t="s">
        <v>157</v>
      </c>
      <c r="B21" s="294" t="s">
        <v>121</v>
      </c>
      <c r="C21" s="295"/>
      <c r="D21" s="286" t="s">
        <v>158</v>
      </c>
      <c r="E21" s="286"/>
      <c r="F21" s="286"/>
      <c r="G21" s="286"/>
      <c r="H21" s="286"/>
      <c r="I21" s="286"/>
      <c r="J21" s="286"/>
      <c r="K21" s="143" t="str">
        <f t="shared" si="0"/>
        <v/>
      </c>
      <c r="L21" s="143" t="str">
        <f t="shared" si="6"/>
        <v/>
      </c>
      <c r="M21" s="143" t="str">
        <f t="shared" si="7"/>
        <v/>
      </c>
      <c r="N21" s="143" t="str">
        <f t="shared" si="5"/>
        <v/>
      </c>
      <c r="P21" s="158" t="s">
        <v>117</v>
      </c>
      <c r="Q21" s="68"/>
      <c r="R21" s="55" t="str">
        <f t="shared" ref="R21:R24" si="9">IF(K21="x",1,(IF(L21="x",2,(IF(M21="x",3,IF(N21="x",4,""))))))</f>
        <v/>
      </c>
      <c r="S21" s="68"/>
      <c r="T21" s="105" t="str">
        <f>IF(R21="","NE",R21)</f>
        <v>NE</v>
      </c>
      <c r="Y21" s="73"/>
      <c r="Z21" s="73"/>
      <c r="AA21" s="73"/>
      <c r="AB21" s="73"/>
    </row>
    <row r="22" spans="1:28" ht="36.75" customHeight="1">
      <c r="A22" s="292" t="s">
        <v>163</v>
      </c>
      <c r="B22" s="300" t="s">
        <v>186</v>
      </c>
      <c r="C22" s="301"/>
      <c r="D22" s="286" t="s">
        <v>161</v>
      </c>
      <c r="E22" s="286"/>
      <c r="F22" s="286"/>
      <c r="G22" s="286"/>
      <c r="H22" s="286"/>
      <c r="I22" s="286"/>
      <c r="J22" s="286"/>
      <c r="K22" s="143" t="str">
        <f t="shared" si="0"/>
        <v/>
      </c>
      <c r="L22" s="143" t="str">
        <f t="shared" si="6"/>
        <v/>
      </c>
      <c r="M22" s="265" t="str">
        <f t="shared" si="6"/>
        <v/>
      </c>
      <c r="N22" s="143" t="str">
        <f t="shared" si="5"/>
        <v/>
      </c>
      <c r="P22" s="287" t="s">
        <v>79</v>
      </c>
      <c r="Q22" s="56"/>
      <c r="R22" s="55" t="str">
        <f t="shared" si="9"/>
        <v/>
      </c>
      <c r="S22" s="56"/>
      <c r="T22" s="73"/>
      <c r="Y22" s="268">
        <f>'Suivi PFMP 1'!K19</f>
        <v>0</v>
      </c>
      <c r="Z22" s="268">
        <f>'Suivi PFMP 1'!L19</f>
        <v>0</v>
      </c>
      <c r="AA22" s="268">
        <f>'Suivi PFMP 1'!M19</f>
        <v>0</v>
      </c>
      <c r="AB22" s="268">
        <f>'Suivi PFMP 1'!N19</f>
        <v>0</v>
      </c>
    </row>
    <row r="23" spans="1:28" ht="36.75" customHeight="1">
      <c r="A23" s="293"/>
      <c r="B23" s="302"/>
      <c r="C23" s="303"/>
      <c r="D23" s="286" t="s">
        <v>120</v>
      </c>
      <c r="E23" s="286"/>
      <c r="F23" s="286"/>
      <c r="G23" s="286"/>
      <c r="H23" s="286"/>
      <c r="I23" s="286"/>
      <c r="J23" s="286"/>
      <c r="K23" s="143" t="str">
        <f t="shared" si="0"/>
        <v/>
      </c>
      <c r="L23" s="143" t="str">
        <f t="shared" si="6"/>
        <v/>
      </c>
      <c r="M23" s="143" t="str">
        <f t="shared" si="7"/>
        <v/>
      </c>
      <c r="N23" s="143" t="str">
        <f t="shared" si="5"/>
        <v/>
      </c>
      <c r="P23" s="291"/>
      <c r="Q23" s="56"/>
      <c r="R23" s="55" t="str">
        <f t="shared" si="9"/>
        <v/>
      </c>
      <c r="S23" s="56"/>
      <c r="T23" s="75">
        <f>SUM(R22:R23)</f>
        <v>0</v>
      </c>
      <c r="U23" s="62">
        <f>IF(R22&lt;&gt;"",1,0)+IF(R23&lt;&gt;"",1,0)</f>
        <v>0</v>
      </c>
      <c r="V23" s="63" t="str">
        <f>IF(U23=0,"",T23/U23)</f>
        <v/>
      </c>
      <c r="W23" s="65" t="str">
        <f>IF(V23="","NE",ROUND(V23,0))</f>
        <v>NE</v>
      </c>
      <c r="Y23" s="268">
        <f>'Suivi PFMP 1'!K20</f>
        <v>0</v>
      </c>
      <c r="Z23" s="268">
        <f>'Suivi PFMP 1'!L20</f>
        <v>0</v>
      </c>
      <c r="AA23" s="268">
        <f>'Suivi PFMP 1'!M20</f>
        <v>0</v>
      </c>
      <c r="AB23" s="268">
        <f>'Suivi PFMP 1'!N20</f>
        <v>0</v>
      </c>
    </row>
    <row r="24" spans="1:28" ht="24.75" customHeight="1">
      <c r="A24" s="149" t="s">
        <v>159</v>
      </c>
      <c r="B24" s="294" t="s">
        <v>122</v>
      </c>
      <c r="C24" s="295"/>
      <c r="D24" s="286" t="s">
        <v>160</v>
      </c>
      <c r="E24" s="286"/>
      <c r="F24" s="286"/>
      <c r="G24" s="286"/>
      <c r="H24" s="286"/>
      <c r="I24" s="286"/>
      <c r="J24" s="286"/>
      <c r="K24" s="143" t="str">
        <f t="shared" si="0"/>
        <v/>
      </c>
      <c r="L24" s="143" t="str">
        <f t="shared" si="6"/>
        <v/>
      </c>
      <c r="M24" s="143" t="str">
        <f t="shared" si="7"/>
        <v/>
      </c>
      <c r="N24" s="143" t="str">
        <f t="shared" si="5"/>
        <v/>
      </c>
      <c r="P24" s="158" t="s">
        <v>123</v>
      </c>
      <c r="Q24" s="68"/>
      <c r="R24" s="55" t="str">
        <f t="shared" si="9"/>
        <v/>
      </c>
      <c r="S24" s="68"/>
      <c r="T24" s="105" t="str">
        <f>IF(R24="","NE",R24)</f>
        <v>NE</v>
      </c>
      <c r="Y24" s="73"/>
      <c r="Z24" s="73"/>
      <c r="AA24" s="73"/>
      <c r="AB24" s="73"/>
    </row>
    <row r="25" spans="1:28" ht="15" customHeight="1">
      <c r="A25" s="168" t="s">
        <v>214</v>
      </c>
      <c r="B25" s="176"/>
      <c r="C25" s="176"/>
      <c r="D25" s="101"/>
      <c r="E25" s="101"/>
      <c r="F25" s="101"/>
      <c r="G25" s="101"/>
      <c r="H25" s="101"/>
      <c r="I25" s="101"/>
      <c r="J25" s="101"/>
      <c r="K25" s="114"/>
      <c r="L25" s="115"/>
      <c r="M25" s="114"/>
      <c r="N25" s="115"/>
      <c r="O25" s="136"/>
      <c r="P25" s="161"/>
      <c r="Q25" s="61"/>
      <c r="R25" s="67"/>
      <c r="S25" s="61"/>
      <c r="Y25" s="73"/>
      <c r="Z25" s="73"/>
      <c r="AA25" s="73"/>
      <c r="AB25" s="73"/>
    </row>
    <row r="26" spans="1:28" ht="24.75" customHeight="1">
      <c r="A26" s="281" t="s">
        <v>127</v>
      </c>
      <c r="B26" s="294" t="s">
        <v>187</v>
      </c>
      <c r="C26" s="295"/>
      <c r="D26" s="286" t="s">
        <v>135</v>
      </c>
      <c r="E26" s="286"/>
      <c r="F26" s="286"/>
      <c r="G26" s="286"/>
      <c r="H26" s="286"/>
      <c r="I26" s="286"/>
      <c r="J26" s="286"/>
      <c r="K26" s="72" t="str">
        <f t="shared" si="0"/>
        <v/>
      </c>
      <c r="L26" s="72" t="str">
        <f t="shared" si="6"/>
        <v/>
      </c>
      <c r="M26" s="72" t="str">
        <f t="shared" si="6"/>
        <v/>
      </c>
      <c r="N26" s="72" t="str">
        <f t="shared" si="5"/>
        <v/>
      </c>
      <c r="P26" s="287" t="s">
        <v>81</v>
      </c>
      <c r="Q26" s="67"/>
      <c r="R26" s="55" t="str">
        <f t="shared" ref="R26:R30" si="10">IF(K26="x",1,(IF(L26="x",2,(IF(M26="x",3,IF(N26="x",4,""))))))</f>
        <v/>
      </c>
      <c r="S26" s="67"/>
      <c r="T26" s="163"/>
      <c r="Y26" s="75">
        <f>'Suivi PFMP 1'!K22</f>
        <v>0</v>
      </c>
      <c r="Z26" s="75">
        <f>'Suivi PFMP 1'!L22</f>
        <v>0</v>
      </c>
      <c r="AA26" s="75">
        <f>'Suivi PFMP 1'!M22</f>
        <v>0</v>
      </c>
      <c r="AB26" s="75">
        <f>'Suivi PFMP 1'!N22</f>
        <v>0</v>
      </c>
    </row>
    <row r="27" spans="1:28" ht="24.75" customHeight="1">
      <c r="A27" s="282"/>
      <c r="B27" s="296"/>
      <c r="C27" s="297"/>
      <c r="D27" s="286" t="s">
        <v>80</v>
      </c>
      <c r="E27" s="286"/>
      <c r="F27" s="286"/>
      <c r="G27" s="286"/>
      <c r="H27" s="286"/>
      <c r="I27" s="286"/>
      <c r="J27" s="286"/>
      <c r="K27" s="72" t="str">
        <f t="shared" si="0"/>
        <v/>
      </c>
      <c r="L27" s="72" t="str">
        <f t="shared" si="0"/>
        <v/>
      </c>
      <c r="M27" s="72" t="str">
        <f t="shared" si="7"/>
        <v/>
      </c>
      <c r="N27" s="72" t="str">
        <f t="shared" si="5"/>
        <v/>
      </c>
      <c r="P27" s="288"/>
      <c r="Q27" s="67"/>
      <c r="R27" s="55" t="str">
        <f t="shared" si="10"/>
        <v/>
      </c>
      <c r="S27" s="67"/>
      <c r="T27" s="75">
        <f>SUM(R26:R27)</f>
        <v>0</v>
      </c>
      <c r="U27" s="62">
        <f>IF(R26&lt;&gt;"",1,0)+IF(R27&lt;&gt;"",1,0)</f>
        <v>0</v>
      </c>
      <c r="V27" s="63" t="str">
        <f>IF(U27=0,"",T27/U27)</f>
        <v/>
      </c>
      <c r="W27" s="65" t="str">
        <f>IF(V27="","NE",ROUND(V27,0))</f>
        <v>NE</v>
      </c>
      <c r="Y27" s="75">
        <f>'Suivi PFMP 1'!K23</f>
        <v>0</v>
      </c>
      <c r="Z27" s="75">
        <f>'Suivi PFMP 1'!L23</f>
        <v>0</v>
      </c>
      <c r="AA27" s="75">
        <f>'Suivi PFMP 1'!M23</f>
        <v>0</v>
      </c>
      <c r="AB27" s="75">
        <f>'Suivi PFMP 1'!N23</f>
        <v>0</v>
      </c>
    </row>
    <row r="28" spans="1:28" ht="17.100000000000001" customHeight="1">
      <c r="A28" s="281" t="s">
        <v>146</v>
      </c>
      <c r="B28" s="294" t="s">
        <v>162</v>
      </c>
      <c r="C28" s="295"/>
      <c r="D28" s="282" t="s">
        <v>82</v>
      </c>
      <c r="E28" s="282"/>
      <c r="F28" s="282"/>
      <c r="G28" s="282"/>
      <c r="H28" s="282"/>
      <c r="I28" s="282"/>
      <c r="J28" s="282"/>
      <c r="K28" s="72" t="str">
        <f t="shared" si="0"/>
        <v/>
      </c>
      <c r="L28" s="72" t="str">
        <f t="shared" si="6"/>
        <v/>
      </c>
      <c r="M28" s="72" t="str">
        <f t="shared" si="7"/>
        <v/>
      </c>
      <c r="N28" s="72" t="str">
        <f t="shared" si="5"/>
        <v/>
      </c>
      <c r="P28" s="287" t="s">
        <v>83</v>
      </c>
      <c r="Q28" s="56"/>
      <c r="R28" s="55" t="str">
        <f t="shared" si="10"/>
        <v/>
      </c>
      <c r="S28" s="56"/>
      <c r="T28" s="73"/>
      <c r="Y28" s="75">
        <f>'Suivi PFMP 1'!K24</f>
        <v>0</v>
      </c>
      <c r="Z28" s="75">
        <f>'Suivi PFMP 1'!L24</f>
        <v>0</v>
      </c>
      <c r="AA28" s="75">
        <f>'Suivi PFMP 1'!M24</f>
        <v>0</v>
      </c>
      <c r="AB28" s="75">
        <f>'Suivi PFMP 1'!N24</f>
        <v>0</v>
      </c>
    </row>
    <row r="29" spans="1:28" ht="22.5" customHeight="1">
      <c r="A29" s="282"/>
      <c r="B29" s="296"/>
      <c r="C29" s="297"/>
      <c r="D29" s="286" t="s">
        <v>128</v>
      </c>
      <c r="E29" s="286"/>
      <c r="F29" s="286"/>
      <c r="G29" s="286"/>
      <c r="H29" s="286"/>
      <c r="I29" s="286"/>
      <c r="J29" s="286"/>
      <c r="K29" s="72" t="str">
        <f t="shared" si="0"/>
        <v/>
      </c>
      <c r="L29" s="72" t="str">
        <f t="shared" si="6"/>
        <v/>
      </c>
      <c r="M29" s="72" t="str">
        <f t="shared" si="7"/>
        <v/>
      </c>
      <c r="N29" s="72" t="str">
        <f t="shared" si="5"/>
        <v/>
      </c>
      <c r="P29" s="291"/>
      <c r="Q29" s="56"/>
      <c r="R29" s="55" t="str">
        <f t="shared" si="10"/>
        <v/>
      </c>
      <c r="S29" s="56"/>
      <c r="T29" s="73"/>
      <c r="Y29" s="75">
        <f>'Suivi PFMP 1'!K25</f>
        <v>0</v>
      </c>
      <c r="Z29" s="269">
        <f>'Suivi PFMP 1'!L25</f>
        <v>0</v>
      </c>
      <c r="AA29" s="75">
        <f>'Suivi PFMP 1'!M25</f>
        <v>0</v>
      </c>
      <c r="AB29" s="75">
        <f>'Suivi PFMP 1'!N25</f>
        <v>0</v>
      </c>
    </row>
    <row r="30" spans="1:28" ht="24" customHeight="1">
      <c r="A30" s="149" t="s">
        <v>147</v>
      </c>
      <c r="B30" s="294" t="s">
        <v>140</v>
      </c>
      <c r="C30" s="295"/>
      <c r="D30" s="306" t="s">
        <v>105</v>
      </c>
      <c r="E30" s="307"/>
      <c r="F30" s="307"/>
      <c r="G30" s="307"/>
      <c r="H30" s="307"/>
      <c r="I30" s="307"/>
      <c r="J30" s="308"/>
      <c r="K30" s="143" t="str">
        <f t="shared" si="0"/>
        <v/>
      </c>
      <c r="L30" s="143" t="str">
        <f t="shared" si="6"/>
        <v/>
      </c>
      <c r="M30" s="143" t="str">
        <f t="shared" si="7"/>
        <v/>
      </c>
      <c r="N30" s="143" t="str">
        <f t="shared" si="5"/>
        <v/>
      </c>
      <c r="P30" s="158" t="s">
        <v>83</v>
      </c>
      <c r="Q30" s="56"/>
      <c r="R30" s="55" t="str">
        <f t="shared" si="10"/>
        <v/>
      </c>
      <c r="S30" s="68"/>
      <c r="T30" s="109"/>
      <c r="U30" s="107"/>
      <c r="V30" s="108"/>
      <c r="W30" s="108"/>
      <c r="Y30" s="75">
        <f>'Suivi PFMP 1'!K26</f>
        <v>0</v>
      </c>
      <c r="Z30" s="269">
        <f>'Suivi PFMP 1'!L26</f>
        <v>0</v>
      </c>
      <c r="AA30" s="75">
        <f>'Suivi PFMP 1'!M26</f>
        <v>0</v>
      </c>
      <c r="AB30" s="75">
        <f>'Suivi PFMP 1'!N26</f>
        <v>0</v>
      </c>
    </row>
    <row r="31" spans="1:28" ht="15" customHeight="1">
      <c r="A31" s="169" t="s">
        <v>150</v>
      </c>
      <c r="B31" s="177"/>
      <c r="C31" s="177"/>
      <c r="D31" s="102"/>
      <c r="E31" s="102"/>
      <c r="F31" s="102"/>
      <c r="G31" s="102"/>
      <c r="H31" s="102"/>
      <c r="I31" s="102"/>
      <c r="J31" s="102"/>
      <c r="K31" s="125"/>
      <c r="L31" s="126"/>
      <c r="M31" s="125"/>
      <c r="N31" s="126"/>
      <c r="O31" s="136"/>
      <c r="P31" s="159"/>
      <c r="Q31" s="61"/>
      <c r="R31" s="70"/>
      <c r="S31" s="74"/>
      <c r="T31" s="73"/>
      <c r="Y31" s="73"/>
      <c r="Z31" s="73"/>
      <c r="AA31" s="73"/>
      <c r="AB31" s="73"/>
    </row>
    <row r="32" spans="1:28" ht="15" customHeight="1">
      <c r="A32" s="170" t="s">
        <v>85</v>
      </c>
      <c r="B32" s="178"/>
      <c r="C32" s="178"/>
      <c r="D32" s="103"/>
      <c r="E32" s="103"/>
      <c r="F32" s="103"/>
      <c r="G32" s="103"/>
      <c r="H32" s="103"/>
      <c r="I32" s="103"/>
      <c r="J32" s="103"/>
      <c r="K32" s="122"/>
      <c r="L32" s="123"/>
      <c r="M32" s="122"/>
      <c r="N32" s="123"/>
      <c r="O32" s="136"/>
      <c r="P32" s="160"/>
      <c r="Q32" s="61"/>
      <c r="R32" s="71"/>
      <c r="S32" s="74"/>
      <c r="T32" s="73"/>
      <c r="Y32" s="73"/>
      <c r="Z32" s="73"/>
      <c r="AA32" s="73"/>
      <c r="AB32" s="73"/>
    </row>
    <row r="33" spans="1:28" ht="38.25" customHeight="1">
      <c r="A33" s="272" t="s">
        <v>148</v>
      </c>
      <c r="B33" s="304" t="s">
        <v>257</v>
      </c>
      <c r="C33" s="305"/>
      <c r="D33" s="309" t="s">
        <v>263</v>
      </c>
      <c r="E33" s="310"/>
      <c r="F33" s="310"/>
      <c r="G33" s="310"/>
      <c r="H33" s="310"/>
      <c r="I33" s="310"/>
      <c r="J33" s="311"/>
      <c r="K33" s="265" t="str">
        <f t="shared" si="0"/>
        <v/>
      </c>
      <c r="L33" s="265" t="str">
        <f>IF(Z33=0,"",IF(Z33="x","#",Z33))</f>
        <v/>
      </c>
      <c r="M33" s="265" t="str">
        <f t="shared" si="7"/>
        <v/>
      </c>
      <c r="N33" s="265" t="str">
        <f t="shared" si="5"/>
        <v/>
      </c>
      <c r="P33" s="259" t="s">
        <v>83</v>
      </c>
      <c r="Q33" s="68"/>
      <c r="R33" s="55" t="str">
        <f t="shared" ref="R33:R34" si="11">IF(K33="x",1,(IF(L33="x",2,(IF(M33="x",3,IF(N33="x",4,""))))))</f>
        <v/>
      </c>
      <c r="S33" s="69"/>
      <c r="T33" s="75">
        <f>SUM(R33:R33,R28:R30)</f>
        <v>0</v>
      </c>
      <c r="U33" s="62">
        <f>IF(R30&lt;&gt;"",1,0)+IF(R29&lt;&gt;"",1,0)+IF(R28&lt;&gt;"",1,0)+IF(R33&lt;&gt;"",1,0)</f>
        <v>0</v>
      </c>
      <c r="V33" s="63" t="str">
        <f>IF(U33=0,"",T33/U33)</f>
        <v/>
      </c>
      <c r="W33" s="65" t="str">
        <f>IF(V33="","NE",ROUND(V33,0))</f>
        <v>NE</v>
      </c>
      <c r="X33" s="54"/>
      <c r="Y33" s="273">
        <f>'Suivi PFMP 1'!K29</f>
        <v>0</v>
      </c>
      <c r="Z33" s="75">
        <f>'Suivi PFMP 1'!L29</f>
        <v>0</v>
      </c>
      <c r="AA33" s="75">
        <f>'Suivi PFMP 1'!M29</f>
        <v>0</v>
      </c>
      <c r="AB33" s="75">
        <f>'Suivi PFMP 1'!N29</f>
        <v>0</v>
      </c>
    </row>
    <row r="34" spans="1:28" ht="36.75" customHeight="1">
      <c r="A34" s="110" t="s">
        <v>129</v>
      </c>
      <c r="B34" s="304" t="s">
        <v>166</v>
      </c>
      <c r="C34" s="305"/>
      <c r="D34" s="286" t="s">
        <v>88</v>
      </c>
      <c r="E34" s="286"/>
      <c r="F34" s="286"/>
      <c r="G34" s="286"/>
      <c r="H34" s="286"/>
      <c r="I34" s="286"/>
      <c r="J34" s="286"/>
      <c r="K34" s="72" t="str">
        <f t="shared" si="0"/>
        <v/>
      </c>
      <c r="L34" s="72" t="str">
        <f t="shared" si="6"/>
        <v/>
      </c>
      <c r="M34" s="72" t="str">
        <f t="shared" si="7"/>
        <v/>
      </c>
      <c r="N34" s="72" t="str">
        <f t="shared" si="5"/>
        <v/>
      </c>
      <c r="P34" s="162" t="s">
        <v>89</v>
      </c>
      <c r="Q34" s="67"/>
      <c r="R34" s="55" t="str">
        <f t="shared" si="11"/>
        <v/>
      </c>
      <c r="S34" s="67"/>
      <c r="T34" s="64" t="str">
        <f>IF(R34="","NE",R34)</f>
        <v>NE</v>
      </c>
      <c r="Y34" s="75">
        <f>'Suivi PFMP 1'!K30</f>
        <v>0</v>
      </c>
      <c r="Z34" s="269">
        <f>'Suivi PFMP 1'!L30</f>
        <v>0</v>
      </c>
      <c r="AA34" s="75">
        <f>'Suivi PFMP 1'!M30</f>
        <v>0</v>
      </c>
      <c r="AB34" s="75">
        <f>'Suivi PFMP 1'!N30</f>
        <v>0</v>
      </c>
    </row>
    <row r="35" spans="1:28" ht="15" customHeight="1">
      <c r="A35" s="170" t="s">
        <v>90</v>
      </c>
      <c r="B35" s="178"/>
      <c r="C35" s="178"/>
      <c r="D35" s="103"/>
      <c r="E35" s="103"/>
      <c r="F35" s="103"/>
      <c r="G35" s="103"/>
      <c r="H35" s="103"/>
      <c r="I35" s="103"/>
      <c r="J35" s="103"/>
      <c r="K35" s="122"/>
      <c r="L35" s="123"/>
      <c r="M35" s="122"/>
      <c r="N35" s="123"/>
      <c r="O35" s="136"/>
      <c r="P35" s="161"/>
      <c r="Q35" s="61"/>
      <c r="R35" s="67"/>
      <c r="S35" s="61"/>
      <c r="Y35" s="73"/>
      <c r="Z35" s="271"/>
      <c r="AA35" s="73"/>
      <c r="AB35" s="73"/>
    </row>
    <row r="36" spans="1:28" ht="24" customHeight="1">
      <c r="A36" s="149" t="s">
        <v>18</v>
      </c>
      <c r="B36" s="304" t="s">
        <v>167</v>
      </c>
      <c r="C36" s="305"/>
      <c r="D36" s="286" t="s">
        <v>91</v>
      </c>
      <c r="E36" s="286"/>
      <c r="F36" s="286"/>
      <c r="G36" s="286"/>
      <c r="H36" s="286"/>
      <c r="I36" s="286"/>
      <c r="J36" s="286"/>
      <c r="K36" s="143" t="str">
        <f t="shared" si="0"/>
        <v/>
      </c>
      <c r="L36" s="143" t="str">
        <f t="shared" si="6"/>
        <v/>
      </c>
      <c r="M36" s="143" t="str">
        <f t="shared" si="7"/>
        <v/>
      </c>
      <c r="N36" s="143" t="str">
        <f t="shared" si="5"/>
        <v/>
      </c>
      <c r="P36" s="158" t="s">
        <v>92</v>
      </c>
      <c r="Q36" s="56"/>
      <c r="R36" s="55" t="str">
        <f>IF(K36="x",1,(IF(L36="x",2,(IF(M36="x",3,IF(N36="x",4,""))))))</f>
        <v/>
      </c>
      <c r="S36" s="68"/>
      <c r="T36" s="105" t="str">
        <f>IF(R36="","NE",R36)</f>
        <v>NE</v>
      </c>
      <c r="U36" s="95"/>
      <c r="V36" s="96"/>
      <c r="W36" s="108"/>
      <c r="Y36" s="75">
        <f>'Suivi PFMP 1'!K32</f>
        <v>0</v>
      </c>
      <c r="Z36" s="75">
        <f>'Suivi PFMP 1'!L32</f>
        <v>0</v>
      </c>
      <c r="AA36" s="75">
        <f>'Suivi PFMP 1'!M32</f>
        <v>0</v>
      </c>
      <c r="AB36" s="75">
        <f>'Suivi PFMP 1'!N32</f>
        <v>0</v>
      </c>
    </row>
    <row r="37" spans="1:28" ht="15" customHeight="1">
      <c r="A37" s="98" t="s">
        <v>264</v>
      </c>
      <c r="B37" s="179"/>
      <c r="C37" s="179"/>
      <c r="D37" s="104"/>
      <c r="E37" s="104"/>
      <c r="F37" s="104"/>
      <c r="G37" s="104"/>
      <c r="H37" s="104"/>
      <c r="I37" s="104"/>
      <c r="J37" s="104"/>
      <c r="K37" s="129"/>
      <c r="L37" s="130"/>
      <c r="M37" s="129"/>
      <c r="N37" s="130"/>
      <c r="O37" s="136"/>
      <c r="P37" s="161"/>
      <c r="Q37" s="61"/>
      <c r="R37" s="67"/>
      <c r="S37" s="61"/>
      <c r="Y37" s="73"/>
      <c r="Z37" s="271"/>
      <c r="AA37" s="73"/>
      <c r="AB37" s="73"/>
    </row>
    <row r="38" spans="1:28" ht="23.1" customHeight="1">
      <c r="A38" s="110" t="s">
        <v>130</v>
      </c>
      <c r="B38" s="294" t="s">
        <v>106</v>
      </c>
      <c r="C38" s="295"/>
      <c r="D38" s="286" t="s">
        <v>96</v>
      </c>
      <c r="E38" s="286"/>
      <c r="F38" s="286"/>
      <c r="G38" s="286"/>
      <c r="H38" s="286"/>
      <c r="I38" s="286"/>
      <c r="J38" s="286"/>
      <c r="K38" s="72" t="str">
        <f t="shared" si="0"/>
        <v/>
      </c>
      <c r="L38" s="72" t="str">
        <f t="shared" si="6"/>
        <v/>
      </c>
      <c r="M38" s="72" t="str">
        <f t="shared" si="7"/>
        <v/>
      </c>
      <c r="N38" s="72" t="str">
        <f t="shared" si="5"/>
        <v/>
      </c>
      <c r="P38" s="162" t="s">
        <v>97</v>
      </c>
      <c r="Q38" s="67"/>
      <c r="R38" s="55" t="str">
        <f t="shared" ref="R38:R40" si="12">IF(K38="x",1,(IF(L38="x",2,(IF(M38="x",3,IF(N38="x",4,""))))))</f>
        <v/>
      </c>
      <c r="S38" s="67"/>
      <c r="T38" s="64" t="str">
        <f>IF(R38="","NE",R38)</f>
        <v>NE</v>
      </c>
      <c r="Y38" s="75">
        <f>'Suivi PFMP 1'!K34</f>
        <v>0</v>
      </c>
      <c r="Z38" s="75">
        <f>'Suivi PFMP 1'!L34</f>
        <v>0</v>
      </c>
      <c r="AA38" s="75">
        <f>'Suivi PFMP 1'!M34</f>
        <v>0</v>
      </c>
      <c r="AB38" s="75">
        <f>'Suivi PFMP 1'!N34</f>
        <v>0</v>
      </c>
    </row>
    <row r="39" spans="1:28" ht="23.1" customHeight="1">
      <c r="A39" s="110" t="s">
        <v>131</v>
      </c>
      <c r="B39" s="312"/>
      <c r="C39" s="313"/>
      <c r="D39" s="286" t="s">
        <v>86</v>
      </c>
      <c r="E39" s="286"/>
      <c r="F39" s="286"/>
      <c r="G39" s="286"/>
      <c r="H39" s="286"/>
      <c r="I39" s="286"/>
      <c r="J39" s="286"/>
      <c r="K39" s="72" t="str">
        <f t="shared" si="0"/>
        <v/>
      </c>
      <c r="L39" s="72" t="str">
        <f t="shared" si="6"/>
        <v/>
      </c>
      <c r="M39" s="72" t="str">
        <f t="shared" si="7"/>
        <v/>
      </c>
      <c r="N39" s="72" t="str">
        <f t="shared" si="5"/>
        <v/>
      </c>
      <c r="P39" s="162" t="s">
        <v>98</v>
      </c>
      <c r="Q39" s="67"/>
      <c r="R39" s="55" t="str">
        <f t="shared" si="12"/>
        <v/>
      </c>
      <c r="S39" s="67"/>
      <c r="T39" s="64" t="str">
        <f>IF(R39="","NE",R39)</f>
        <v>NE</v>
      </c>
      <c r="Y39" s="75">
        <f>'Suivi PFMP 1'!K35</f>
        <v>0</v>
      </c>
      <c r="Z39" s="75">
        <f>'Suivi PFMP 1'!L35</f>
        <v>0</v>
      </c>
      <c r="AA39" s="75">
        <f>'Suivi PFMP 1'!M35</f>
        <v>0</v>
      </c>
      <c r="AB39" s="75">
        <f>'Suivi PFMP 1'!N35</f>
        <v>0</v>
      </c>
    </row>
    <row r="40" spans="1:28" ht="23.1" customHeight="1">
      <c r="A40" s="110" t="s">
        <v>132</v>
      </c>
      <c r="B40" s="296"/>
      <c r="C40" s="297"/>
      <c r="D40" s="286" t="s">
        <v>99</v>
      </c>
      <c r="E40" s="286"/>
      <c r="F40" s="286"/>
      <c r="G40" s="286"/>
      <c r="H40" s="286"/>
      <c r="I40" s="286"/>
      <c r="J40" s="286"/>
      <c r="K40" s="72" t="str">
        <f t="shared" si="0"/>
        <v/>
      </c>
      <c r="L40" s="72" t="str">
        <f t="shared" si="6"/>
        <v/>
      </c>
      <c r="M40" s="72" t="str">
        <f t="shared" si="7"/>
        <v/>
      </c>
      <c r="N40" s="72" t="str">
        <f t="shared" si="5"/>
        <v/>
      </c>
      <c r="P40" s="162" t="s">
        <v>100</v>
      </c>
      <c r="Q40" s="67"/>
      <c r="R40" s="55" t="str">
        <f t="shared" si="12"/>
        <v/>
      </c>
      <c r="S40" s="67"/>
      <c r="T40" s="64" t="str">
        <f>IF(R40="","NE",R40)</f>
        <v>NE</v>
      </c>
      <c r="Y40" s="75">
        <f>'Suivi PFMP 1'!K36</f>
        <v>0</v>
      </c>
      <c r="Z40" s="75">
        <f>'Suivi PFMP 1'!L36</f>
        <v>0</v>
      </c>
      <c r="AA40" s="75">
        <f>'Suivi PFMP 1'!M36</f>
        <v>0</v>
      </c>
      <c r="AB40" s="75">
        <f>'Suivi PFMP 1'!N36</f>
        <v>0</v>
      </c>
    </row>
    <row r="41" spans="1:28">
      <c r="Z41" s="267"/>
    </row>
  </sheetData>
  <mergeCells count="64">
    <mergeCell ref="A1:I1"/>
    <mergeCell ref="C4:D4"/>
    <mergeCell ref="H4:N4"/>
    <mergeCell ref="C5:D5"/>
    <mergeCell ref="H5:N5"/>
    <mergeCell ref="A4:A5"/>
    <mergeCell ref="A2:C2"/>
    <mergeCell ref="D2:N2"/>
    <mergeCell ref="A7:A8"/>
    <mergeCell ref="A13:A14"/>
    <mergeCell ref="B13:C13"/>
    <mergeCell ref="D13:J13"/>
    <mergeCell ref="P13:P14"/>
    <mergeCell ref="B14:C14"/>
    <mergeCell ref="D14:J14"/>
    <mergeCell ref="B7:C8"/>
    <mergeCell ref="D7:J8"/>
    <mergeCell ref="D10:J10"/>
    <mergeCell ref="A11:A12"/>
    <mergeCell ref="B11:C12"/>
    <mergeCell ref="D11:J11"/>
    <mergeCell ref="B24:C24"/>
    <mergeCell ref="D24:J24"/>
    <mergeCell ref="B17:C17"/>
    <mergeCell ref="D17:J17"/>
    <mergeCell ref="A22:A23"/>
    <mergeCell ref="B22:C23"/>
    <mergeCell ref="D22:J22"/>
    <mergeCell ref="A26:A27"/>
    <mergeCell ref="B26:C27"/>
    <mergeCell ref="D26:J26"/>
    <mergeCell ref="P26:P27"/>
    <mergeCell ref="D27:J27"/>
    <mergeCell ref="A28:A29"/>
    <mergeCell ref="B28:C29"/>
    <mergeCell ref="D28:J28"/>
    <mergeCell ref="D29:J29"/>
    <mergeCell ref="B38:C40"/>
    <mergeCell ref="D38:J38"/>
    <mergeCell ref="D39:J39"/>
    <mergeCell ref="D40:J40"/>
    <mergeCell ref="B34:C34"/>
    <mergeCell ref="D34:J34"/>
    <mergeCell ref="B36:C36"/>
    <mergeCell ref="D36:J36"/>
    <mergeCell ref="B30:C30"/>
    <mergeCell ref="D30:J30"/>
    <mergeCell ref="D33:J33"/>
    <mergeCell ref="B33:C33"/>
    <mergeCell ref="B15:C15"/>
    <mergeCell ref="D15:J15"/>
    <mergeCell ref="B18:C18"/>
    <mergeCell ref="D18:J18"/>
    <mergeCell ref="B21:C21"/>
    <mergeCell ref="D21:J21"/>
    <mergeCell ref="V6:V10"/>
    <mergeCell ref="W6:W10"/>
    <mergeCell ref="P28:P29"/>
    <mergeCell ref="P22:P23"/>
    <mergeCell ref="D23:J23"/>
    <mergeCell ref="T6:T10"/>
    <mergeCell ref="U6:U10"/>
    <mergeCell ref="P11:P12"/>
    <mergeCell ref="D12:J12"/>
  </mergeCells>
  <conditionalFormatting sqref="K11:N40">
    <cfRule type="cellIs" dxfId="84" priority="1" operator="equal">
      <formula>"#"</formula>
    </cfRule>
  </conditionalFormatting>
  <pageMargins left="0" right="0" top="0" bottom="0" header="0" footer="0"/>
  <pageSetup paperSize="9" scale="92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65"/>
  <sheetViews>
    <sheetView view="pageBreakPreview" zoomScale="90" zoomScaleNormal="80" zoomScaleSheetLayoutView="90" workbookViewId="0">
      <selection activeCell="A2" sqref="A2:C2"/>
    </sheetView>
  </sheetViews>
  <sheetFormatPr baseColWidth="10" defaultRowHeight="15"/>
  <cols>
    <col min="1" max="1" width="21.140625" customWidth="1"/>
    <col min="2" max="2" width="3.28515625" customWidth="1"/>
    <col min="3" max="3" width="21.5703125" style="45" customWidth="1"/>
    <col min="4" max="4" width="15.28515625" style="45" customWidth="1"/>
    <col min="5" max="5" width="1.7109375" style="45" customWidth="1"/>
    <col min="6" max="6" width="0.7109375" style="45" customWidth="1"/>
    <col min="7" max="8" width="3.42578125" style="45" customWidth="1"/>
    <col min="9" max="9" width="10.42578125" style="45" customWidth="1"/>
    <col min="10" max="10" width="7.7109375" style="45" customWidth="1"/>
    <col min="11" max="14" width="3.7109375" customWidth="1"/>
    <col min="15" max="15" width="5.7109375" customWidth="1"/>
    <col min="16" max="16" width="8.85546875" style="154" customWidth="1"/>
    <col min="17" max="19" width="5.85546875" style="59" customWidth="1"/>
    <col min="20" max="23" width="4.5703125" style="58" customWidth="1"/>
    <col min="25" max="28" width="3.7109375" style="58" customWidth="1"/>
  </cols>
  <sheetData>
    <row r="1" spans="1:28" ht="26.25" customHeight="1">
      <c r="A1" s="318" t="s">
        <v>267</v>
      </c>
      <c r="B1" s="318"/>
      <c r="C1" s="318"/>
      <c r="D1" s="318"/>
      <c r="E1" s="318"/>
      <c r="F1" s="318"/>
      <c r="G1" s="318"/>
      <c r="H1" s="318"/>
      <c r="I1" s="318"/>
      <c r="J1" s="135"/>
      <c r="K1" s="53" t="s">
        <v>109</v>
      </c>
      <c r="L1" s="53"/>
      <c r="M1" s="53"/>
      <c r="N1" s="53"/>
      <c r="P1" s="153"/>
      <c r="Q1" s="57"/>
      <c r="R1" s="57"/>
      <c r="S1" s="57"/>
    </row>
    <row r="2" spans="1:28" ht="24.75" customHeight="1">
      <c r="A2" s="284" t="s">
        <v>274</v>
      </c>
      <c r="B2" s="284"/>
      <c r="C2" s="284"/>
      <c r="D2" s="285" t="str">
        <f>'Suivi PFMP 1'!$D$2</f>
        <v>XXXX</v>
      </c>
      <c r="E2" s="285"/>
      <c r="F2" s="285"/>
      <c r="G2" s="285"/>
      <c r="H2" s="285"/>
      <c r="I2" s="285"/>
      <c r="J2" s="285"/>
      <c r="K2" s="285"/>
      <c r="L2" s="285"/>
      <c r="M2" s="285"/>
      <c r="N2" s="285"/>
      <c r="T2" s="180"/>
      <c r="U2" s="180"/>
      <c r="V2" s="180"/>
      <c r="W2" s="180"/>
    </row>
    <row r="3" spans="1:28" ht="6" customHeight="1">
      <c r="T3" s="181"/>
      <c r="U3" s="181"/>
      <c r="V3" s="181"/>
      <c r="W3" s="181"/>
    </row>
    <row r="4" spans="1:28" ht="19.5" customHeight="1">
      <c r="A4" s="289" t="s">
        <v>272</v>
      </c>
      <c r="B4" s="139">
        <v>1</v>
      </c>
      <c r="C4" s="280" t="s">
        <v>101</v>
      </c>
      <c r="D4" s="280"/>
      <c r="E4" s="138"/>
      <c r="F4" s="52"/>
      <c r="G4" s="141">
        <v>3</v>
      </c>
      <c r="H4" s="280" t="s">
        <v>103</v>
      </c>
      <c r="I4" s="280"/>
      <c r="J4" s="280"/>
      <c r="K4" s="280"/>
      <c r="L4" s="280"/>
      <c r="M4" s="280"/>
      <c r="N4" s="280"/>
      <c r="P4" s="153"/>
      <c r="T4" s="64"/>
      <c r="U4" s="66"/>
      <c r="V4" s="181"/>
      <c r="W4" s="181"/>
    </row>
    <row r="5" spans="1:28" ht="19.5" customHeight="1">
      <c r="A5" s="290"/>
      <c r="B5" s="140">
        <v>2</v>
      </c>
      <c r="C5" s="280" t="s">
        <v>102</v>
      </c>
      <c r="D5" s="280"/>
      <c r="E5" s="138"/>
      <c r="F5" s="52"/>
      <c r="G5" s="142">
        <v>4</v>
      </c>
      <c r="H5" s="280" t="s">
        <v>104</v>
      </c>
      <c r="I5" s="280"/>
      <c r="J5" s="280"/>
      <c r="K5" s="280"/>
      <c r="L5" s="280"/>
      <c r="M5" s="280"/>
      <c r="N5" s="280"/>
      <c r="P5" s="153"/>
      <c r="T5" s="180"/>
      <c r="U5" s="180"/>
      <c r="V5" s="180"/>
      <c r="W5" s="180"/>
    </row>
    <row r="6" spans="1:28" ht="5.25" customHeight="1">
      <c r="T6" s="276" t="s">
        <v>165</v>
      </c>
      <c r="U6" s="276" t="s">
        <v>111</v>
      </c>
      <c r="V6" s="276" t="s">
        <v>112</v>
      </c>
      <c r="W6" s="276" t="s">
        <v>113</v>
      </c>
    </row>
    <row r="7" spans="1:28" ht="17.25" customHeight="1">
      <c r="A7" s="322" t="s">
        <v>110</v>
      </c>
      <c r="B7" s="316" t="s">
        <v>138</v>
      </c>
      <c r="C7" s="316"/>
      <c r="D7" s="316" t="s">
        <v>261</v>
      </c>
      <c r="E7" s="317"/>
      <c r="F7" s="317"/>
      <c r="G7" s="317"/>
      <c r="H7" s="317"/>
      <c r="I7" s="317"/>
      <c r="J7" s="317"/>
      <c r="K7" s="48">
        <v>1</v>
      </c>
      <c r="L7" s="49">
        <v>2</v>
      </c>
      <c r="M7" s="50">
        <v>3</v>
      </c>
      <c r="N7" s="51">
        <v>4</v>
      </c>
      <c r="P7" s="153"/>
      <c r="Q7" s="61"/>
      <c r="R7" s="61"/>
      <c r="S7" s="61"/>
      <c r="T7" s="276"/>
      <c r="U7" s="276"/>
      <c r="V7" s="276"/>
      <c r="W7" s="276"/>
    </row>
    <row r="8" spans="1:28" ht="15" customHeight="1">
      <c r="A8" s="323"/>
      <c r="B8" s="316"/>
      <c r="C8" s="316"/>
      <c r="D8" s="317"/>
      <c r="E8" s="317"/>
      <c r="F8" s="317"/>
      <c r="G8" s="317"/>
      <c r="H8" s="317"/>
      <c r="I8" s="317"/>
      <c r="J8" s="317"/>
      <c r="K8" s="46" t="s">
        <v>70</v>
      </c>
      <c r="L8" s="47" t="s">
        <v>71</v>
      </c>
      <c r="M8" s="46" t="s">
        <v>72</v>
      </c>
      <c r="N8" s="47" t="s">
        <v>73</v>
      </c>
      <c r="P8" s="153"/>
      <c r="Q8" s="60"/>
      <c r="R8" s="60"/>
      <c r="S8" s="60"/>
      <c r="T8" s="276"/>
      <c r="U8" s="276"/>
      <c r="V8" s="276"/>
      <c r="W8" s="276"/>
    </row>
    <row r="9" spans="1:28" ht="15" customHeight="1">
      <c r="A9" s="164" t="s">
        <v>115</v>
      </c>
      <c r="B9" s="147"/>
      <c r="C9" s="97"/>
      <c r="D9" s="93"/>
      <c r="E9" s="93"/>
      <c r="F9" s="93"/>
      <c r="G9" s="93"/>
      <c r="H9" s="93"/>
      <c r="I9" s="93"/>
      <c r="J9" s="93"/>
      <c r="K9" s="145"/>
      <c r="L9" s="146"/>
      <c r="M9" s="145"/>
      <c r="N9" s="146"/>
      <c r="P9" s="155"/>
      <c r="Q9" s="60"/>
      <c r="R9" s="60"/>
      <c r="S9" s="60"/>
      <c r="T9" s="276"/>
      <c r="U9" s="276"/>
      <c r="V9" s="276"/>
      <c r="W9" s="276"/>
    </row>
    <row r="10" spans="1:28" s="134" customFormat="1" ht="15" customHeight="1">
      <c r="A10" s="165" t="s">
        <v>164</v>
      </c>
      <c r="B10" s="171"/>
      <c r="C10" s="144"/>
      <c r="D10" s="298"/>
      <c r="E10" s="299"/>
      <c r="F10" s="299"/>
      <c r="G10" s="299"/>
      <c r="H10" s="299"/>
      <c r="I10" s="299"/>
      <c r="J10" s="299"/>
      <c r="K10" s="132"/>
      <c r="L10" s="133"/>
      <c r="M10" s="132"/>
      <c r="N10" s="133"/>
      <c r="O10" s="152"/>
      <c r="P10" s="156"/>
      <c r="Q10" s="61"/>
      <c r="R10" s="61"/>
      <c r="S10" s="61"/>
      <c r="T10" s="276"/>
      <c r="U10" s="276"/>
      <c r="V10" s="276"/>
      <c r="W10" s="276"/>
      <c r="Y10" s="66" t="s">
        <v>258</v>
      </c>
      <c r="Z10" s="106"/>
      <c r="AA10" s="106"/>
      <c r="AB10" s="106"/>
    </row>
    <row r="11" spans="1:28" ht="16.5" customHeight="1">
      <c r="A11" s="281" t="s">
        <v>144</v>
      </c>
      <c r="B11" s="294" t="s">
        <v>142</v>
      </c>
      <c r="C11" s="295"/>
      <c r="D11" s="286" t="s">
        <v>74</v>
      </c>
      <c r="E11" s="286"/>
      <c r="F11" s="286"/>
      <c r="G11" s="286"/>
      <c r="H11" s="286"/>
      <c r="I11" s="286"/>
      <c r="J11" s="286"/>
      <c r="K11" s="72" t="str">
        <f>IF(Y11=0,"",IF(Y11="#","",IF(Y11="x","#",Y11)))</f>
        <v/>
      </c>
      <c r="L11" s="72" t="str">
        <f t="shared" ref="L11:N11" si="0">IF(Z11=0,"",IF(Z11="#","",IF(Z11="x","#",Z11)))</f>
        <v/>
      </c>
      <c r="M11" s="72" t="str">
        <f t="shared" si="0"/>
        <v/>
      </c>
      <c r="N11" s="72" t="str">
        <f t="shared" si="0"/>
        <v/>
      </c>
      <c r="P11" s="287" t="s">
        <v>75</v>
      </c>
      <c r="Q11" s="67"/>
      <c r="R11" s="55" t="str">
        <f>IF(K11="x",1,(IF(L11="x",2,(IF(M11="x",3,IF(N11="x",4,""))))))</f>
        <v/>
      </c>
      <c r="S11" s="67"/>
      <c r="T11" s="106"/>
      <c r="Y11" s="75" t="str">
        <f>'Suivi PFMP 2'!K11</f>
        <v/>
      </c>
      <c r="Z11" s="75" t="str">
        <f>'Suivi PFMP 2'!L11</f>
        <v/>
      </c>
      <c r="AA11" s="75" t="str">
        <f>'Suivi PFMP 2'!M11</f>
        <v/>
      </c>
      <c r="AB11" s="75" t="str">
        <f>'Suivi PFMP 2'!N11</f>
        <v/>
      </c>
    </row>
    <row r="12" spans="1:28" ht="16.5" customHeight="1">
      <c r="A12" s="282"/>
      <c r="B12" s="296"/>
      <c r="C12" s="297"/>
      <c r="D12" s="286" t="s">
        <v>133</v>
      </c>
      <c r="E12" s="286"/>
      <c r="F12" s="286"/>
      <c r="G12" s="286"/>
      <c r="H12" s="286"/>
      <c r="I12" s="286"/>
      <c r="J12" s="286"/>
      <c r="K12" s="72" t="str">
        <f t="shared" ref="K12:K65" si="1">IF(Y12=0,"",IF(Y12="#","",IF(Y12="x","#",Y12)))</f>
        <v/>
      </c>
      <c r="L12" s="72" t="str">
        <f t="shared" ref="L12:L65" si="2">IF(Z12=0,"",IF(Z12="#","",IF(Z12="x","#",Z12)))</f>
        <v/>
      </c>
      <c r="M12" s="72" t="str">
        <f t="shared" ref="M12:M65" si="3">IF(AA12=0,"",IF(AA12="#","",IF(AA12="x","#",AA12)))</f>
        <v/>
      </c>
      <c r="N12" s="72" t="str">
        <f t="shared" ref="N12:N65" si="4">IF(AB12=0,"",IF(AB12="#","",IF(AB12="x","#",AB12)))</f>
        <v/>
      </c>
      <c r="P12" s="288"/>
      <c r="Q12" s="67"/>
      <c r="R12" s="55" t="str">
        <f t="shared" ref="R12:R17" si="5">IF(K12="x",1,(IF(L12="x",2,(IF(M12="x",3,IF(N12="x",4,""))))))</f>
        <v/>
      </c>
      <c r="S12" s="67"/>
      <c r="T12" s="75">
        <f>SUM(R11:R12)</f>
        <v>0</v>
      </c>
      <c r="U12" s="62">
        <f>IF(R11&lt;&gt;"",1,0)+IF(R12&lt;&gt;"",1,0)</f>
        <v>0</v>
      </c>
      <c r="V12" s="63" t="str">
        <f>IF(U12=0,"",T12/U12)</f>
        <v/>
      </c>
      <c r="W12" s="65" t="str">
        <f>IF(V12="","NE",ROUND(V12,0))</f>
        <v>NE</v>
      </c>
      <c r="Y12" s="75" t="str">
        <f>'Suivi PFMP 2'!K12</f>
        <v/>
      </c>
      <c r="Z12" s="75" t="str">
        <f>'Suivi PFMP 2'!L12</f>
        <v/>
      </c>
      <c r="AA12" s="75" t="str">
        <f>'Suivi PFMP 2'!M12</f>
        <v/>
      </c>
      <c r="AB12" s="75" t="str">
        <f>'Suivi PFMP 2'!N12</f>
        <v/>
      </c>
    </row>
    <row r="13" spans="1:28" ht="17.100000000000001" customHeight="1">
      <c r="A13" s="281" t="s">
        <v>145</v>
      </c>
      <c r="B13" s="304" t="s">
        <v>136</v>
      </c>
      <c r="C13" s="305"/>
      <c r="D13" s="286" t="s">
        <v>107</v>
      </c>
      <c r="E13" s="286"/>
      <c r="F13" s="286"/>
      <c r="G13" s="286"/>
      <c r="H13" s="286"/>
      <c r="I13" s="286"/>
      <c r="J13" s="286"/>
      <c r="K13" s="72" t="str">
        <f t="shared" si="1"/>
        <v/>
      </c>
      <c r="L13" s="72" t="str">
        <f t="shared" si="2"/>
        <v/>
      </c>
      <c r="M13" s="72" t="str">
        <f t="shared" si="3"/>
        <v/>
      </c>
      <c r="N13" s="72" t="str">
        <f t="shared" si="4"/>
        <v/>
      </c>
      <c r="P13" s="287" t="s">
        <v>76</v>
      </c>
      <c r="Q13" s="56"/>
      <c r="R13" s="55" t="str">
        <f t="shared" si="5"/>
        <v/>
      </c>
      <c r="S13" s="56"/>
      <c r="T13" s="73"/>
      <c r="Y13" s="75" t="str">
        <f>'Suivi PFMP 2'!K13</f>
        <v/>
      </c>
      <c r="Z13" s="75" t="str">
        <f>'Suivi PFMP 2'!L13</f>
        <v/>
      </c>
      <c r="AA13" s="75" t="str">
        <f>'Suivi PFMP 2'!M13</f>
        <v/>
      </c>
      <c r="AB13" s="75" t="str">
        <f>'Suivi PFMP 2'!N13</f>
        <v/>
      </c>
    </row>
    <row r="14" spans="1:28" ht="16.5" customHeight="1">
      <c r="A14" s="282"/>
      <c r="B14" s="296" t="s">
        <v>125</v>
      </c>
      <c r="C14" s="297"/>
      <c r="D14" s="286" t="s">
        <v>151</v>
      </c>
      <c r="E14" s="286"/>
      <c r="F14" s="286"/>
      <c r="G14" s="286"/>
      <c r="H14" s="286"/>
      <c r="I14" s="286"/>
      <c r="J14" s="286"/>
      <c r="K14" s="72" t="str">
        <f t="shared" si="1"/>
        <v/>
      </c>
      <c r="L14" s="72" t="str">
        <f t="shared" si="2"/>
        <v/>
      </c>
      <c r="M14" s="72" t="str">
        <f t="shared" si="3"/>
        <v/>
      </c>
      <c r="N14" s="72" t="str">
        <f t="shared" si="4"/>
        <v/>
      </c>
      <c r="P14" s="288"/>
      <c r="Q14" s="56"/>
      <c r="R14" s="55" t="str">
        <f t="shared" si="5"/>
        <v/>
      </c>
      <c r="S14" s="56"/>
      <c r="T14" s="75">
        <f>SUM(R13:R14)</f>
        <v>0</v>
      </c>
      <c r="U14" s="62">
        <f>IF(R13&lt;&gt;"",1,0)+IF(R14&lt;&gt;"",1,0)</f>
        <v>0</v>
      </c>
      <c r="V14" s="63" t="str">
        <f>IF(U14=0,"",T14/U14)</f>
        <v/>
      </c>
      <c r="W14" s="65" t="str">
        <f>IF(V14="","NE",ROUND(V14,0))</f>
        <v>NE</v>
      </c>
      <c r="X14" s="54"/>
      <c r="Y14" s="75" t="str">
        <f>'Suivi PFMP 2'!K14</f>
        <v/>
      </c>
      <c r="Z14" s="75" t="str">
        <f>'Suivi PFMP 2'!L14</f>
        <v/>
      </c>
      <c r="AA14" s="75" t="str">
        <f>'Suivi PFMP 2'!M14</f>
        <v/>
      </c>
      <c r="AB14" s="75" t="str">
        <f>'Suivi PFMP 2'!N14</f>
        <v/>
      </c>
    </row>
    <row r="15" spans="1:28" ht="24.75" customHeight="1">
      <c r="A15" s="149" t="s">
        <v>153</v>
      </c>
      <c r="B15" s="294" t="s">
        <v>177</v>
      </c>
      <c r="C15" s="295"/>
      <c r="D15" s="286" t="s">
        <v>154</v>
      </c>
      <c r="E15" s="286"/>
      <c r="F15" s="286"/>
      <c r="G15" s="286"/>
      <c r="H15" s="286"/>
      <c r="I15" s="286"/>
      <c r="J15" s="286"/>
      <c r="K15" s="274" t="str">
        <f t="shared" si="1"/>
        <v/>
      </c>
      <c r="L15" s="274" t="str">
        <f t="shared" si="2"/>
        <v/>
      </c>
      <c r="M15" s="274" t="str">
        <f t="shared" si="3"/>
        <v/>
      </c>
      <c r="N15" s="274" t="str">
        <f t="shared" si="4"/>
        <v/>
      </c>
      <c r="P15" s="158" t="s">
        <v>116</v>
      </c>
      <c r="Q15" s="68"/>
      <c r="R15" s="55" t="str">
        <f t="shared" si="5"/>
        <v/>
      </c>
      <c r="S15" s="68"/>
      <c r="T15" s="241" t="str">
        <f>IF(R15="","NE",R15)</f>
        <v>NE</v>
      </c>
      <c r="Y15" s="75" t="str">
        <f>'Suivi PFMP 2'!K15</f>
        <v/>
      </c>
      <c r="Z15" s="75" t="str">
        <f>'Suivi PFMP 2'!L15</f>
        <v/>
      </c>
      <c r="AA15" s="75" t="str">
        <f>'Suivi PFMP 2'!M15</f>
        <v/>
      </c>
      <c r="AB15" s="75" t="str">
        <f>'Suivi PFMP 2'!N15</f>
        <v/>
      </c>
    </row>
    <row r="16" spans="1:28" ht="24.75" customHeight="1">
      <c r="A16" s="149" t="s">
        <v>157</v>
      </c>
      <c r="B16" s="294" t="s">
        <v>168</v>
      </c>
      <c r="C16" s="295"/>
      <c r="D16" s="286" t="s">
        <v>158</v>
      </c>
      <c r="E16" s="286"/>
      <c r="F16" s="286"/>
      <c r="G16" s="286"/>
      <c r="H16" s="286"/>
      <c r="I16" s="286"/>
      <c r="J16" s="286"/>
      <c r="K16" s="143" t="str">
        <f t="shared" si="1"/>
        <v/>
      </c>
      <c r="L16" s="143" t="str">
        <f t="shared" si="2"/>
        <v/>
      </c>
      <c r="M16" s="143" t="str">
        <f t="shared" si="3"/>
        <v/>
      </c>
      <c r="N16" s="143" t="str">
        <f t="shared" si="4"/>
        <v/>
      </c>
      <c r="P16" s="158" t="s">
        <v>117</v>
      </c>
      <c r="Q16" s="68"/>
      <c r="R16" s="55" t="str">
        <f t="shared" si="5"/>
        <v/>
      </c>
      <c r="S16" s="68"/>
      <c r="T16" s="256" t="s">
        <v>235</v>
      </c>
      <c r="Y16" s="75" t="str">
        <f>'Suivi PFMP 2'!K21</f>
        <v/>
      </c>
      <c r="Z16" s="75" t="str">
        <f>'Suivi PFMP 2'!L21</f>
        <v/>
      </c>
      <c r="AA16" s="75" t="str">
        <f>'Suivi PFMP 2'!M21</f>
        <v/>
      </c>
      <c r="AB16" s="75" t="str">
        <f>'Suivi PFMP 2'!N21</f>
        <v/>
      </c>
    </row>
    <row r="17" spans="1:28" ht="24.75" customHeight="1">
      <c r="A17" s="149" t="s">
        <v>159</v>
      </c>
      <c r="B17" s="294" t="s">
        <v>169</v>
      </c>
      <c r="C17" s="295"/>
      <c r="D17" s="286" t="s">
        <v>189</v>
      </c>
      <c r="E17" s="286"/>
      <c r="F17" s="286"/>
      <c r="G17" s="286"/>
      <c r="H17" s="286"/>
      <c r="I17" s="286"/>
      <c r="J17" s="286"/>
      <c r="K17" s="143" t="str">
        <f t="shared" si="1"/>
        <v/>
      </c>
      <c r="L17" s="143" t="str">
        <f t="shared" si="2"/>
        <v/>
      </c>
      <c r="M17" s="143" t="str">
        <f t="shared" si="3"/>
        <v/>
      </c>
      <c r="N17" s="143" t="str">
        <f t="shared" si="4"/>
        <v/>
      </c>
      <c r="P17" s="158" t="s">
        <v>123</v>
      </c>
      <c r="Q17" s="68"/>
      <c r="R17" s="55" t="str">
        <f t="shared" si="5"/>
        <v/>
      </c>
      <c r="S17" s="68"/>
      <c r="T17" s="256" t="s">
        <v>236</v>
      </c>
      <c r="Y17" s="73"/>
      <c r="Z17" s="73"/>
      <c r="AA17" s="73"/>
      <c r="AB17" s="73"/>
    </row>
    <row r="18" spans="1:28" ht="15" customHeight="1">
      <c r="A18" s="166" t="s">
        <v>93</v>
      </c>
      <c r="B18" s="173"/>
      <c r="C18" s="174"/>
      <c r="D18" s="99"/>
      <c r="E18" s="99"/>
      <c r="F18" s="99"/>
      <c r="G18" s="99"/>
      <c r="H18" s="99"/>
      <c r="I18" s="99"/>
      <c r="J18" s="99"/>
      <c r="K18" s="111"/>
      <c r="L18" s="112"/>
      <c r="M18" s="111"/>
      <c r="N18" s="113"/>
      <c r="O18" s="136"/>
      <c r="P18" s="157"/>
      <c r="Q18" s="61"/>
      <c r="R18" s="67"/>
      <c r="S18" s="61"/>
      <c r="Y18" s="73"/>
      <c r="Z18" s="73"/>
      <c r="AA18" s="73"/>
      <c r="AB18" s="73"/>
    </row>
    <row r="19" spans="1:28" ht="24.75" customHeight="1">
      <c r="A19" s="149" t="s">
        <v>124</v>
      </c>
      <c r="B19" s="294" t="s">
        <v>134</v>
      </c>
      <c r="C19" s="295"/>
      <c r="D19" s="286" t="s">
        <v>94</v>
      </c>
      <c r="E19" s="286"/>
      <c r="F19" s="286"/>
      <c r="G19" s="286"/>
      <c r="H19" s="286"/>
      <c r="I19" s="286"/>
      <c r="J19" s="286"/>
      <c r="K19" s="143" t="str">
        <f t="shared" si="1"/>
        <v/>
      </c>
      <c r="L19" s="143" t="str">
        <f t="shared" si="2"/>
        <v/>
      </c>
      <c r="M19" s="143" t="str">
        <f t="shared" si="3"/>
        <v/>
      </c>
      <c r="N19" s="143" t="str">
        <f t="shared" si="4"/>
        <v/>
      </c>
      <c r="P19" s="158" t="s">
        <v>95</v>
      </c>
      <c r="Q19" s="68"/>
      <c r="R19" s="55" t="str">
        <f t="shared" ref="R19:R21" si="6">IF(K19="x",1,(IF(L19="x",2,(IF(M19="x",3,IF(N19="x",4,""))))))</f>
        <v/>
      </c>
      <c r="S19" s="68"/>
      <c r="T19" s="241" t="str">
        <f>IF(R19="","NE",R19)</f>
        <v>NE</v>
      </c>
      <c r="Y19" s="75" t="str">
        <f>'Suivi PFMP 2'!K17</f>
        <v/>
      </c>
      <c r="Z19" s="75" t="str">
        <f>'Suivi PFMP 2'!L17</f>
        <v/>
      </c>
      <c r="AA19" s="75" t="str">
        <f>'Suivi PFMP 2'!M17</f>
        <v/>
      </c>
      <c r="AB19" s="75" t="str">
        <f>'Suivi PFMP 2'!N17</f>
        <v/>
      </c>
    </row>
    <row r="20" spans="1:28" ht="24.75" customHeight="1">
      <c r="A20" s="149" t="s">
        <v>155</v>
      </c>
      <c r="B20" s="294" t="s">
        <v>118</v>
      </c>
      <c r="C20" s="295"/>
      <c r="D20" s="286" t="s">
        <v>156</v>
      </c>
      <c r="E20" s="286"/>
      <c r="F20" s="286"/>
      <c r="G20" s="286"/>
      <c r="H20" s="286"/>
      <c r="I20" s="286"/>
      <c r="J20" s="286"/>
      <c r="K20" s="143" t="str">
        <f t="shared" si="1"/>
        <v/>
      </c>
      <c r="L20" s="143" t="str">
        <f t="shared" si="2"/>
        <v/>
      </c>
      <c r="M20" s="143" t="str">
        <f t="shared" si="3"/>
        <v/>
      </c>
      <c r="N20" s="143" t="str">
        <f t="shared" si="4"/>
        <v/>
      </c>
      <c r="P20" s="158" t="s">
        <v>119</v>
      </c>
      <c r="Q20" s="68"/>
      <c r="R20" s="55" t="str">
        <f t="shared" si="6"/>
        <v/>
      </c>
      <c r="S20" s="68"/>
      <c r="T20" s="256" t="s">
        <v>237</v>
      </c>
      <c r="Y20" s="75" t="str">
        <f>'Suivi PFMP 2'!K18</f>
        <v/>
      </c>
      <c r="Z20" s="75" t="str">
        <f>'Suivi PFMP 2'!L18</f>
        <v/>
      </c>
      <c r="AA20" s="75" t="str">
        <f>'Suivi PFMP 2'!M18</f>
        <v/>
      </c>
      <c r="AB20" s="75" t="str">
        <f>'Suivi PFMP 2'!N18</f>
        <v/>
      </c>
    </row>
    <row r="21" spans="1:28" ht="24.75" customHeight="1">
      <c r="A21" s="149" t="s">
        <v>159</v>
      </c>
      <c r="B21" s="294" t="s">
        <v>178</v>
      </c>
      <c r="C21" s="295"/>
      <c r="D21" s="286" t="s">
        <v>189</v>
      </c>
      <c r="E21" s="286"/>
      <c r="F21" s="286"/>
      <c r="G21" s="286"/>
      <c r="H21" s="286"/>
      <c r="I21" s="286"/>
      <c r="J21" s="286"/>
      <c r="K21" s="265" t="str">
        <f t="shared" si="1"/>
        <v/>
      </c>
      <c r="L21" s="143" t="str">
        <f t="shared" si="2"/>
        <v/>
      </c>
      <c r="M21" s="143" t="str">
        <f t="shared" si="3"/>
        <v/>
      </c>
      <c r="N21" s="143" t="str">
        <f t="shared" si="4"/>
        <v/>
      </c>
      <c r="P21" s="158" t="s">
        <v>123</v>
      </c>
      <c r="Q21" s="68"/>
      <c r="R21" s="55" t="str">
        <f t="shared" si="6"/>
        <v/>
      </c>
      <c r="S21" s="68"/>
      <c r="T21" s="256" t="s">
        <v>236</v>
      </c>
      <c r="U21" s="107"/>
      <c r="V21" s="108"/>
      <c r="W21" s="108"/>
      <c r="Y21" s="73"/>
      <c r="Z21" s="73"/>
      <c r="AA21" s="73"/>
      <c r="AB21" s="73"/>
    </row>
    <row r="22" spans="1:28" ht="15" customHeight="1">
      <c r="A22" s="219" t="s">
        <v>170</v>
      </c>
      <c r="B22" s="185"/>
      <c r="C22" s="185"/>
      <c r="D22" s="186"/>
      <c r="E22" s="186"/>
      <c r="F22" s="186"/>
      <c r="G22" s="186"/>
      <c r="H22" s="186"/>
      <c r="I22" s="186"/>
      <c r="J22" s="186"/>
      <c r="K22" s="187"/>
      <c r="L22" s="188"/>
      <c r="M22" s="187"/>
      <c r="N22" s="220"/>
      <c r="O22" s="136"/>
      <c r="P22" s="159"/>
      <c r="Q22" s="61"/>
      <c r="R22" s="67"/>
      <c r="S22" s="61"/>
      <c r="Y22" s="73"/>
      <c r="Z22" s="73"/>
      <c r="AA22" s="73"/>
      <c r="AB22" s="73"/>
    </row>
    <row r="23" spans="1:28" ht="15" customHeight="1">
      <c r="A23" s="221" t="s">
        <v>171</v>
      </c>
      <c r="B23" s="184"/>
      <c r="C23" s="184"/>
      <c r="D23" s="128"/>
      <c r="E23" s="128"/>
      <c r="F23" s="128"/>
      <c r="G23" s="128"/>
      <c r="H23" s="128"/>
      <c r="I23" s="128"/>
      <c r="J23" s="128"/>
      <c r="K23" s="120"/>
      <c r="L23" s="121"/>
      <c r="M23" s="120"/>
      <c r="N23" s="222"/>
      <c r="O23" s="136"/>
      <c r="P23" s="160"/>
      <c r="Q23" s="61"/>
      <c r="R23" s="67"/>
      <c r="S23" s="61"/>
      <c r="Y23" s="73"/>
      <c r="Z23" s="73"/>
      <c r="AA23" s="73"/>
      <c r="AB23" s="73"/>
    </row>
    <row r="24" spans="1:28" ht="24.75" customHeight="1">
      <c r="A24" s="149" t="s">
        <v>180</v>
      </c>
      <c r="B24" s="294" t="s">
        <v>179</v>
      </c>
      <c r="C24" s="295"/>
      <c r="D24" s="286" t="s">
        <v>181</v>
      </c>
      <c r="E24" s="286"/>
      <c r="F24" s="286"/>
      <c r="G24" s="286"/>
      <c r="H24" s="286"/>
      <c r="I24" s="286"/>
      <c r="J24" s="286"/>
      <c r="K24" s="143" t="str">
        <f t="shared" si="1"/>
        <v/>
      </c>
      <c r="L24" s="143" t="str">
        <f t="shared" si="2"/>
        <v/>
      </c>
      <c r="M24" s="143" t="str">
        <f t="shared" si="3"/>
        <v/>
      </c>
      <c r="N24" s="143" t="str">
        <f t="shared" si="4"/>
        <v/>
      </c>
      <c r="P24" s="158" t="s">
        <v>172</v>
      </c>
      <c r="Q24" s="68"/>
      <c r="R24" s="55" t="str">
        <f t="shared" ref="R24:R25" si="7">IF(K24="x",1,(IF(L24="x",2,(IF(M24="x",3,IF(N24="x",4,""))))))</f>
        <v/>
      </c>
      <c r="S24" s="68"/>
      <c r="T24" s="241" t="str">
        <f>IF(R24="","NE",R24)</f>
        <v>NE</v>
      </c>
      <c r="Y24" s="73"/>
      <c r="Z24" s="73"/>
      <c r="AA24" s="73"/>
      <c r="AB24" s="73"/>
    </row>
    <row r="25" spans="1:28" ht="24.75" customHeight="1">
      <c r="A25" s="183" t="s">
        <v>182</v>
      </c>
      <c r="B25" s="294" t="s">
        <v>174</v>
      </c>
      <c r="C25" s="295"/>
      <c r="D25" s="286" t="s">
        <v>183</v>
      </c>
      <c r="E25" s="286"/>
      <c r="F25" s="286"/>
      <c r="G25" s="286"/>
      <c r="H25" s="286"/>
      <c r="I25" s="286"/>
      <c r="J25" s="286"/>
      <c r="K25" s="143" t="str">
        <f t="shared" si="1"/>
        <v/>
      </c>
      <c r="L25" s="143" t="str">
        <f t="shared" si="2"/>
        <v/>
      </c>
      <c r="M25" s="143" t="str">
        <f t="shared" si="3"/>
        <v/>
      </c>
      <c r="N25" s="143" t="str">
        <f t="shared" si="4"/>
        <v/>
      </c>
      <c r="P25" s="162" t="s">
        <v>173</v>
      </c>
      <c r="Q25" s="68"/>
      <c r="R25" s="55" t="str">
        <f t="shared" si="7"/>
        <v/>
      </c>
      <c r="S25" s="68"/>
      <c r="T25" s="241" t="str">
        <f>IF(R25="","NE",R25)</f>
        <v>NE</v>
      </c>
      <c r="Y25" s="73"/>
      <c r="Z25" s="73"/>
      <c r="AA25" s="73"/>
      <c r="AB25" s="73"/>
    </row>
    <row r="26" spans="1:28" ht="15" customHeight="1">
      <c r="A26" s="221" t="s">
        <v>175</v>
      </c>
      <c r="B26" s="184"/>
      <c r="C26" s="184"/>
      <c r="D26" s="128"/>
      <c r="E26" s="128"/>
      <c r="F26" s="128"/>
      <c r="G26" s="128"/>
      <c r="H26" s="128"/>
      <c r="I26" s="128"/>
      <c r="J26" s="128"/>
      <c r="K26" s="120" t="str">
        <f t="shared" si="1"/>
        <v/>
      </c>
      <c r="L26" s="121" t="str">
        <f t="shared" si="2"/>
        <v/>
      </c>
      <c r="M26" s="120" t="str">
        <f t="shared" si="3"/>
        <v/>
      </c>
      <c r="N26" s="222" t="str">
        <f t="shared" si="4"/>
        <v/>
      </c>
      <c r="O26" s="136"/>
      <c r="P26" s="160"/>
      <c r="Q26" s="61"/>
      <c r="R26" s="67"/>
      <c r="S26" s="61"/>
      <c r="Y26" s="73"/>
      <c r="Z26" s="73"/>
      <c r="AA26" s="73"/>
      <c r="AB26" s="73"/>
    </row>
    <row r="27" spans="1:28" ht="24.75" customHeight="1">
      <c r="A27" s="149" t="s">
        <v>155</v>
      </c>
      <c r="B27" s="294" t="s">
        <v>176</v>
      </c>
      <c r="C27" s="295"/>
      <c r="D27" s="286" t="s">
        <v>189</v>
      </c>
      <c r="E27" s="286"/>
      <c r="F27" s="286"/>
      <c r="G27" s="286"/>
      <c r="H27" s="286"/>
      <c r="I27" s="286"/>
      <c r="J27" s="286"/>
      <c r="K27" s="143" t="str">
        <f t="shared" si="1"/>
        <v/>
      </c>
      <c r="L27" s="143" t="str">
        <f t="shared" si="2"/>
        <v/>
      </c>
      <c r="M27" s="143" t="str">
        <f t="shared" si="3"/>
        <v/>
      </c>
      <c r="N27" s="143" t="str">
        <f t="shared" si="4"/>
        <v/>
      </c>
      <c r="P27" s="158" t="s">
        <v>119</v>
      </c>
      <c r="Q27" s="68"/>
      <c r="R27" s="55" t="str">
        <f>IF(K27="x",1,(IF(L27="x",2,(IF(M27="x",3,IF(N27="x",4,""))))))</f>
        <v/>
      </c>
      <c r="S27" s="68"/>
      <c r="T27" s="75">
        <f>SUM(R27,R20)</f>
        <v>0</v>
      </c>
      <c r="U27" s="62">
        <f>IF(R20&lt;&gt;"",1,0)+IF(R27&lt;&gt;"",1,0)</f>
        <v>0</v>
      </c>
      <c r="V27" s="63" t="str">
        <f>IF(U27=0,"",T27/U27)</f>
        <v/>
      </c>
      <c r="W27" s="65" t="str">
        <f>IF(V27="","NE",ROUND(V27,0))</f>
        <v>NE</v>
      </c>
      <c r="Y27" s="73"/>
      <c r="Z27" s="73"/>
      <c r="AA27" s="73"/>
      <c r="AB27" s="73"/>
    </row>
    <row r="28" spans="1:28" ht="15" customHeight="1">
      <c r="A28" s="167" t="s">
        <v>77</v>
      </c>
      <c r="B28" s="175"/>
      <c r="C28" s="175"/>
      <c r="D28" s="100"/>
      <c r="E28" s="100"/>
      <c r="F28" s="100"/>
      <c r="G28" s="100"/>
      <c r="H28" s="100"/>
      <c r="I28" s="100"/>
      <c r="J28" s="100"/>
      <c r="K28" s="117"/>
      <c r="L28" s="118"/>
      <c r="M28" s="117"/>
      <c r="N28" s="119"/>
      <c r="O28" s="136"/>
      <c r="P28" s="159"/>
      <c r="Q28" s="61"/>
      <c r="R28" s="67"/>
      <c r="S28" s="61"/>
      <c r="Y28" s="73"/>
      <c r="Z28" s="73"/>
      <c r="AA28" s="73"/>
      <c r="AB28" s="73"/>
    </row>
    <row r="29" spans="1:28" ht="15" customHeight="1">
      <c r="A29" s="168" t="s">
        <v>78</v>
      </c>
      <c r="B29" s="176"/>
      <c r="C29" s="176"/>
      <c r="D29" s="101"/>
      <c r="E29" s="101"/>
      <c r="F29" s="101"/>
      <c r="G29" s="101"/>
      <c r="H29" s="101"/>
      <c r="I29" s="101"/>
      <c r="J29" s="101"/>
      <c r="K29" s="114"/>
      <c r="L29" s="115"/>
      <c r="M29" s="114"/>
      <c r="N29" s="116"/>
      <c r="O29" s="136"/>
      <c r="P29" s="160"/>
      <c r="Q29" s="61"/>
      <c r="R29" s="67"/>
      <c r="S29" s="61"/>
      <c r="Y29" s="73"/>
      <c r="Z29" s="73"/>
      <c r="AA29" s="73"/>
      <c r="AB29" s="73"/>
    </row>
    <row r="30" spans="1:28" ht="30.75" customHeight="1">
      <c r="A30" s="149" t="s">
        <v>157</v>
      </c>
      <c r="B30" s="294" t="s">
        <v>121</v>
      </c>
      <c r="C30" s="295"/>
      <c r="D30" s="286" t="s">
        <v>158</v>
      </c>
      <c r="E30" s="286"/>
      <c r="F30" s="286"/>
      <c r="G30" s="286"/>
      <c r="H30" s="286"/>
      <c r="I30" s="286"/>
      <c r="J30" s="286"/>
      <c r="K30" s="143" t="str">
        <f t="shared" si="1"/>
        <v/>
      </c>
      <c r="L30" s="143" t="str">
        <f t="shared" si="2"/>
        <v/>
      </c>
      <c r="M30" s="265" t="str">
        <f t="shared" si="3"/>
        <v/>
      </c>
      <c r="N30" s="265" t="str">
        <f t="shared" si="4"/>
        <v/>
      </c>
      <c r="P30" s="158" t="s">
        <v>117</v>
      </c>
      <c r="Q30" s="68"/>
      <c r="R30" s="55" t="str">
        <f t="shared" ref="R30:R33" si="8">IF(K30="x",1,(IF(L30="x",2,(IF(M30="x",3,IF(N30="x",4,""))))))</f>
        <v/>
      </c>
      <c r="S30" s="68"/>
      <c r="T30" s="75">
        <f>SUM(R30,R16)</f>
        <v>0</v>
      </c>
      <c r="U30" s="62">
        <f>IF(R16&lt;&gt;"",1,0)+IF(R30&lt;&gt;"",1,0)</f>
        <v>0</v>
      </c>
      <c r="V30" s="63" t="str">
        <f>IF(U30=0,"",T30/U30)</f>
        <v/>
      </c>
      <c r="W30" s="65" t="str">
        <f>IF(V30="","NE",ROUND(V30,0))</f>
        <v>NE</v>
      </c>
      <c r="Y30" s="269" t="str">
        <f>'Suivi PFMP 2'!K21</f>
        <v/>
      </c>
      <c r="Z30" s="75" t="str">
        <f>'Suivi PFMP 2'!L21</f>
        <v/>
      </c>
      <c r="AA30" s="75" t="str">
        <f>'Suivi PFMP 2'!M21</f>
        <v/>
      </c>
      <c r="AB30" s="75" t="str">
        <f>'Suivi PFMP 2'!N21</f>
        <v/>
      </c>
    </row>
    <row r="31" spans="1:28" ht="30.75" customHeight="1">
      <c r="A31" s="292" t="s">
        <v>163</v>
      </c>
      <c r="B31" s="300" t="s">
        <v>205</v>
      </c>
      <c r="C31" s="301"/>
      <c r="D31" s="286" t="s">
        <v>161</v>
      </c>
      <c r="E31" s="286"/>
      <c r="F31" s="286"/>
      <c r="G31" s="286"/>
      <c r="H31" s="286"/>
      <c r="I31" s="286"/>
      <c r="J31" s="286"/>
      <c r="K31" s="143" t="str">
        <f t="shared" si="1"/>
        <v/>
      </c>
      <c r="L31" s="143" t="str">
        <f t="shared" si="2"/>
        <v/>
      </c>
      <c r="M31" s="265" t="str">
        <f t="shared" si="3"/>
        <v/>
      </c>
      <c r="N31" s="265" t="str">
        <f t="shared" si="4"/>
        <v/>
      </c>
      <c r="P31" s="287" t="s">
        <v>79</v>
      </c>
      <c r="Q31" s="56"/>
      <c r="R31" s="55" t="str">
        <f t="shared" si="8"/>
        <v/>
      </c>
      <c r="S31" s="56"/>
      <c r="T31" s="73"/>
      <c r="Y31" s="75" t="str">
        <f>'Suivi PFMP 2'!K22</f>
        <v/>
      </c>
      <c r="Z31" s="75" t="str">
        <f>'Suivi PFMP 2'!L22</f>
        <v/>
      </c>
      <c r="AA31" s="75" t="str">
        <f>'Suivi PFMP 2'!M22</f>
        <v/>
      </c>
      <c r="AB31" s="75" t="str">
        <f>'Suivi PFMP 2'!N22</f>
        <v/>
      </c>
    </row>
    <row r="32" spans="1:28" ht="24.75" customHeight="1">
      <c r="A32" s="293"/>
      <c r="B32" s="302"/>
      <c r="C32" s="303"/>
      <c r="D32" s="286" t="s">
        <v>120</v>
      </c>
      <c r="E32" s="286"/>
      <c r="F32" s="286"/>
      <c r="G32" s="286"/>
      <c r="H32" s="286"/>
      <c r="I32" s="286"/>
      <c r="J32" s="286"/>
      <c r="K32" s="143" t="str">
        <f t="shared" si="1"/>
        <v/>
      </c>
      <c r="L32" s="143" t="str">
        <f t="shared" si="2"/>
        <v/>
      </c>
      <c r="M32" s="143" t="str">
        <f t="shared" si="3"/>
        <v/>
      </c>
      <c r="N32" s="143" t="str">
        <f t="shared" si="4"/>
        <v/>
      </c>
      <c r="P32" s="291"/>
      <c r="Q32" s="56"/>
      <c r="R32" s="55" t="str">
        <f t="shared" si="8"/>
        <v/>
      </c>
      <c r="S32" s="56"/>
      <c r="T32" s="75">
        <f>SUM(R31:R32)</f>
        <v>0</v>
      </c>
      <c r="U32" s="62">
        <f>IF(R31&lt;&gt;"",1,0)+IF(R32&lt;&gt;"",1,0)</f>
        <v>0</v>
      </c>
      <c r="V32" s="63" t="str">
        <f>IF(U32=0,"",T32/U32)</f>
        <v/>
      </c>
      <c r="W32" s="65" t="str">
        <f>IF(V32="","NE",ROUND(V32,0))</f>
        <v>NE</v>
      </c>
      <c r="Y32" s="75" t="str">
        <f>'Suivi PFMP 2'!K23</f>
        <v/>
      </c>
      <c r="Z32" s="75" t="str">
        <f>'Suivi PFMP 2'!L23</f>
        <v/>
      </c>
      <c r="AA32" s="75" t="str">
        <f>'Suivi PFMP 2'!M23</f>
        <v/>
      </c>
      <c r="AB32" s="75" t="str">
        <f>'Suivi PFMP 2'!N23</f>
        <v/>
      </c>
    </row>
    <row r="33" spans="1:28" ht="24.75" customHeight="1">
      <c r="A33" s="149" t="s">
        <v>159</v>
      </c>
      <c r="B33" s="294" t="s">
        <v>122</v>
      </c>
      <c r="C33" s="295"/>
      <c r="D33" s="286" t="s">
        <v>160</v>
      </c>
      <c r="E33" s="286"/>
      <c r="F33" s="286"/>
      <c r="G33" s="286"/>
      <c r="H33" s="286"/>
      <c r="I33" s="286"/>
      <c r="J33" s="286"/>
      <c r="K33" s="143" t="str">
        <f t="shared" si="1"/>
        <v/>
      </c>
      <c r="L33" s="143" t="str">
        <f t="shared" si="2"/>
        <v/>
      </c>
      <c r="M33" s="143" t="str">
        <f t="shared" si="3"/>
        <v/>
      </c>
      <c r="N33" s="143" t="str">
        <f t="shared" si="4"/>
        <v/>
      </c>
      <c r="P33" s="158" t="s">
        <v>123</v>
      </c>
      <c r="Q33" s="68"/>
      <c r="R33" s="55" t="str">
        <f t="shared" si="8"/>
        <v/>
      </c>
      <c r="S33" s="68"/>
      <c r="T33" s="75">
        <f>SUM(R17,R21,R33)</f>
        <v>0</v>
      </c>
      <c r="U33" s="62">
        <f>IF(R17&lt;&gt;"",1,0)+IF(R21&lt;&gt;"",1,0)+IF(R33&lt;&gt;"",1,0)</f>
        <v>0</v>
      </c>
      <c r="V33" s="63" t="str">
        <f>IF(U33=0,"",T33/U33)</f>
        <v/>
      </c>
      <c r="W33" s="65" t="str">
        <f>IF(V33="","NE",ROUND(V33,0))</f>
        <v>NE</v>
      </c>
      <c r="Y33" s="75" t="str">
        <f>'Suivi PFMP 2'!K24</f>
        <v/>
      </c>
      <c r="Z33" s="75" t="str">
        <f>'Suivi PFMP 2'!L24</f>
        <v/>
      </c>
      <c r="AA33" s="75" t="str">
        <f>'Suivi PFMP 2'!M24</f>
        <v/>
      </c>
      <c r="AB33" s="75" t="str">
        <f>'Suivi PFMP 2'!N24</f>
        <v/>
      </c>
    </row>
    <row r="34" spans="1:28" ht="17.100000000000001" customHeight="1">
      <c r="A34" s="168" t="s">
        <v>214</v>
      </c>
      <c r="B34" s="176"/>
      <c r="C34" s="176"/>
      <c r="D34" s="101"/>
      <c r="E34" s="101"/>
      <c r="F34" s="101"/>
      <c r="G34" s="101"/>
      <c r="H34" s="101"/>
      <c r="I34" s="101"/>
      <c r="J34" s="101"/>
      <c r="K34" s="114"/>
      <c r="L34" s="115"/>
      <c r="M34" s="114"/>
      <c r="N34" s="116"/>
      <c r="O34" s="136"/>
      <c r="P34" s="161"/>
      <c r="Q34" s="61"/>
      <c r="R34" s="67"/>
      <c r="S34" s="61"/>
      <c r="Y34" s="73"/>
      <c r="Z34" s="73"/>
      <c r="AA34" s="73"/>
      <c r="AB34" s="73"/>
    </row>
    <row r="35" spans="1:28" ht="22.5" customHeight="1">
      <c r="A35" s="281" t="s">
        <v>127</v>
      </c>
      <c r="B35" s="294" t="s">
        <v>137</v>
      </c>
      <c r="C35" s="295"/>
      <c r="D35" s="286" t="s">
        <v>135</v>
      </c>
      <c r="E35" s="286"/>
      <c r="F35" s="286"/>
      <c r="G35" s="286"/>
      <c r="H35" s="286"/>
      <c r="I35" s="286"/>
      <c r="J35" s="286"/>
      <c r="K35" s="72" t="str">
        <f t="shared" si="1"/>
        <v/>
      </c>
      <c r="L35" s="72" t="str">
        <f t="shared" si="2"/>
        <v/>
      </c>
      <c r="M35" s="72" t="str">
        <f t="shared" si="3"/>
        <v/>
      </c>
      <c r="N35" s="72" t="str">
        <f t="shared" si="4"/>
        <v/>
      </c>
      <c r="P35" s="287" t="s">
        <v>81</v>
      </c>
      <c r="Q35" s="67"/>
      <c r="R35" s="55" t="str">
        <f t="shared" ref="R35:R38" si="9">IF(K35="x",1,(IF(L35="x",2,(IF(M35="x",3,IF(N35="x",4,""))))))</f>
        <v/>
      </c>
      <c r="S35" s="67"/>
      <c r="T35" s="163"/>
      <c r="Y35" s="75" t="str">
        <f>'Suivi PFMP 2'!K26</f>
        <v/>
      </c>
      <c r="Z35" s="75" t="str">
        <f>'Suivi PFMP 2'!L26</f>
        <v/>
      </c>
      <c r="AA35" s="75" t="str">
        <f>'Suivi PFMP 2'!M26</f>
        <v/>
      </c>
      <c r="AB35" s="75" t="str">
        <f>'Suivi PFMP 2'!N26</f>
        <v/>
      </c>
    </row>
    <row r="36" spans="1:28" ht="24" customHeight="1">
      <c r="A36" s="282"/>
      <c r="B36" s="296"/>
      <c r="C36" s="297"/>
      <c r="D36" s="286" t="s">
        <v>80</v>
      </c>
      <c r="E36" s="286"/>
      <c r="F36" s="286"/>
      <c r="G36" s="286"/>
      <c r="H36" s="286"/>
      <c r="I36" s="286"/>
      <c r="J36" s="286"/>
      <c r="K36" s="72" t="str">
        <f t="shared" si="1"/>
        <v/>
      </c>
      <c r="L36" s="72" t="str">
        <f t="shared" si="2"/>
        <v/>
      </c>
      <c r="M36" s="72" t="str">
        <f t="shared" si="3"/>
        <v/>
      </c>
      <c r="N36" s="72" t="str">
        <f t="shared" si="4"/>
        <v/>
      </c>
      <c r="P36" s="288"/>
      <c r="Q36" s="67"/>
      <c r="R36" s="55" t="str">
        <f t="shared" si="9"/>
        <v/>
      </c>
      <c r="S36" s="67"/>
      <c r="T36" s="75">
        <f>SUM(R35:R36)</f>
        <v>0</v>
      </c>
      <c r="U36" s="62">
        <f>IF(R35&lt;&gt;"",1,0)+IF(R36&lt;&gt;"",1,0)</f>
        <v>0</v>
      </c>
      <c r="V36" s="63" t="str">
        <f>IF(U36=0,"",T36/U36)</f>
        <v/>
      </c>
      <c r="W36" s="65" t="str">
        <f>IF(V36="","NE",ROUND(V36,0))</f>
        <v>NE</v>
      </c>
      <c r="Y36" s="75" t="str">
        <f>'Suivi PFMP 2'!K27</f>
        <v/>
      </c>
      <c r="Z36" s="75" t="str">
        <f>'Suivi PFMP 2'!L27</f>
        <v/>
      </c>
      <c r="AA36" s="75" t="str">
        <f>'Suivi PFMP 2'!M27</f>
        <v/>
      </c>
      <c r="AB36" s="75" t="str">
        <f>'Suivi PFMP 2'!N27</f>
        <v/>
      </c>
    </row>
    <row r="37" spans="1:28" ht="15" customHeight="1">
      <c r="A37" s="281" t="s">
        <v>146</v>
      </c>
      <c r="B37" s="294" t="s">
        <v>185</v>
      </c>
      <c r="C37" s="295"/>
      <c r="D37" s="286" t="s">
        <v>82</v>
      </c>
      <c r="E37" s="286"/>
      <c r="F37" s="286"/>
      <c r="G37" s="286"/>
      <c r="H37" s="286"/>
      <c r="I37" s="286"/>
      <c r="J37" s="286"/>
      <c r="K37" s="72" t="str">
        <f t="shared" si="1"/>
        <v/>
      </c>
      <c r="L37" s="72" t="str">
        <f t="shared" si="2"/>
        <v/>
      </c>
      <c r="M37" s="72" t="str">
        <f t="shared" si="3"/>
        <v/>
      </c>
      <c r="N37" s="72" t="str">
        <f t="shared" si="4"/>
        <v/>
      </c>
      <c r="P37" s="287" t="s">
        <v>83</v>
      </c>
      <c r="Q37" s="56"/>
      <c r="R37" s="55" t="str">
        <f t="shared" si="9"/>
        <v/>
      </c>
      <c r="S37" s="56"/>
      <c r="T37" s="256" t="s">
        <v>242</v>
      </c>
      <c r="Y37" s="75" t="str">
        <f>'Suivi PFMP 2'!K28</f>
        <v/>
      </c>
      <c r="Z37" s="75" t="str">
        <f>'Suivi PFMP 2'!L28</f>
        <v/>
      </c>
      <c r="AA37" s="75" t="str">
        <f>'Suivi PFMP 2'!M28</f>
        <v/>
      </c>
      <c r="AB37" s="75" t="str">
        <f>'Suivi PFMP 2'!N28</f>
        <v/>
      </c>
    </row>
    <row r="38" spans="1:28" ht="24.75" customHeight="1">
      <c r="A38" s="321"/>
      <c r="B38" s="296"/>
      <c r="C38" s="297"/>
      <c r="D38" s="286" t="s">
        <v>128</v>
      </c>
      <c r="E38" s="286"/>
      <c r="F38" s="286"/>
      <c r="G38" s="286"/>
      <c r="H38" s="286"/>
      <c r="I38" s="286"/>
      <c r="J38" s="286"/>
      <c r="K38" s="72" t="str">
        <f t="shared" si="1"/>
        <v/>
      </c>
      <c r="L38" s="72" t="str">
        <f t="shared" si="2"/>
        <v/>
      </c>
      <c r="M38" s="72" t="str">
        <f t="shared" si="3"/>
        <v/>
      </c>
      <c r="N38" s="72" t="str">
        <f t="shared" si="4"/>
        <v/>
      </c>
      <c r="P38" s="288"/>
      <c r="Q38" s="56"/>
      <c r="R38" s="55" t="str">
        <f t="shared" si="9"/>
        <v/>
      </c>
      <c r="S38" s="56"/>
      <c r="T38" s="256" t="s">
        <v>242</v>
      </c>
      <c r="Y38" s="75" t="str">
        <f>'Suivi PFMP 2'!K29</f>
        <v/>
      </c>
      <c r="Z38" s="75" t="str">
        <f>'Suivi PFMP 2'!L29</f>
        <v/>
      </c>
      <c r="AA38" s="75" t="str">
        <f>'Suivi PFMP 2'!M29</f>
        <v/>
      </c>
      <c r="AB38" s="75" t="str">
        <f>'Suivi PFMP 2'!N29</f>
        <v/>
      </c>
    </row>
    <row r="39" spans="1:28" ht="15" customHeight="1">
      <c r="A39" s="168" t="s">
        <v>206</v>
      </c>
      <c r="B39" s="176"/>
      <c r="C39" s="176"/>
      <c r="D39" s="101"/>
      <c r="E39" s="101"/>
      <c r="F39" s="101"/>
      <c r="G39" s="101"/>
      <c r="H39" s="101"/>
      <c r="I39" s="101"/>
      <c r="J39" s="101"/>
      <c r="K39" s="114"/>
      <c r="L39" s="115"/>
      <c r="M39" s="114"/>
      <c r="N39" s="116"/>
      <c r="O39" s="136"/>
      <c r="P39" s="160"/>
      <c r="Q39" s="61"/>
      <c r="R39" s="67"/>
      <c r="S39" s="61"/>
      <c r="Y39" s="75" t="str">
        <f>'Suivi PFMP 2'!K30</f>
        <v/>
      </c>
      <c r="Z39" s="75" t="str">
        <f>'Suivi PFMP 2'!L30</f>
        <v/>
      </c>
      <c r="AA39" s="75" t="str">
        <f>'Suivi PFMP 2'!M30</f>
        <v/>
      </c>
      <c r="AB39" s="75" t="str">
        <f>'Suivi PFMP 2'!N30</f>
        <v/>
      </c>
    </row>
    <row r="40" spans="1:28" ht="36" customHeight="1">
      <c r="A40" s="183" t="s">
        <v>207</v>
      </c>
      <c r="B40" s="304" t="s">
        <v>209</v>
      </c>
      <c r="C40" s="305"/>
      <c r="D40" s="286" t="s">
        <v>208</v>
      </c>
      <c r="E40" s="286"/>
      <c r="F40" s="286"/>
      <c r="G40" s="286"/>
      <c r="H40" s="286"/>
      <c r="I40" s="286"/>
      <c r="J40" s="286"/>
      <c r="K40" s="72" t="str">
        <f t="shared" si="1"/>
        <v/>
      </c>
      <c r="L40" s="72" t="str">
        <f t="shared" si="2"/>
        <v/>
      </c>
      <c r="M40" s="72" t="str">
        <f t="shared" si="3"/>
        <v/>
      </c>
      <c r="N40" s="72" t="str">
        <f t="shared" si="4"/>
        <v/>
      </c>
      <c r="P40" s="158" t="s">
        <v>210</v>
      </c>
      <c r="Q40" s="68"/>
      <c r="R40" s="55" t="str">
        <f>IF(K40="x",1,(IF(L40="x",2,(IF(M40="x",3,IF(N40="x",4,""))))))</f>
        <v/>
      </c>
      <c r="S40" s="68"/>
      <c r="T40" s="241" t="str">
        <f>IF(R40="","NE",R40)</f>
        <v>NE</v>
      </c>
      <c r="Y40" s="271"/>
      <c r="Z40" s="73"/>
      <c r="AA40" s="73"/>
      <c r="AB40" s="73"/>
    </row>
    <row r="41" spans="1:28" ht="9.75" customHeight="1">
      <c r="A41" s="172"/>
      <c r="B41" s="226"/>
      <c r="C41" s="226"/>
      <c r="D41" s="172"/>
      <c r="E41" s="172"/>
      <c r="F41" s="172"/>
      <c r="G41" s="172"/>
      <c r="H41" s="172"/>
      <c r="I41" s="172"/>
      <c r="J41" s="172"/>
      <c r="K41" s="227"/>
      <c r="L41" s="227"/>
      <c r="M41" s="227"/>
      <c r="N41" s="227"/>
      <c r="P41" s="225"/>
      <c r="Q41" s="67"/>
      <c r="R41" s="67"/>
      <c r="S41" s="67"/>
      <c r="T41" s="73"/>
      <c r="U41" s="95"/>
      <c r="V41" s="96"/>
      <c r="W41" s="205"/>
      <c r="Y41" s="271"/>
      <c r="Z41" s="73"/>
      <c r="AA41" s="73"/>
      <c r="AB41" s="73"/>
    </row>
    <row r="42" spans="1:28" ht="30.75" customHeight="1">
      <c r="A42" s="189"/>
      <c r="B42" s="203"/>
      <c r="C42" s="203"/>
      <c r="D42" s="189"/>
      <c r="E42" s="189"/>
      <c r="F42" s="189"/>
      <c r="G42" s="189"/>
      <c r="H42" s="189"/>
      <c r="I42" s="189"/>
      <c r="J42" s="189"/>
      <c r="K42" s="228"/>
      <c r="L42" s="228"/>
      <c r="M42" s="228"/>
      <c r="N42" s="228"/>
      <c r="P42" s="204"/>
      <c r="Q42" s="67"/>
      <c r="R42" s="67"/>
      <c r="S42" s="67"/>
      <c r="T42" s="73"/>
      <c r="U42" s="95"/>
      <c r="V42" s="96"/>
      <c r="W42" s="205"/>
      <c r="Y42" s="271"/>
      <c r="Z42" s="73"/>
      <c r="AA42" s="73"/>
      <c r="AB42" s="73"/>
    </row>
    <row r="43" spans="1:28" ht="15" customHeight="1">
      <c r="A43" s="232" t="s">
        <v>191</v>
      </c>
      <c r="B43" s="233"/>
      <c r="C43" s="233"/>
      <c r="D43" s="234"/>
      <c r="E43" s="234"/>
      <c r="F43" s="234"/>
      <c r="G43" s="234"/>
      <c r="H43" s="234"/>
      <c r="I43" s="234"/>
      <c r="J43" s="234"/>
      <c r="K43" s="235"/>
      <c r="L43" s="236"/>
      <c r="M43" s="235"/>
      <c r="N43" s="237"/>
      <c r="O43" s="136"/>
      <c r="P43" s="223"/>
      <c r="Q43" s="61"/>
      <c r="R43" s="67"/>
      <c r="S43" s="61"/>
      <c r="Y43" s="73"/>
      <c r="Z43" s="73"/>
      <c r="AA43" s="73"/>
      <c r="AB43" s="73"/>
    </row>
    <row r="44" spans="1:28" ht="15" customHeight="1">
      <c r="A44" s="231" t="s">
        <v>198</v>
      </c>
      <c r="B44" s="179"/>
      <c r="C44" s="179"/>
      <c r="D44" s="104"/>
      <c r="E44" s="104"/>
      <c r="F44" s="104"/>
      <c r="G44" s="104"/>
      <c r="H44" s="104"/>
      <c r="I44" s="104"/>
      <c r="J44" s="104"/>
      <c r="K44" s="129"/>
      <c r="L44" s="130"/>
      <c r="M44" s="129"/>
      <c r="N44" s="131"/>
      <c r="O44" s="136"/>
      <c r="P44" s="160"/>
      <c r="Q44" s="61"/>
      <c r="R44" s="67"/>
      <c r="S44" s="61"/>
      <c r="Y44" s="73"/>
      <c r="Z44" s="73"/>
      <c r="AA44" s="73"/>
      <c r="AB44" s="73"/>
    </row>
    <row r="45" spans="1:28" ht="33.75" customHeight="1">
      <c r="A45" s="149" t="s">
        <v>192</v>
      </c>
      <c r="B45" s="319" t="s">
        <v>213</v>
      </c>
      <c r="C45" s="320"/>
      <c r="D45" s="286" t="s">
        <v>193</v>
      </c>
      <c r="E45" s="286"/>
      <c r="F45" s="286"/>
      <c r="G45" s="286"/>
      <c r="H45" s="286"/>
      <c r="I45" s="286"/>
      <c r="J45" s="286"/>
      <c r="K45" s="143" t="str">
        <f t="shared" si="1"/>
        <v/>
      </c>
      <c r="L45" s="265" t="str">
        <f t="shared" si="2"/>
        <v/>
      </c>
      <c r="M45" s="143" t="str">
        <f t="shared" si="3"/>
        <v/>
      </c>
      <c r="N45" s="143" t="str">
        <f t="shared" si="4"/>
        <v/>
      </c>
      <c r="P45" s="162" t="s">
        <v>200</v>
      </c>
      <c r="Q45" s="68"/>
      <c r="R45" s="55" t="str">
        <f>IF(K45="x",1,(IF(L45="x",2,(IF(M45="x",3,IF(N45="x",4,""))))))</f>
        <v/>
      </c>
      <c r="S45" s="68"/>
      <c r="T45" s="241" t="str">
        <f>IF(R45="","NE",R45)</f>
        <v>NE</v>
      </c>
      <c r="U45" s="95"/>
      <c r="V45" s="96"/>
      <c r="W45" s="108"/>
      <c r="Y45" s="271"/>
      <c r="Z45" s="73"/>
      <c r="AA45" s="73"/>
      <c r="AB45" s="73"/>
    </row>
    <row r="46" spans="1:28" ht="15" customHeight="1">
      <c r="A46" s="231" t="s">
        <v>199</v>
      </c>
      <c r="B46" s="179"/>
      <c r="C46" s="179"/>
      <c r="D46" s="104"/>
      <c r="E46" s="104"/>
      <c r="F46" s="104"/>
      <c r="G46" s="104"/>
      <c r="H46" s="104"/>
      <c r="I46" s="104"/>
      <c r="J46" s="104"/>
      <c r="K46" s="129"/>
      <c r="L46" s="130"/>
      <c r="M46" s="129"/>
      <c r="N46" s="131"/>
      <c r="O46" s="136"/>
      <c r="P46" s="160"/>
      <c r="Q46" s="61"/>
      <c r="R46" s="67"/>
      <c r="S46" s="61"/>
      <c r="Y46" s="73"/>
      <c r="Z46" s="73"/>
      <c r="AA46" s="73"/>
      <c r="AB46" s="73"/>
    </row>
    <row r="47" spans="1:28" ht="42.75" customHeight="1">
      <c r="A47" s="150" t="s">
        <v>63</v>
      </c>
      <c r="B47" s="319" t="s">
        <v>213</v>
      </c>
      <c r="C47" s="320"/>
      <c r="D47" s="286" t="s">
        <v>211</v>
      </c>
      <c r="E47" s="286"/>
      <c r="F47" s="286"/>
      <c r="G47" s="286"/>
      <c r="H47" s="286"/>
      <c r="I47" s="286"/>
      <c r="J47" s="286"/>
      <c r="K47" s="143" t="str">
        <f t="shared" si="1"/>
        <v/>
      </c>
      <c r="L47" s="143" t="str">
        <f t="shared" si="2"/>
        <v/>
      </c>
      <c r="M47" s="143" t="str">
        <f t="shared" si="3"/>
        <v/>
      </c>
      <c r="N47" s="143" t="str">
        <f t="shared" si="4"/>
        <v/>
      </c>
      <c r="P47" s="158" t="s">
        <v>212</v>
      </c>
      <c r="Q47" s="56"/>
      <c r="R47" s="55" t="str">
        <f t="shared" ref="R47:R49" si="10">IF(K47="x",1,(IF(L47="x",2,(IF(M47="x",3,IF(N47="x",4,""))))))</f>
        <v/>
      </c>
      <c r="S47" s="68"/>
      <c r="T47" s="241" t="str">
        <f>IF(R47="","NE",R47)</f>
        <v>NE</v>
      </c>
      <c r="U47" s="95"/>
      <c r="V47" s="96"/>
      <c r="W47" s="108"/>
      <c r="Y47" s="73"/>
      <c r="Z47" s="73"/>
      <c r="AA47" s="73"/>
      <c r="AB47" s="73"/>
    </row>
    <row r="48" spans="1:28" ht="42.75" customHeight="1">
      <c r="A48" s="150" t="s">
        <v>195</v>
      </c>
      <c r="B48" s="319" t="s">
        <v>213</v>
      </c>
      <c r="C48" s="320"/>
      <c r="D48" s="286" t="s">
        <v>194</v>
      </c>
      <c r="E48" s="286"/>
      <c r="F48" s="286"/>
      <c r="G48" s="286"/>
      <c r="H48" s="286"/>
      <c r="I48" s="286"/>
      <c r="J48" s="286"/>
      <c r="K48" s="143" t="str">
        <f t="shared" si="1"/>
        <v/>
      </c>
      <c r="L48" s="143" t="str">
        <f t="shared" si="2"/>
        <v/>
      </c>
      <c r="M48" s="143" t="str">
        <f t="shared" si="3"/>
        <v/>
      </c>
      <c r="N48" s="143" t="str">
        <f t="shared" si="4"/>
        <v/>
      </c>
      <c r="P48" s="158" t="s">
        <v>201</v>
      </c>
      <c r="Q48" s="56"/>
      <c r="R48" s="55" t="str">
        <f t="shared" si="10"/>
        <v/>
      </c>
      <c r="S48" s="68"/>
      <c r="T48" s="241" t="str">
        <f>IF(R48="","NE",R48)</f>
        <v>NE</v>
      </c>
      <c r="U48" s="95"/>
      <c r="V48" s="96"/>
      <c r="W48" s="108"/>
      <c r="Y48" s="73"/>
      <c r="Z48" s="73"/>
      <c r="AA48" s="73"/>
      <c r="AB48" s="73"/>
    </row>
    <row r="49" spans="1:28" ht="27.95" customHeight="1">
      <c r="A49" s="149" t="s">
        <v>196</v>
      </c>
      <c r="B49" s="319" t="s">
        <v>213</v>
      </c>
      <c r="C49" s="320"/>
      <c r="D49" s="286" t="s">
        <v>197</v>
      </c>
      <c r="E49" s="286"/>
      <c r="F49" s="286"/>
      <c r="G49" s="286"/>
      <c r="H49" s="286"/>
      <c r="I49" s="286"/>
      <c r="J49" s="286"/>
      <c r="K49" s="143" t="str">
        <f t="shared" si="1"/>
        <v/>
      </c>
      <c r="L49" s="143" t="str">
        <f t="shared" si="2"/>
        <v/>
      </c>
      <c r="M49" s="143" t="str">
        <f t="shared" si="3"/>
        <v/>
      </c>
      <c r="N49" s="143" t="str">
        <f t="shared" si="4"/>
        <v/>
      </c>
      <c r="P49" s="162" t="s">
        <v>202</v>
      </c>
      <c r="Q49" s="68"/>
      <c r="R49" s="55" t="str">
        <f t="shared" si="10"/>
        <v/>
      </c>
      <c r="S49" s="68"/>
      <c r="T49" s="241" t="str">
        <f>IF(R49="","NE",R49)</f>
        <v>NE</v>
      </c>
      <c r="U49" s="95"/>
      <c r="V49" s="96"/>
      <c r="W49" s="108"/>
      <c r="Y49" s="73"/>
      <c r="Z49" s="73"/>
      <c r="AA49" s="73"/>
      <c r="AB49" s="73"/>
    </row>
    <row r="50" spans="1:28" ht="15" customHeight="1">
      <c r="A50" s="242" t="s">
        <v>216</v>
      </c>
      <c r="B50" s="243"/>
      <c r="C50" s="243"/>
      <c r="D50" s="244"/>
      <c r="E50" s="244"/>
      <c r="F50" s="244"/>
      <c r="G50" s="244"/>
      <c r="H50" s="244"/>
      <c r="I50" s="244"/>
      <c r="J50" s="244"/>
      <c r="K50" s="245"/>
      <c r="L50" s="246"/>
      <c r="M50" s="245"/>
      <c r="N50" s="247"/>
      <c r="O50" s="136"/>
      <c r="P50" s="223"/>
      <c r="Q50" s="61"/>
      <c r="R50" s="67"/>
      <c r="S50" s="61"/>
      <c r="Y50" s="73"/>
      <c r="Z50" s="73"/>
      <c r="AA50" s="73"/>
      <c r="AB50" s="73"/>
    </row>
    <row r="51" spans="1:28" ht="15" customHeight="1">
      <c r="A51" s="248" t="s">
        <v>198</v>
      </c>
      <c r="B51" s="249"/>
      <c r="C51" s="249"/>
      <c r="D51" s="250"/>
      <c r="E51" s="250"/>
      <c r="F51" s="250"/>
      <c r="G51" s="250"/>
      <c r="H51" s="250"/>
      <c r="I51" s="250"/>
      <c r="J51" s="250"/>
      <c r="K51" s="251"/>
      <c r="L51" s="252"/>
      <c r="M51" s="251"/>
      <c r="N51" s="253"/>
      <c r="O51" s="136"/>
      <c r="P51" s="160"/>
      <c r="Q51" s="61"/>
      <c r="R51" s="67"/>
      <c r="S51" s="61"/>
      <c r="Y51" s="73"/>
      <c r="Z51" s="73"/>
      <c r="AA51" s="73"/>
      <c r="AB51" s="73"/>
    </row>
    <row r="52" spans="1:28" ht="33.75" customHeight="1">
      <c r="A52" s="149" t="s">
        <v>217</v>
      </c>
      <c r="B52" s="319" t="s">
        <v>213</v>
      </c>
      <c r="C52" s="320"/>
      <c r="D52" s="309" t="s">
        <v>193</v>
      </c>
      <c r="E52" s="310"/>
      <c r="F52" s="310"/>
      <c r="G52" s="310"/>
      <c r="H52" s="310"/>
      <c r="I52" s="310"/>
      <c r="J52" s="311"/>
      <c r="K52" s="143" t="str">
        <f t="shared" si="1"/>
        <v/>
      </c>
      <c r="L52" s="143" t="str">
        <f t="shared" si="2"/>
        <v/>
      </c>
      <c r="M52" s="143" t="str">
        <f t="shared" si="3"/>
        <v/>
      </c>
      <c r="N52" s="143" t="str">
        <f t="shared" si="4"/>
        <v/>
      </c>
      <c r="P52" s="240" t="s">
        <v>224</v>
      </c>
      <c r="Q52" s="68"/>
      <c r="R52" s="55" t="str">
        <f>IF(K52="x",1,(IF(L52="x",2,(IF(M52="x",3,IF(N52="x",4,""))))))</f>
        <v/>
      </c>
      <c r="S52" s="68"/>
      <c r="T52" s="241" t="str">
        <f>IF(R52="","NE",R52)</f>
        <v>NE</v>
      </c>
      <c r="U52" s="95"/>
      <c r="V52" s="96"/>
      <c r="W52" s="108"/>
      <c r="Y52" s="271"/>
      <c r="Z52" s="73"/>
      <c r="AA52" s="73"/>
      <c r="AB52" s="73"/>
    </row>
    <row r="53" spans="1:28" ht="15" customHeight="1">
      <c r="A53" s="248" t="s">
        <v>199</v>
      </c>
      <c r="B53" s="249"/>
      <c r="C53" s="249"/>
      <c r="D53" s="250"/>
      <c r="E53" s="250"/>
      <c r="F53" s="250"/>
      <c r="G53" s="250"/>
      <c r="H53" s="250"/>
      <c r="I53" s="250"/>
      <c r="J53" s="250"/>
      <c r="K53" s="251"/>
      <c r="L53" s="252"/>
      <c r="M53" s="251"/>
      <c r="N53" s="253"/>
      <c r="O53" s="136"/>
      <c r="P53" s="160"/>
      <c r="Q53" s="61"/>
      <c r="R53" s="67"/>
      <c r="S53" s="61"/>
      <c r="Y53" s="73"/>
      <c r="Z53" s="73"/>
      <c r="AA53" s="73"/>
      <c r="AB53" s="73"/>
    </row>
    <row r="54" spans="1:28" ht="42.75" customHeight="1">
      <c r="A54" s="150" t="s">
        <v>63</v>
      </c>
      <c r="B54" s="319" t="s">
        <v>213</v>
      </c>
      <c r="C54" s="320"/>
      <c r="D54" s="309" t="s">
        <v>211</v>
      </c>
      <c r="E54" s="310"/>
      <c r="F54" s="310"/>
      <c r="G54" s="310"/>
      <c r="H54" s="310"/>
      <c r="I54" s="310"/>
      <c r="J54" s="311"/>
      <c r="K54" s="143" t="str">
        <f t="shared" si="1"/>
        <v/>
      </c>
      <c r="L54" s="143" t="str">
        <f t="shared" si="2"/>
        <v/>
      </c>
      <c r="M54" s="143" t="str">
        <f t="shared" si="3"/>
        <v/>
      </c>
      <c r="N54" s="143" t="str">
        <f t="shared" si="4"/>
        <v/>
      </c>
      <c r="P54" s="239" t="s">
        <v>212</v>
      </c>
      <c r="Q54" s="56"/>
      <c r="R54" s="55" t="str">
        <f t="shared" ref="R54:R55" si="11">IF(K54="x",1,(IF(L54="x",2,(IF(M54="x",3,IF(N54="x",4,""))))))</f>
        <v/>
      </c>
      <c r="S54" s="68"/>
      <c r="T54" s="241" t="str">
        <f>IF(R54="","NE",R54)</f>
        <v>NE</v>
      </c>
      <c r="U54" s="95"/>
      <c r="V54" s="96"/>
      <c r="W54" s="108"/>
      <c r="Y54" s="73"/>
      <c r="Z54" s="73"/>
      <c r="AA54" s="73"/>
      <c r="AB54" s="73"/>
    </row>
    <row r="55" spans="1:28" ht="42.75" customHeight="1">
      <c r="A55" s="150" t="s">
        <v>195</v>
      </c>
      <c r="B55" s="319" t="s">
        <v>213</v>
      </c>
      <c r="C55" s="320"/>
      <c r="D55" s="309" t="s">
        <v>194</v>
      </c>
      <c r="E55" s="310"/>
      <c r="F55" s="310"/>
      <c r="G55" s="310"/>
      <c r="H55" s="310"/>
      <c r="I55" s="310"/>
      <c r="J55" s="311"/>
      <c r="K55" s="143" t="str">
        <f t="shared" si="1"/>
        <v/>
      </c>
      <c r="L55" s="143" t="str">
        <f t="shared" si="2"/>
        <v/>
      </c>
      <c r="M55" s="143" t="str">
        <f t="shared" si="3"/>
        <v/>
      </c>
      <c r="N55" s="143" t="str">
        <f t="shared" si="4"/>
        <v/>
      </c>
      <c r="P55" s="240" t="s">
        <v>226</v>
      </c>
      <c r="Q55" s="56"/>
      <c r="R55" s="55" t="str">
        <f t="shared" si="11"/>
        <v/>
      </c>
      <c r="S55" s="68"/>
      <c r="T55" s="241" t="str">
        <f>IF(R55="","NE",R55)</f>
        <v>NE</v>
      </c>
      <c r="Y55" s="73"/>
      <c r="Z55" s="73"/>
      <c r="AA55" s="73"/>
      <c r="AB55" s="73"/>
    </row>
    <row r="56" spans="1:28" ht="15" customHeight="1">
      <c r="A56" s="169" t="s">
        <v>150</v>
      </c>
      <c r="B56" s="177"/>
      <c r="C56" s="177"/>
      <c r="D56" s="102"/>
      <c r="E56" s="102"/>
      <c r="F56" s="102"/>
      <c r="G56" s="102"/>
      <c r="H56" s="102"/>
      <c r="I56" s="102"/>
      <c r="J56" s="102"/>
      <c r="K56" s="125"/>
      <c r="L56" s="126"/>
      <c r="M56" s="125"/>
      <c r="N56" s="127"/>
      <c r="O56" s="136"/>
      <c r="P56" s="159"/>
      <c r="Q56" s="61"/>
      <c r="R56" s="70"/>
      <c r="S56" s="61"/>
      <c r="T56" s="73"/>
      <c r="Y56" s="73"/>
      <c r="Z56" s="73"/>
      <c r="AA56" s="73"/>
      <c r="AB56" s="73"/>
    </row>
    <row r="57" spans="1:28" ht="15" customHeight="1">
      <c r="A57" s="170" t="s">
        <v>85</v>
      </c>
      <c r="B57" s="178"/>
      <c r="C57" s="178"/>
      <c r="D57" s="103"/>
      <c r="E57" s="103"/>
      <c r="F57" s="103"/>
      <c r="G57" s="103"/>
      <c r="H57" s="103"/>
      <c r="I57" s="103"/>
      <c r="J57" s="103"/>
      <c r="K57" s="122"/>
      <c r="L57" s="123"/>
      <c r="M57" s="122"/>
      <c r="N57" s="124"/>
      <c r="O57" s="136"/>
      <c r="P57" s="160"/>
      <c r="Q57" s="61"/>
      <c r="R57" s="71"/>
      <c r="S57" s="61"/>
      <c r="T57" s="73"/>
      <c r="Y57" s="73"/>
      <c r="Z57" s="271"/>
      <c r="AA57" s="73"/>
      <c r="AB57" s="73"/>
    </row>
    <row r="58" spans="1:28" ht="90.75" customHeight="1">
      <c r="A58" s="149" t="s">
        <v>148</v>
      </c>
      <c r="B58" s="294" t="s">
        <v>240</v>
      </c>
      <c r="C58" s="295"/>
      <c r="D58" s="286" t="s">
        <v>263</v>
      </c>
      <c r="E58" s="286"/>
      <c r="F58" s="286"/>
      <c r="G58" s="286"/>
      <c r="H58" s="286"/>
      <c r="I58" s="286"/>
      <c r="J58" s="286"/>
      <c r="K58" s="143" t="str">
        <f t="shared" si="1"/>
        <v/>
      </c>
      <c r="L58" s="143" t="str">
        <f t="shared" si="2"/>
        <v/>
      </c>
      <c r="M58" s="143" t="str">
        <f t="shared" si="3"/>
        <v/>
      </c>
      <c r="N58" s="143" t="str">
        <f t="shared" si="4"/>
        <v/>
      </c>
      <c r="P58" s="158" t="s">
        <v>83</v>
      </c>
      <c r="Q58" s="68"/>
      <c r="R58" s="55" t="str">
        <f t="shared" ref="R58:R59" si="12">IF(K58="x",1,(IF(L58="x",2,(IF(M58="x",3,IF(N58="x",4,""))))))</f>
        <v/>
      </c>
      <c r="S58" s="69"/>
      <c r="T58" s="75">
        <f>SUM(R58:R58,R37:R38)</f>
        <v>0</v>
      </c>
      <c r="U58" s="62">
        <f>IF(R37&lt;&gt;"",1,0)+IF(R38&lt;&gt;"",1,0)+IF(R58&lt;&gt;"",1,0)</f>
        <v>0</v>
      </c>
      <c r="V58" s="63" t="str">
        <f>IF(U58=0,"",T58/U58)</f>
        <v/>
      </c>
      <c r="W58" s="65" t="str">
        <f>IF(V58="","NE",ROUND(V58,0))</f>
        <v>NE</v>
      </c>
      <c r="Y58" s="75" t="str">
        <f>'Suivi PFMP 2'!K33</f>
        <v/>
      </c>
      <c r="Z58" s="75" t="str">
        <f>'Suivi PFMP 2'!L33</f>
        <v/>
      </c>
      <c r="AA58" s="75" t="str">
        <f>'Suivi PFMP 2'!M33</f>
        <v/>
      </c>
      <c r="AB58" s="75" t="str">
        <f>'Suivi PFMP 2'!N33</f>
        <v/>
      </c>
    </row>
    <row r="59" spans="1:28" ht="36" customHeight="1">
      <c r="A59" s="110" t="s">
        <v>129</v>
      </c>
      <c r="B59" s="304" t="s">
        <v>241</v>
      </c>
      <c r="C59" s="305"/>
      <c r="D59" s="282" t="s">
        <v>88</v>
      </c>
      <c r="E59" s="282"/>
      <c r="F59" s="282"/>
      <c r="G59" s="282"/>
      <c r="H59" s="282"/>
      <c r="I59" s="282"/>
      <c r="J59" s="282"/>
      <c r="K59" s="72" t="str">
        <f t="shared" si="1"/>
        <v/>
      </c>
      <c r="L59" s="72" t="str">
        <f t="shared" si="2"/>
        <v/>
      </c>
      <c r="M59" s="72" t="str">
        <f t="shared" si="3"/>
        <v/>
      </c>
      <c r="N59" s="72" t="str">
        <f t="shared" si="4"/>
        <v/>
      </c>
      <c r="P59" s="162" t="s">
        <v>89</v>
      </c>
      <c r="Q59" s="67"/>
      <c r="R59" s="55" t="str">
        <f t="shared" si="12"/>
        <v/>
      </c>
      <c r="S59" s="67"/>
      <c r="T59" s="241" t="str">
        <f>IF(R59="","NE",R59)</f>
        <v>NE</v>
      </c>
      <c r="Y59" s="75" t="str">
        <f>'Suivi PFMP 2'!K34</f>
        <v/>
      </c>
      <c r="Z59" s="75" t="str">
        <f>'Suivi PFMP 2'!L34</f>
        <v/>
      </c>
      <c r="AA59" s="75" t="str">
        <f>'Suivi PFMP 2'!M34</f>
        <v/>
      </c>
      <c r="AB59" s="75" t="str">
        <f>'Suivi PFMP 2'!N34</f>
        <v/>
      </c>
    </row>
    <row r="60" spans="1:28" ht="15" customHeight="1">
      <c r="A60" s="170" t="s">
        <v>90</v>
      </c>
      <c r="B60" s="178"/>
      <c r="C60" s="178"/>
      <c r="D60" s="103"/>
      <c r="E60" s="103"/>
      <c r="F60" s="103"/>
      <c r="G60" s="103"/>
      <c r="H60" s="103"/>
      <c r="I60" s="103"/>
      <c r="J60" s="103"/>
      <c r="K60" s="122"/>
      <c r="L60" s="123"/>
      <c r="M60" s="122"/>
      <c r="N60" s="124"/>
      <c r="O60" s="136"/>
      <c r="P60" s="161"/>
      <c r="Q60" s="61"/>
      <c r="R60" s="67"/>
      <c r="S60" s="61"/>
      <c r="Y60" s="73"/>
      <c r="Z60" s="271"/>
      <c r="AA60" s="73"/>
      <c r="AB60" s="73"/>
    </row>
    <row r="61" spans="1:28" ht="27.95" customHeight="1">
      <c r="A61" s="149" t="s">
        <v>18</v>
      </c>
      <c r="B61" s="304" t="s">
        <v>167</v>
      </c>
      <c r="C61" s="305"/>
      <c r="D61" s="286" t="s">
        <v>91</v>
      </c>
      <c r="E61" s="286"/>
      <c r="F61" s="286"/>
      <c r="G61" s="286"/>
      <c r="H61" s="286"/>
      <c r="I61" s="286"/>
      <c r="J61" s="286"/>
      <c r="K61" s="143" t="str">
        <f t="shared" si="1"/>
        <v/>
      </c>
      <c r="L61" s="143" t="str">
        <f t="shared" si="2"/>
        <v/>
      </c>
      <c r="M61" s="143" t="str">
        <f t="shared" si="3"/>
        <v/>
      </c>
      <c r="N61" s="143" t="str">
        <f t="shared" si="4"/>
        <v/>
      </c>
      <c r="P61" s="162" t="s">
        <v>92</v>
      </c>
      <c r="Q61" s="56"/>
      <c r="R61" s="55" t="str">
        <f>IF(K61="x",1,(IF(L61="x",2,(IF(M61="x",3,IF(N61="x",4,""))))))</f>
        <v/>
      </c>
      <c r="S61" s="68"/>
      <c r="T61" s="241" t="str">
        <f>IF(R61="","NE",R61)</f>
        <v>NE</v>
      </c>
      <c r="U61" s="95"/>
      <c r="V61" s="96"/>
      <c r="W61" s="108"/>
      <c r="Y61" s="75" t="str">
        <f>'Suivi PFMP 2'!K36</f>
        <v/>
      </c>
      <c r="Z61" s="75" t="str">
        <f>'Suivi PFMP 2'!L36</f>
        <v/>
      </c>
      <c r="AA61" s="75" t="str">
        <f>'Suivi PFMP 2'!M36</f>
        <v/>
      </c>
      <c r="AB61" s="75" t="str">
        <f>'Suivi PFMP 2'!N36</f>
        <v/>
      </c>
    </row>
    <row r="62" spans="1:28" ht="15" customHeight="1">
      <c r="A62" s="98" t="s">
        <v>264</v>
      </c>
      <c r="B62" s="179"/>
      <c r="C62" s="179"/>
      <c r="D62" s="104"/>
      <c r="E62" s="104"/>
      <c r="F62" s="104"/>
      <c r="G62" s="104"/>
      <c r="H62" s="104"/>
      <c r="I62" s="104"/>
      <c r="J62" s="104"/>
      <c r="K62" s="129"/>
      <c r="L62" s="130"/>
      <c r="M62" s="129"/>
      <c r="N62" s="131"/>
      <c r="O62" s="136"/>
      <c r="P62" s="161"/>
      <c r="Q62" s="61"/>
      <c r="R62" s="67"/>
      <c r="S62" s="61"/>
      <c r="Y62" s="73"/>
      <c r="Z62" s="271"/>
      <c r="AA62" s="73"/>
      <c r="AB62" s="73"/>
    </row>
    <row r="63" spans="1:28" ht="27.95" customHeight="1">
      <c r="A63" s="110" t="s">
        <v>130</v>
      </c>
      <c r="B63" s="294" t="s">
        <v>106</v>
      </c>
      <c r="C63" s="295"/>
      <c r="D63" s="286" t="s">
        <v>96</v>
      </c>
      <c r="E63" s="286"/>
      <c r="F63" s="286"/>
      <c r="G63" s="286"/>
      <c r="H63" s="286"/>
      <c r="I63" s="286"/>
      <c r="J63" s="286"/>
      <c r="K63" s="72" t="str">
        <f t="shared" si="1"/>
        <v/>
      </c>
      <c r="L63" s="72" t="str">
        <f t="shared" si="2"/>
        <v/>
      </c>
      <c r="M63" s="72" t="str">
        <f t="shared" si="3"/>
        <v/>
      </c>
      <c r="N63" s="72" t="str">
        <f t="shared" si="4"/>
        <v/>
      </c>
      <c r="P63" s="162" t="s">
        <v>97</v>
      </c>
      <c r="Q63" s="67"/>
      <c r="R63" s="55" t="str">
        <f t="shared" ref="R63:R65" si="13">IF(K63="x",1,(IF(L63="x",2,(IF(M63="x",3,IF(N63="x",4,""))))))</f>
        <v/>
      </c>
      <c r="S63" s="67"/>
      <c r="T63" s="241" t="str">
        <f>IF(R63="","NE",R63)</f>
        <v>NE</v>
      </c>
      <c r="Y63" s="75" t="str">
        <f>'Suivi PFMP 2'!K38</f>
        <v/>
      </c>
      <c r="Z63" s="269" t="str">
        <f>'Suivi PFMP 2'!L38</f>
        <v/>
      </c>
      <c r="AA63" s="75" t="str">
        <f>'Suivi PFMP 2'!M38</f>
        <v/>
      </c>
      <c r="AB63" s="75" t="str">
        <f>'Suivi PFMP 2'!N38</f>
        <v/>
      </c>
    </row>
    <row r="64" spans="1:28" ht="27.95" customHeight="1">
      <c r="A64" s="110" t="s">
        <v>131</v>
      </c>
      <c r="B64" s="312"/>
      <c r="C64" s="313"/>
      <c r="D64" s="286" t="s">
        <v>86</v>
      </c>
      <c r="E64" s="286"/>
      <c r="F64" s="286"/>
      <c r="G64" s="286"/>
      <c r="H64" s="286"/>
      <c r="I64" s="286"/>
      <c r="J64" s="286"/>
      <c r="K64" s="72" t="str">
        <f t="shared" si="1"/>
        <v/>
      </c>
      <c r="L64" s="72" t="str">
        <f t="shared" si="2"/>
        <v/>
      </c>
      <c r="M64" s="72" t="str">
        <f t="shared" si="3"/>
        <v/>
      </c>
      <c r="N64" s="72" t="str">
        <f t="shared" si="4"/>
        <v/>
      </c>
      <c r="P64" s="162" t="s">
        <v>98</v>
      </c>
      <c r="Q64" s="67"/>
      <c r="R64" s="55" t="str">
        <f t="shared" si="13"/>
        <v/>
      </c>
      <c r="S64" s="67"/>
      <c r="T64" s="241" t="str">
        <f>IF(R64="","NE",R64)</f>
        <v>NE</v>
      </c>
      <c r="Y64" s="75" t="str">
        <f>'Suivi PFMP 2'!K39</f>
        <v/>
      </c>
      <c r="Z64" s="269" t="str">
        <f>'Suivi PFMP 2'!L39</f>
        <v/>
      </c>
      <c r="AA64" s="75" t="str">
        <f>'Suivi PFMP 2'!M39</f>
        <v/>
      </c>
      <c r="AB64" s="75" t="str">
        <f>'Suivi PFMP 2'!N39</f>
        <v/>
      </c>
    </row>
    <row r="65" spans="1:28" ht="36">
      <c r="A65" s="110" t="s">
        <v>132</v>
      </c>
      <c r="B65" s="296"/>
      <c r="C65" s="297"/>
      <c r="D65" s="286" t="s">
        <v>99</v>
      </c>
      <c r="E65" s="286"/>
      <c r="F65" s="286"/>
      <c r="G65" s="286"/>
      <c r="H65" s="286"/>
      <c r="I65" s="286"/>
      <c r="J65" s="286"/>
      <c r="K65" s="72" t="str">
        <f t="shared" si="1"/>
        <v/>
      </c>
      <c r="L65" s="72" t="str">
        <f t="shared" si="2"/>
        <v/>
      </c>
      <c r="M65" s="72" t="str">
        <f t="shared" si="3"/>
        <v/>
      </c>
      <c r="N65" s="72" t="str">
        <f t="shared" si="4"/>
        <v/>
      </c>
      <c r="P65" s="162" t="s">
        <v>100</v>
      </c>
      <c r="Q65" s="67"/>
      <c r="R65" s="55" t="str">
        <f t="shared" si="13"/>
        <v/>
      </c>
      <c r="S65" s="67"/>
      <c r="T65" s="241" t="str">
        <f>IF(R65="","NE",R65)</f>
        <v>NE</v>
      </c>
      <c r="Y65" s="75" t="str">
        <f>'Suivi PFMP 2'!K40</f>
        <v/>
      </c>
      <c r="Z65" s="75" t="str">
        <f>'Suivi PFMP 2'!L40</f>
        <v/>
      </c>
      <c r="AA65" s="75" t="str">
        <f>'Suivi PFMP 2'!M40</f>
        <v/>
      </c>
      <c r="AB65" s="75" t="str">
        <f>'Suivi PFMP 2'!N40</f>
        <v/>
      </c>
    </row>
  </sheetData>
  <mergeCells count="90">
    <mergeCell ref="A1:I1"/>
    <mergeCell ref="A4:A5"/>
    <mergeCell ref="C4:D4"/>
    <mergeCell ref="H4:N4"/>
    <mergeCell ref="C5:D5"/>
    <mergeCell ref="H5:N5"/>
    <mergeCell ref="A2:C2"/>
    <mergeCell ref="D2:N2"/>
    <mergeCell ref="T6:T10"/>
    <mergeCell ref="U6:U10"/>
    <mergeCell ref="V6:V10"/>
    <mergeCell ref="W6:W10"/>
    <mergeCell ref="A7:A8"/>
    <mergeCell ref="B7:C8"/>
    <mergeCell ref="D7:J8"/>
    <mergeCell ref="D10:J10"/>
    <mergeCell ref="A13:A14"/>
    <mergeCell ref="B13:C13"/>
    <mergeCell ref="D13:J13"/>
    <mergeCell ref="P13:P14"/>
    <mergeCell ref="B14:C14"/>
    <mergeCell ref="A11:A12"/>
    <mergeCell ref="B11:C12"/>
    <mergeCell ref="D11:J11"/>
    <mergeCell ref="P11:P12"/>
    <mergeCell ref="D12:J12"/>
    <mergeCell ref="P31:P32"/>
    <mergeCell ref="D14:J14"/>
    <mergeCell ref="B15:C15"/>
    <mergeCell ref="D15:J15"/>
    <mergeCell ref="B19:C19"/>
    <mergeCell ref="D19:J19"/>
    <mergeCell ref="B21:C21"/>
    <mergeCell ref="D21:J21"/>
    <mergeCell ref="B17:C17"/>
    <mergeCell ref="D17:J17"/>
    <mergeCell ref="B16:C16"/>
    <mergeCell ref="B25:C25"/>
    <mergeCell ref="D25:J25"/>
    <mergeCell ref="D32:J32"/>
    <mergeCell ref="B27:C27"/>
    <mergeCell ref="D27:J27"/>
    <mergeCell ref="P35:P36"/>
    <mergeCell ref="D36:J36"/>
    <mergeCell ref="A37:A38"/>
    <mergeCell ref="B37:C38"/>
    <mergeCell ref="D37:J37"/>
    <mergeCell ref="P37:P38"/>
    <mergeCell ref="D38:J38"/>
    <mergeCell ref="B63:C65"/>
    <mergeCell ref="D63:J63"/>
    <mergeCell ref="D64:J64"/>
    <mergeCell ref="D65:J65"/>
    <mergeCell ref="A35:A36"/>
    <mergeCell ref="B35:C36"/>
    <mergeCell ref="D35:J35"/>
    <mergeCell ref="B49:C49"/>
    <mergeCell ref="D49:J49"/>
    <mergeCell ref="B48:C48"/>
    <mergeCell ref="B40:C40"/>
    <mergeCell ref="D40:J40"/>
    <mergeCell ref="B47:C47"/>
    <mergeCell ref="D47:J47"/>
    <mergeCell ref="D48:J48"/>
    <mergeCell ref="B54:C54"/>
    <mergeCell ref="B30:C30"/>
    <mergeCell ref="D30:J30"/>
    <mergeCell ref="B61:C61"/>
    <mergeCell ref="D61:J61"/>
    <mergeCell ref="D54:J54"/>
    <mergeCell ref="D58:J58"/>
    <mergeCell ref="B58:C58"/>
    <mergeCell ref="B52:C52"/>
    <mergeCell ref="D52:J52"/>
    <mergeCell ref="B55:C55"/>
    <mergeCell ref="D55:J55"/>
    <mergeCell ref="D16:J16"/>
    <mergeCell ref="B20:C20"/>
    <mergeCell ref="D20:J20"/>
    <mergeCell ref="B24:C24"/>
    <mergeCell ref="D24:J24"/>
    <mergeCell ref="A31:A32"/>
    <mergeCell ref="B31:C32"/>
    <mergeCell ref="D31:J31"/>
    <mergeCell ref="B59:C59"/>
    <mergeCell ref="D59:J59"/>
    <mergeCell ref="B33:C33"/>
    <mergeCell ref="D33:J33"/>
    <mergeCell ref="B45:C45"/>
    <mergeCell ref="D45:J45"/>
  </mergeCells>
  <conditionalFormatting sqref="A39">
    <cfRule type="cellIs" dxfId="83" priority="2" operator="equal">
      <formula>"c312"</formula>
    </cfRule>
    <cfRule type="cellIs" dxfId="82" priority="3" operator="equal">
      <formula>"c113"</formula>
    </cfRule>
    <cfRule type="cellIs" dxfId="81" priority="4" operator="equal">
      <formula>"c114"</formula>
    </cfRule>
    <cfRule type="cellIs" dxfId="80" priority="5" operator="equal">
      <formula>"c321"</formula>
    </cfRule>
    <cfRule type="cellIs" dxfId="79" priority="6" operator="equal">
      <formula>"c342"</formula>
    </cfRule>
    <cfRule type="cellIs" dxfId="78" priority="7" operator="equal">
      <formula>"c344"</formula>
    </cfRule>
    <cfRule type="cellIs" dxfId="77" priority="8" operator="equal">
      <formula>"c362"</formula>
    </cfRule>
    <cfRule type="cellIs" dxfId="76" priority="9" operator="equal">
      <formula>"c211"</formula>
    </cfRule>
    <cfRule type="cellIs" dxfId="75" priority="10" operator="equal">
      <formula>"c212"</formula>
    </cfRule>
    <cfRule type="cellIs" dxfId="74" priority="11" operator="equal">
      <formula>"c213"</formula>
    </cfRule>
    <cfRule type="cellIs" dxfId="73" priority="12" operator="equal">
      <formula>"c215"</formula>
    </cfRule>
    <cfRule type="cellIs" dxfId="72" priority="13" operator="equal">
      <formula>"c221"</formula>
    </cfRule>
    <cfRule type="cellIs" dxfId="71" priority="14" operator="equal">
      <formula>"c222"</formula>
    </cfRule>
    <cfRule type="cellIs" dxfId="70" priority="15" operator="equal">
      <formula>"c311"</formula>
    </cfRule>
    <cfRule type="cellIs" dxfId="69" priority="16" operator="equal">
      <formula>"c322"</formula>
    </cfRule>
    <cfRule type="cellIs" dxfId="68" priority="17" operator="equal">
      <formula>"c344"</formula>
    </cfRule>
    <cfRule type="cellIs" dxfId="67" priority="18" operator="equal">
      <formula>"c352"</formula>
    </cfRule>
    <cfRule type="cellIs" dxfId="66" priority="19" operator="equal">
      <formula>"c361"</formula>
    </cfRule>
  </conditionalFormatting>
  <conditionalFormatting sqref="K45:N65 K11:N40">
    <cfRule type="cellIs" dxfId="65" priority="1" operator="equal">
      <formula>"#"</formula>
    </cfRule>
  </conditionalFormatting>
  <printOptions horizontalCentered="1"/>
  <pageMargins left="0" right="0" top="0" bottom="0" header="0" footer="0"/>
  <pageSetup paperSize="9" orientation="portrait" horizontalDpi="4294967294" r:id="rId1"/>
  <rowBreaks count="1" manualBreakCount="1">
    <brk id="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B74"/>
  <sheetViews>
    <sheetView view="pageBreakPreview" zoomScale="90" zoomScaleNormal="80" zoomScaleSheetLayoutView="90" workbookViewId="0">
      <selection activeCell="A2" sqref="A2:C2"/>
    </sheetView>
  </sheetViews>
  <sheetFormatPr baseColWidth="10" defaultRowHeight="15"/>
  <cols>
    <col min="1" max="1" width="21" customWidth="1"/>
    <col min="2" max="2" width="3.28515625" customWidth="1"/>
    <col min="3" max="3" width="21.5703125" style="45" customWidth="1"/>
    <col min="4" max="4" width="15.28515625" style="45" customWidth="1"/>
    <col min="5" max="5" width="1.7109375" style="45" customWidth="1"/>
    <col min="6" max="6" width="0.7109375" style="45" customWidth="1"/>
    <col min="7" max="8" width="3.42578125" style="45" customWidth="1"/>
    <col min="9" max="9" width="10.42578125" style="45" customWidth="1"/>
    <col min="10" max="10" width="8" style="45" customWidth="1"/>
    <col min="11" max="14" width="3.7109375" customWidth="1"/>
    <col min="15" max="15" width="5.7109375" customWidth="1"/>
    <col min="16" max="16" width="8.85546875" style="154" customWidth="1"/>
    <col min="17" max="19" width="5.85546875" style="59" customWidth="1"/>
    <col min="20" max="23" width="4.5703125" style="58" customWidth="1"/>
    <col min="25" max="28" width="3.7109375" style="58" customWidth="1"/>
  </cols>
  <sheetData>
    <row r="1" spans="1:28" ht="26.25" customHeight="1">
      <c r="A1" s="318" t="s">
        <v>268</v>
      </c>
      <c r="B1" s="318"/>
      <c r="C1" s="318"/>
      <c r="D1" s="318"/>
      <c r="E1" s="318"/>
      <c r="F1" s="318"/>
      <c r="G1" s="318"/>
      <c r="H1" s="318"/>
      <c r="I1" s="318"/>
      <c r="J1" s="135"/>
      <c r="K1" s="53" t="s">
        <v>109</v>
      </c>
      <c r="L1" s="53"/>
      <c r="M1" s="53"/>
      <c r="N1" s="53"/>
      <c r="P1" s="153"/>
      <c r="Q1" s="57"/>
      <c r="R1" s="57"/>
      <c r="S1" s="57"/>
    </row>
    <row r="2" spans="1:28" ht="24.75" customHeight="1">
      <c r="A2" s="284" t="s">
        <v>274</v>
      </c>
      <c r="B2" s="284"/>
      <c r="C2" s="284"/>
      <c r="D2" s="53" t="str">
        <f>'Suivi PFMP 1'!$D$2</f>
        <v>XXXX</v>
      </c>
      <c r="E2" s="53"/>
      <c r="F2" s="53"/>
      <c r="G2" s="53"/>
      <c r="H2" s="53"/>
      <c r="I2" s="53"/>
      <c r="J2" s="53"/>
      <c r="K2" s="53"/>
      <c r="T2" s="180"/>
      <c r="U2" s="180"/>
      <c r="V2" s="180"/>
      <c r="W2" s="180"/>
    </row>
    <row r="3" spans="1:28" ht="6" customHeight="1">
      <c r="T3" s="181"/>
      <c r="U3" s="181"/>
      <c r="V3" s="181"/>
      <c r="W3" s="181"/>
    </row>
    <row r="4" spans="1:28" ht="19.5" customHeight="1">
      <c r="A4" s="289" t="s">
        <v>272</v>
      </c>
      <c r="B4" s="139">
        <v>1</v>
      </c>
      <c r="C4" s="280" t="s">
        <v>101</v>
      </c>
      <c r="D4" s="280"/>
      <c r="E4" s="138"/>
      <c r="F4" s="52"/>
      <c r="G4" s="141">
        <v>3</v>
      </c>
      <c r="H4" s="280" t="s">
        <v>103</v>
      </c>
      <c r="I4" s="280"/>
      <c r="J4" s="280"/>
      <c r="K4" s="280"/>
      <c r="L4" s="280"/>
      <c r="M4" s="280"/>
      <c r="N4" s="280"/>
      <c r="P4" s="153"/>
      <c r="T4" s="64"/>
      <c r="U4" s="66"/>
      <c r="V4" s="181"/>
      <c r="W4" s="181"/>
    </row>
    <row r="5" spans="1:28" ht="19.5" customHeight="1">
      <c r="A5" s="290"/>
      <c r="B5" s="140">
        <v>2</v>
      </c>
      <c r="C5" s="280" t="s">
        <v>102</v>
      </c>
      <c r="D5" s="280"/>
      <c r="E5" s="138"/>
      <c r="F5" s="52"/>
      <c r="G5" s="142">
        <v>4</v>
      </c>
      <c r="H5" s="280" t="s">
        <v>104</v>
      </c>
      <c r="I5" s="280"/>
      <c r="J5" s="280"/>
      <c r="K5" s="280"/>
      <c r="L5" s="280"/>
      <c r="M5" s="280"/>
      <c r="N5" s="280"/>
      <c r="P5" s="153"/>
      <c r="T5" s="180"/>
      <c r="U5" s="180"/>
      <c r="V5" s="180"/>
      <c r="W5" s="180"/>
    </row>
    <row r="6" spans="1:28" ht="5.25" customHeight="1">
      <c r="T6" s="276" t="s">
        <v>165</v>
      </c>
      <c r="U6" s="276" t="s">
        <v>111</v>
      </c>
      <c r="V6" s="276" t="s">
        <v>112</v>
      </c>
      <c r="W6" s="276" t="s">
        <v>113</v>
      </c>
    </row>
    <row r="7" spans="1:28" ht="17.25" customHeight="1">
      <c r="A7" s="322" t="s">
        <v>110</v>
      </c>
      <c r="B7" s="316" t="s">
        <v>138</v>
      </c>
      <c r="C7" s="316"/>
      <c r="D7" s="316" t="s">
        <v>261</v>
      </c>
      <c r="E7" s="317"/>
      <c r="F7" s="317"/>
      <c r="G7" s="317"/>
      <c r="H7" s="317"/>
      <c r="I7" s="317"/>
      <c r="J7" s="317"/>
      <c r="K7" s="48">
        <v>1</v>
      </c>
      <c r="L7" s="49">
        <v>2</v>
      </c>
      <c r="M7" s="50">
        <v>3</v>
      </c>
      <c r="N7" s="51">
        <v>4</v>
      </c>
      <c r="P7" s="153"/>
      <c r="Q7" s="61"/>
      <c r="R7" s="61"/>
      <c r="S7" s="61"/>
      <c r="T7" s="276"/>
      <c r="U7" s="276"/>
      <c r="V7" s="276"/>
      <c r="W7" s="276"/>
    </row>
    <row r="8" spans="1:28" ht="15" customHeight="1">
      <c r="A8" s="323"/>
      <c r="B8" s="316"/>
      <c r="C8" s="316"/>
      <c r="D8" s="317"/>
      <c r="E8" s="317"/>
      <c r="F8" s="317"/>
      <c r="G8" s="317"/>
      <c r="H8" s="317"/>
      <c r="I8" s="317"/>
      <c r="J8" s="317"/>
      <c r="K8" s="46" t="s">
        <v>70</v>
      </c>
      <c r="L8" s="47" t="s">
        <v>71</v>
      </c>
      <c r="M8" s="46" t="s">
        <v>72</v>
      </c>
      <c r="N8" s="47" t="s">
        <v>73</v>
      </c>
      <c r="P8" s="153"/>
      <c r="Q8" s="60"/>
      <c r="R8" s="60"/>
      <c r="S8" s="60"/>
      <c r="T8" s="276"/>
      <c r="U8" s="276"/>
      <c r="V8" s="276"/>
      <c r="W8" s="276"/>
    </row>
    <row r="9" spans="1:28" ht="15" customHeight="1">
      <c r="A9" s="164" t="s">
        <v>115</v>
      </c>
      <c r="B9" s="147"/>
      <c r="C9" s="97"/>
      <c r="D9" s="93"/>
      <c r="E9" s="93"/>
      <c r="F9" s="93"/>
      <c r="G9" s="93"/>
      <c r="H9" s="93"/>
      <c r="I9" s="93"/>
      <c r="J9" s="93"/>
      <c r="K9" s="145"/>
      <c r="L9" s="146"/>
      <c r="M9" s="145"/>
      <c r="N9" s="146"/>
      <c r="P9" s="155"/>
      <c r="Q9" s="60"/>
      <c r="R9" s="60"/>
      <c r="S9" s="60"/>
      <c r="T9" s="276"/>
      <c r="U9" s="276"/>
      <c r="V9" s="276"/>
      <c r="W9" s="276"/>
    </row>
    <row r="10" spans="1:28" s="134" customFormat="1" ht="15" customHeight="1">
      <c r="A10" s="165" t="s">
        <v>164</v>
      </c>
      <c r="B10" s="171"/>
      <c r="C10" s="144"/>
      <c r="D10" s="298"/>
      <c r="E10" s="299"/>
      <c r="F10" s="299"/>
      <c r="G10" s="299"/>
      <c r="H10" s="299"/>
      <c r="I10" s="299"/>
      <c r="J10" s="299"/>
      <c r="K10" s="132"/>
      <c r="L10" s="133"/>
      <c r="M10" s="132"/>
      <c r="N10" s="133"/>
      <c r="O10" s="152"/>
      <c r="P10" s="156"/>
      <c r="Q10" s="61"/>
      <c r="R10" s="61"/>
      <c r="S10" s="61"/>
      <c r="T10" s="276"/>
      <c r="U10" s="276"/>
      <c r="V10" s="276"/>
      <c r="W10" s="276"/>
      <c r="Y10" s="66" t="s">
        <v>259</v>
      </c>
      <c r="Z10" s="106"/>
      <c r="AA10" s="106"/>
      <c r="AB10" s="106"/>
    </row>
    <row r="11" spans="1:28" ht="16.5" customHeight="1">
      <c r="A11" s="281" t="s">
        <v>144</v>
      </c>
      <c r="B11" s="294" t="s">
        <v>142</v>
      </c>
      <c r="C11" s="295"/>
      <c r="D11" s="286" t="s">
        <v>74</v>
      </c>
      <c r="E11" s="286"/>
      <c r="F11" s="286"/>
      <c r="G11" s="286"/>
      <c r="H11" s="286"/>
      <c r="I11" s="286"/>
      <c r="J11" s="286"/>
      <c r="K11" s="72" t="str">
        <f>IF(Y11=0,"",IF(Y11="#","",IF(Y11="x","#",Y11)))</f>
        <v/>
      </c>
      <c r="L11" s="72" t="str">
        <f t="shared" ref="L11:N11" si="0">IF(Z11=0,"",IF(Z11="#","",IF(Z11="x","#",Z11)))</f>
        <v/>
      </c>
      <c r="M11" s="72" t="str">
        <f t="shared" si="0"/>
        <v/>
      </c>
      <c r="N11" s="72" t="str">
        <f t="shared" si="0"/>
        <v/>
      </c>
      <c r="P11" s="287" t="s">
        <v>75</v>
      </c>
      <c r="Q11" s="67"/>
      <c r="R11" s="55" t="str">
        <f>IF(K11="x",1,(IF(L11="x",2,(IF(M11="x",3,IF(N11="x",4,""))))))</f>
        <v/>
      </c>
      <c r="S11" s="67"/>
      <c r="T11" s="106"/>
      <c r="Y11" s="75" t="str">
        <f>'Suivi PFMP 3'!K11</f>
        <v/>
      </c>
      <c r="Z11" s="75" t="str">
        <f>'Suivi PFMP 3'!L11</f>
        <v/>
      </c>
      <c r="AA11" s="75" t="str">
        <f>'Suivi PFMP 3'!M11</f>
        <v/>
      </c>
      <c r="AB11" s="75" t="str">
        <f>'Suivi PFMP 3'!N11</f>
        <v/>
      </c>
    </row>
    <row r="12" spans="1:28" ht="16.5" customHeight="1">
      <c r="A12" s="282"/>
      <c r="B12" s="296"/>
      <c r="C12" s="297"/>
      <c r="D12" s="286" t="s">
        <v>133</v>
      </c>
      <c r="E12" s="286"/>
      <c r="F12" s="286"/>
      <c r="G12" s="286"/>
      <c r="H12" s="286"/>
      <c r="I12" s="286"/>
      <c r="J12" s="286"/>
      <c r="K12" s="72" t="str">
        <f t="shared" ref="K12:K40" si="1">IF(Y12=0,"",IF(Y12="#","",IF(Y12="x","#",Y12)))</f>
        <v/>
      </c>
      <c r="L12" s="72" t="str">
        <f t="shared" ref="L12:L40" si="2">IF(Z12=0,"",IF(Z12="#","",IF(Z12="x","#",Z12)))</f>
        <v/>
      </c>
      <c r="M12" s="72" t="str">
        <f t="shared" ref="M12:M40" si="3">IF(AA12=0,"",IF(AA12="#","",IF(AA12="x","#",AA12)))</f>
        <v/>
      </c>
      <c r="N12" s="72" t="str">
        <f t="shared" ref="N12:N40" si="4">IF(AB12=0,"",IF(AB12="#","",IF(AB12="x","#",AB12)))</f>
        <v/>
      </c>
      <c r="P12" s="288"/>
      <c r="Q12" s="67"/>
      <c r="R12" s="55" t="str">
        <f t="shared" ref="R12:R17" si="5">IF(K12="x",1,(IF(L12="x",2,(IF(M12="x",3,IF(N12="x",4,""))))))</f>
        <v/>
      </c>
      <c r="S12" s="67"/>
      <c r="T12" s="75">
        <f>SUM(R11:R12)</f>
        <v>0</v>
      </c>
      <c r="U12" s="62">
        <f>IF(R11&lt;&gt;"",1,0)+IF(R12&lt;&gt;"",1,0)</f>
        <v>0</v>
      </c>
      <c r="V12" s="63" t="str">
        <f>IF(U12=0,"",T12/U12)</f>
        <v/>
      </c>
      <c r="W12" s="65" t="str">
        <f>IF(V12="","NE",ROUND(V12,0))</f>
        <v>NE</v>
      </c>
      <c r="Y12" s="75" t="str">
        <f>'Suivi PFMP 3'!K12</f>
        <v/>
      </c>
      <c r="Z12" s="75" t="str">
        <f>'Suivi PFMP 3'!L12</f>
        <v/>
      </c>
      <c r="AA12" s="75" t="str">
        <f>'Suivi PFMP 3'!M12</f>
        <v/>
      </c>
      <c r="AB12" s="75" t="str">
        <f>'Suivi PFMP 3'!N12</f>
        <v/>
      </c>
    </row>
    <row r="13" spans="1:28" ht="17.100000000000001" customHeight="1">
      <c r="A13" s="281" t="s">
        <v>145</v>
      </c>
      <c r="B13" s="304" t="s">
        <v>136</v>
      </c>
      <c r="C13" s="305"/>
      <c r="D13" s="286" t="s">
        <v>107</v>
      </c>
      <c r="E13" s="286"/>
      <c r="F13" s="286"/>
      <c r="G13" s="286"/>
      <c r="H13" s="286"/>
      <c r="I13" s="286"/>
      <c r="J13" s="286"/>
      <c r="K13" s="72" t="str">
        <f t="shared" si="1"/>
        <v/>
      </c>
      <c r="L13" s="72" t="str">
        <f t="shared" si="2"/>
        <v/>
      </c>
      <c r="M13" s="72" t="str">
        <f t="shared" si="3"/>
        <v/>
      </c>
      <c r="N13" s="72" t="str">
        <f t="shared" si="4"/>
        <v/>
      </c>
      <c r="P13" s="287" t="s">
        <v>76</v>
      </c>
      <c r="Q13" s="56"/>
      <c r="R13" s="55" t="str">
        <f t="shared" si="5"/>
        <v/>
      </c>
      <c r="S13" s="56"/>
      <c r="T13" s="73"/>
      <c r="Y13" s="75" t="str">
        <f>'Suivi PFMP 3'!K13</f>
        <v/>
      </c>
      <c r="Z13" s="75" t="str">
        <f>'Suivi PFMP 3'!L13</f>
        <v/>
      </c>
      <c r="AA13" s="75" t="str">
        <f>'Suivi PFMP 3'!M13</f>
        <v/>
      </c>
      <c r="AB13" s="75" t="str">
        <f>'Suivi PFMP 3'!N13</f>
        <v/>
      </c>
    </row>
    <row r="14" spans="1:28" ht="16.5" customHeight="1">
      <c r="A14" s="282"/>
      <c r="B14" s="296" t="s">
        <v>125</v>
      </c>
      <c r="C14" s="297"/>
      <c r="D14" s="286" t="s">
        <v>151</v>
      </c>
      <c r="E14" s="286"/>
      <c r="F14" s="286"/>
      <c r="G14" s="286"/>
      <c r="H14" s="286"/>
      <c r="I14" s="286"/>
      <c r="J14" s="286"/>
      <c r="K14" s="72" t="str">
        <f t="shared" si="1"/>
        <v/>
      </c>
      <c r="L14" s="72" t="str">
        <f t="shared" si="2"/>
        <v/>
      </c>
      <c r="M14" s="72" t="str">
        <f t="shared" si="3"/>
        <v/>
      </c>
      <c r="N14" s="72" t="str">
        <f t="shared" si="4"/>
        <v/>
      </c>
      <c r="P14" s="288"/>
      <c r="Q14" s="56"/>
      <c r="R14" s="55" t="str">
        <f t="shared" si="5"/>
        <v/>
      </c>
      <c r="S14" s="56"/>
      <c r="T14" s="75">
        <f>SUM(R13:R14)</f>
        <v>0</v>
      </c>
      <c r="U14" s="62">
        <f>IF(R13&lt;&gt;"",1,0)+IF(R14&lt;&gt;"",1,0)</f>
        <v>0</v>
      </c>
      <c r="V14" s="63" t="str">
        <f>IF(U14=0,"",T14/U14)</f>
        <v/>
      </c>
      <c r="W14" s="65" t="str">
        <f>IF(V14="","NE",ROUND(V14,0))</f>
        <v>NE</v>
      </c>
      <c r="X14" s="54"/>
      <c r="Y14" s="75" t="str">
        <f>'Suivi PFMP 3'!K14</f>
        <v/>
      </c>
      <c r="Z14" s="75" t="str">
        <f>'Suivi PFMP 3'!L14</f>
        <v/>
      </c>
      <c r="AA14" s="75" t="str">
        <f>'Suivi PFMP 3'!M14</f>
        <v/>
      </c>
      <c r="AB14" s="75" t="str">
        <f>'Suivi PFMP 3'!N14</f>
        <v/>
      </c>
    </row>
    <row r="15" spans="1:28" ht="24.75" customHeight="1">
      <c r="A15" s="149" t="s">
        <v>153</v>
      </c>
      <c r="B15" s="294" t="s">
        <v>177</v>
      </c>
      <c r="C15" s="295"/>
      <c r="D15" s="286" t="s">
        <v>154</v>
      </c>
      <c r="E15" s="286"/>
      <c r="F15" s="286"/>
      <c r="G15" s="286"/>
      <c r="H15" s="286"/>
      <c r="I15" s="286"/>
      <c r="J15" s="286"/>
      <c r="K15" s="143" t="str">
        <f t="shared" si="1"/>
        <v/>
      </c>
      <c r="L15" s="143" t="str">
        <f t="shared" si="2"/>
        <v/>
      </c>
      <c r="M15" s="143" t="str">
        <f t="shared" si="3"/>
        <v/>
      </c>
      <c r="N15" s="143" t="str">
        <f t="shared" si="4"/>
        <v/>
      </c>
      <c r="P15" s="158" t="s">
        <v>116</v>
      </c>
      <c r="Q15" s="68"/>
      <c r="R15" s="55" t="str">
        <f t="shared" si="5"/>
        <v/>
      </c>
      <c r="S15" s="68"/>
      <c r="T15" s="241" t="str">
        <f>IF(R15="","NE",R15)</f>
        <v>NE</v>
      </c>
      <c r="Y15" s="75" t="str">
        <f>'Suivi PFMP 3'!K15</f>
        <v/>
      </c>
      <c r="Z15" s="75" t="str">
        <f>'Suivi PFMP 3'!L15</f>
        <v/>
      </c>
      <c r="AA15" s="75" t="str">
        <f>'Suivi PFMP 3'!M15</f>
        <v/>
      </c>
      <c r="AB15" s="75" t="str">
        <f>'Suivi PFMP 3'!N15</f>
        <v/>
      </c>
    </row>
    <row r="16" spans="1:28" ht="24.75" customHeight="1">
      <c r="A16" s="149" t="s">
        <v>157</v>
      </c>
      <c r="B16" s="294" t="s">
        <v>168</v>
      </c>
      <c r="C16" s="295"/>
      <c r="D16" s="286" t="s">
        <v>158</v>
      </c>
      <c r="E16" s="286"/>
      <c r="F16" s="286"/>
      <c r="G16" s="286"/>
      <c r="H16" s="286"/>
      <c r="I16" s="286"/>
      <c r="J16" s="286"/>
      <c r="K16" s="143" t="str">
        <f t="shared" si="1"/>
        <v/>
      </c>
      <c r="L16" s="143" t="str">
        <f t="shared" si="2"/>
        <v/>
      </c>
      <c r="M16" s="143" t="str">
        <f t="shared" si="3"/>
        <v/>
      </c>
      <c r="N16" s="143" t="str">
        <f t="shared" si="4"/>
        <v/>
      </c>
      <c r="P16" s="158" t="s">
        <v>117</v>
      </c>
      <c r="Q16" s="68"/>
      <c r="R16" s="55" t="str">
        <f t="shared" si="5"/>
        <v/>
      </c>
      <c r="S16" s="68"/>
      <c r="T16" s="256" t="s">
        <v>235</v>
      </c>
      <c r="Y16" s="75" t="str">
        <f>'Suivi PFMP 3'!K16</f>
        <v/>
      </c>
      <c r="Z16" s="75" t="str">
        <f>'Suivi PFMP 3'!L16</f>
        <v/>
      </c>
      <c r="AA16" s="75" t="str">
        <f>'Suivi PFMP 3'!M16</f>
        <v/>
      </c>
      <c r="AB16" s="75" t="str">
        <f>'Suivi PFMP 3'!N16</f>
        <v/>
      </c>
    </row>
    <row r="17" spans="1:28" ht="24.75" customHeight="1">
      <c r="A17" s="149" t="s">
        <v>159</v>
      </c>
      <c r="B17" s="294" t="s">
        <v>169</v>
      </c>
      <c r="C17" s="295"/>
      <c r="D17" s="286" t="s">
        <v>189</v>
      </c>
      <c r="E17" s="286"/>
      <c r="F17" s="286"/>
      <c r="G17" s="286"/>
      <c r="H17" s="286"/>
      <c r="I17" s="286"/>
      <c r="J17" s="286"/>
      <c r="K17" s="143" t="str">
        <f t="shared" si="1"/>
        <v/>
      </c>
      <c r="L17" s="143" t="str">
        <f t="shared" si="2"/>
        <v/>
      </c>
      <c r="M17" s="143" t="str">
        <f t="shared" si="3"/>
        <v/>
      </c>
      <c r="N17" s="143" t="str">
        <f t="shared" si="4"/>
        <v/>
      </c>
      <c r="P17" s="158" t="s">
        <v>123</v>
      </c>
      <c r="Q17" s="68"/>
      <c r="R17" s="55" t="str">
        <f t="shared" si="5"/>
        <v/>
      </c>
      <c r="S17" s="68"/>
      <c r="T17" s="256" t="s">
        <v>236</v>
      </c>
      <c r="Y17" s="75" t="str">
        <f>'Suivi PFMP 3'!K17</f>
        <v/>
      </c>
      <c r="Z17" s="75" t="str">
        <f>'Suivi PFMP 3'!L17</f>
        <v/>
      </c>
      <c r="AA17" s="75" t="str">
        <f>'Suivi PFMP 3'!M17</f>
        <v/>
      </c>
      <c r="AB17" s="75" t="str">
        <f>'Suivi PFMP 3'!N17</f>
        <v/>
      </c>
    </row>
    <row r="18" spans="1:28" ht="15" customHeight="1">
      <c r="A18" s="166" t="s">
        <v>93</v>
      </c>
      <c r="B18" s="173"/>
      <c r="C18" s="174"/>
      <c r="D18" s="99"/>
      <c r="E18" s="99"/>
      <c r="F18" s="99"/>
      <c r="G18" s="99"/>
      <c r="H18" s="99"/>
      <c r="I18" s="99"/>
      <c r="J18" s="99"/>
      <c r="K18" s="111"/>
      <c r="L18" s="112"/>
      <c r="M18" s="111"/>
      <c r="N18" s="113"/>
      <c r="O18" s="136"/>
      <c r="P18" s="157"/>
      <c r="Q18" s="61"/>
      <c r="R18" s="67"/>
      <c r="S18" s="61"/>
    </row>
    <row r="19" spans="1:28" ht="24.75" customHeight="1">
      <c r="A19" s="149" t="s">
        <v>124</v>
      </c>
      <c r="B19" s="294" t="s">
        <v>134</v>
      </c>
      <c r="C19" s="295"/>
      <c r="D19" s="286" t="s">
        <v>94</v>
      </c>
      <c r="E19" s="286"/>
      <c r="F19" s="286"/>
      <c r="G19" s="286"/>
      <c r="H19" s="286"/>
      <c r="I19" s="286"/>
      <c r="J19" s="286"/>
      <c r="K19" s="143" t="str">
        <f t="shared" si="1"/>
        <v/>
      </c>
      <c r="L19" s="143" t="str">
        <f t="shared" si="2"/>
        <v/>
      </c>
      <c r="M19" s="143" t="str">
        <f t="shared" si="3"/>
        <v/>
      </c>
      <c r="N19" s="143" t="str">
        <f t="shared" si="4"/>
        <v/>
      </c>
      <c r="P19" s="158" t="s">
        <v>95</v>
      </c>
      <c r="Q19" s="68"/>
      <c r="R19" s="55" t="str">
        <f t="shared" ref="R19:R21" si="6">IF(K19="x",1,(IF(L19="x",2,(IF(M19="x",3,IF(N19="x",4,""))))))</f>
        <v/>
      </c>
      <c r="S19" s="68"/>
      <c r="T19" s="241" t="str">
        <f>IF(R19="","NE",R19)</f>
        <v>NE</v>
      </c>
      <c r="Y19" s="75" t="str">
        <f>'Suivi PFMP 3'!K19</f>
        <v/>
      </c>
      <c r="Z19" s="75" t="str">
        <f>'Suivi PFMP 3'!L19</f>
        <v/>
      </c>
      <c r="AA19" s="75" t="str">
        <f>'Suivi PFMP 3'!M19</f>
        <v/>
      </c>
      <c r="AB19" s="75" t="str">
        <f>'Suivi PFMP 3'!N19</f>
        <v/>
      </c>
    </row>
    <row r="20" spans="1:28" ht="24.75" customHeight="1">
      <c r="A20" s="149" t="s">
        <v>155</v>
      </c>
      <c r="B20" s="294" t="s">
        <v>118</v>
      </c>
      <c r="C20" s="295"/>
      <c r="D20" s="286" t="s">
        <v>156</v>
      </c>
      <c r="E20" s="286"/>
      <c r="F20" s="286"/>
      <c r="G20" s="286"/>
      <c r="H20" s="286"/>
      <c r="I20" s="286"/>
      <c r="J20" s="286"/>
      <c r="K20" s="143" t="str">
        <f t="shared" si="1"/>
        <v/>
      </c>
      <c r="L20" s="143" t="str">
        <f t="shared" si="2"/>
        <v/>
      </c>
      <c r="M20" s="143" t="str">
        <f t="shared" si="3"/>
        <v/>
      </c>
      <c r="N20" s="143" t="str">
        <f t="shared" si="4"/>
        <v/>
      </c>
      <c r="P20" s="158" t="s">
        <v>119</v>
      </c>
      <c r="Q20" s="68"/>
      <c r="R20" s="55" t="str">
        <f t="shared" si="6"/>
        <v/>
      </c>
      <c r="S20" s="68"/>
      <c r="T20" s="256" t="s">
        <v>237</v>
      </c>
      <c r="Y20" s="75" t="str">
        <f>'Suivi PFMP 3'!K20</f>
        <v/>
      </c>
      <c r="Z20" s="75" t="str">
        <f>'Suivi PFMP 3'!L20</f>
        <v/>
      </c>
      <c r="AA20" s="75" t="str">
        <f>'Suivi PFMP 3'!M20</f>
        <v/>
      </c>
      <c r="AB20" s="75" t="str">
        <f>'Suivi PFMP 3'!N20</f>
        <v/>
      </c>
    </row>
    <row r="21" spans="1:28" ht="24.75" customHeight="1">
      <c r="A21" s="149" t="s">
        <v>159</v>
      </c>
      <c r="B21" s="294" t="s">
        <v>178</v>
      </c>
      <c r="C21" s="295"/>
      <c r="D21" s="286" t="s">
        <v>189</v>
      </c>
      <c r="E21" s="286"/>
      <c r="F21" s="286"/>
      <c r="G21" s="286"/>
      <c r="H21" s="286"/>
      <c r="I21" s="286"/>
      <c r="J21" s="286"/>
      <c r="K21" s="143" t="str">
        <f t="shared" si="1"/>
        <v/>
      </c>
      <c r="L21" s="143" t="str">
        <f t="shared" si="2"/>
        <v/>
      </c>
      <c r="M21" s="143" t="str">
        <f t="shared" si="3"/>
        <v/>
      </c>
      <c r="N21" s="143" t="str">
        <f t="shared" si="4"/>
        <v/>
      </c>
      <c r="P21" s="158" t="s">
        <v>123</v>
      </c>
      <c r="Q21" s="68"/>
      <c r="R21" s="55" t="str">
        <f t="shared" si="6"/>
        <v/>
      </c>
      <c r="S21" s="68"/>
      <c r="T21" s="256" t="s">
        <v>236</v>
      </c>
      <c r="U21" s="107"/>
      <c r="V21" s="108"/>
      <c r="W21" s="108"/>
      <c r="Y21" s="75" t="str">
        <f>'Suivi PFMP 3'!K21</f>
        <v/>
      </c>
      <c r="Z21" s="75" t="str">
        <f>'Suivi PFMP 3'!L21</f>
        <v/>
      </c>
      <c r="AA21" s="75" t="str">
        <f>'Suivi PFMP 3'!M21</f>
        <v/>
      </c>
      <c r="AB21" s="75" t="str">
        <f>'Suivi PFMP 3'!N21</f>
        <v/>
      </c>
    </row>
    <row r="22" spans="1:28" ht="15" customHeight="1">
      <c r="A22" s="219" t="s">
        <v>170</v>
      </c>
      <c r="B22" s="185"/>
      <c r="C22" s="185"/>
      <c r="D22" s="186"/>
      <c r="E22" s="186"/>
      <c r="F22" s="186"/>
      <c r="G22" s="186"/>
      <c r="H22" s="186"/>
      <c r="I22" s="186"/>
      <c r="J22" s="186"/>
      <c r="K22" s="187"/>
      <c r="L22" s="188"/>
      <c r="M22" s="187"/>
      <c r="N22" s="220"/>
      <c r="O22" s="136"/>
      <c r="P22" s="159"/>
      <c r="Q22" s="61"/>
      <c r="R22" s="67"/>
      <c r="S22" s="61"/>
    </row>
    <row r="23" spans="1:28" ht="15" customHeight="1">
      <c r="A23" s="221" t="s">
        <v>171</v>
      </c>
      <c r="B23" s="184"/>
      <c r="C23" s="184"/>
      <c r="D23" s="128"/>
      <c r="E23" s="128"/>
      <c r="F23" s="128"/>
      <c r="G23" s="128"/>
      <c r="H23" s="128"/>
      <c r="I23" s="128"/>
      <c r="J23" s="128"/>
      <c r="K23" s="120"/>
      <c r="L23" s="121"/>
      <c r="M23" s="120"/>
      <c r="N23" s="222"/>
      <c r="O23" s="136"/>
      <c r="P23" s="160"/>
      <c r="Q23" s="61"/>
      <c r="R23" s="67"/>
      <c r="S23" s="61"/>
    </row>
    <row r="24" spans="1:28" ht="24.75" customHeight="1">
      <c r="A24" s="149" t="s">
        <v>180</v>
      </c>
      <c r="B24" s="294" t="s">
        <v>179</v>
      </c>
      <c r="C24" s="295"/>
      <c r="D24" s="286" t="s">
        <v>181</v>
      </c>
      <c r="E24" s="286"/>
      <c r="F24" s="286"/>
      <c r="G24" s="286"/>
      <c r="H24" s="286"/>
      <c r="I24" s="286"/>
      <c r="J24" s="286"/>
      <c r="K24" s="143" t="str">
        <f t="shared" si="1"/>
        <v/>
      </c>
      <c r="L24" s="143" t="str">
        <f t="shared" si="2"/>
        <v/>
      </c>
      <c r="M24" s="143" t="str">
        <f t="shared" si="3"/>
        <v/>
      </c>
      <c r="N24" s="143" t="str">
        <f t="shared" si="4"/>
        <v/>
      </c>
      <c r="P24" s="158" t="s">
        <v>172</v>
      </c>
      <c r="Q24" s="68"/>
      <c r="R24" s="55" t="str">
        <f t="shared" ref="R24:R25" si="7">IF(K24="x",1,(IF(L24="x",2,(IF(M24="x",3,IF(N24="x",4,""))))))</f>
        <v/>
      </c>
      <c r="S24" s="68"/>
      <c r="T24" s="241" t="str">
        <f>IF(R24="","NE",R24)</f>
        <v>NE</v>
      </c>
      <c r="Y24" s="75" t="str">
        <f>'Suivi PFMP 3'!K24</f>
        <v/>
      </c>
      <c r="Z24" s="75" t="str">
        <f>'Suivi PFMP 3'!L24</f>
        <v/>
      </c>
      <c r="AA24" s="75" t="str">
        <f>'Suivi PFMP 3'!M24</f>
        <v/>
      </c>
      <c r="AB24" s="75" t="str">
        <f>'Suivi PFMP 3'!N24</f>
        <v/>
      </c>
    </row>
    <row r="25" spans="1:28" ht="24.75" customHeight="1">
      <c r="A25" s="183" t="s">
        <v>182</v>
      </c>
      <c r="B25" s="294" t="s">
        <v>174</v>
      </c>
      <c r="C25" s="295"/>
      <c r="D25" s="286" t="s">
        <v>183</v>
      </c>
      <c r="E25" s="286"/>
      <c r="F25" s="286"/>
      <c r="G25" s="286"/>
      <c r="H25" s="286"/>
      <c r="I25" s="286"/>
      <c r="J25" s="286"/>
      <c r="K25" s="143" t="str">
        <f t="shared" si="1"/>
        <v/>
      </c>
      <c r="L25" s="143" t="str">
        <f t="shared" si="2"/>
        <v/>
      </c>
      <c r="M25" s="143" t="str">
        <f t="shared" si="3"/>
        <v/>
      </c>
      <c r="N25" s="143" t="str">
        <f t="shared" si="4"/>
        <v/>
      </c>
      <c r="P25" s="162" t="s">
        <v>173</v>
      </c>
      <c r="Q25" s="68"/>
      <c r="R25" s="55" t="str">
        <f t="shared" si="7"/>
        <v/>
      </c>
      <c r="S25" s="68"/>
      <c r="T25" s="241" t="str">
        <f>IF(R25="","NE",R25)</f>
        <v>NE</v>
      </c>
      <c r="Y25" s="75" t="str">
        <f>'Suivi PFMP 3'!K25</f>
        <v/>
      </c>
      <c r="Z25" s="75" t="str">
        <f>'Suivi PFMP 3'!L25</f>
        <v/>
      </c>
      <c r="AA25" s="75" t="str">
        <f>'Suivi PFMP 3'!M25</f>
        <v/>
      </c>
      <c r="AB25" s="75" t="str">
        <f>'Suivi PFMP 3'!N25</f>
        <v/>
      </c>
    </row>
    <row r="26" spans="1:28" ht="15" customHeight="1">
      <c r="A26" s="221" t="s">
        <v>175</v>
      </c>
      <c r="B26" s="184"/>
      <c r="C26" s="184"/>
      <c r="D26" s="128"/>
      <c r="E26" s="128"/>
      <c r="F26" s="128"/>
      <c r="G26" s="128"/>
      <c r="H26" s="128"/>
      <c r="I26" s="128"/>
      <c r="J26" s="128"/>
      <c r="K26" s="120"/>
      <c r="L26" s="121"/>
      <c r="M26" s="120"/>
      <c r="N26" s="222"/>
      <c r="O26" s="136"/>
      <c r="P26" s="160"/>
      <c r="Q26" s="61"/>
      <c r="R26" s="67"/>
      <c r="S26" s="61"/>
    </row>
    <row r="27" spans="1:28" ht="24.75" customHeight="1">
      <c r="A27" s="149" t="s">
        <v>155</v>
      </c>
      <c r="B27" s="294" t="s">
        <v>176</v>
      </c>
      <c r="C27" s="295"/>
      <c r="D27" s="286" t="s">
        <v>189</v>
      </c>
      <c r="E27" s="286"/>
      <c r="F27" s="286"/>
      <c r="G27" s="286"/>
      <c r="H27" s="286"/>
      <c r="I27" s="286"/>
      <c r="J27" s="286"/>
      <c r="K27" s="143" t="str">
        <f t="shared" si="1"/>
        <v/>
      </c>
      <c r="L27" s="143" t="str">
        <f t="shared" si="2"/>
        <v/>
      </c>
      <c r="M27" s="143" t="str">
        <f t="shared" si="3"/>
        <v/>
      </c>
      <c r="N27" s="143" t="str">
        <f t="shared" si="4"/>
        <v/>
      </c>
      <c r="P27" s="158" t="s">
        <v>119</v>
      </c>
      <c r="Q27" s="68"/>
      <c r="R27" s="55" t="str">
        <f>IF(K27="x",1,(IF(L27="x",2,(IF(M27="x",3,IF(N27="x",4,""))))))</f>
        <v/>
      </c>
      <c r="S27" s="68"/>
      <c r="T27" s="75">
        <f>SUM(R27,R20)</f>
        <v>0</v>
      </c>
      <c r="U27" s="62">
        <f>IF(R20&lt;&gt;"",1,0)+IF(R27&lt;&gt;"",1,0)</f>
        <v>0</v>
      </c>
      <c r="V27" s="63" t="str">
        <f>IF(U27=0,"",T27/U27)</f>
        <v/>
      </c>
      <c r="W27" s="65" t="str">
        <f>IF(V27="","NE",ROUND(V27,0))</f>
        <v>NE</v>
      </c>
      <c r="Y27" s="75" t="str">
        <f>'Suivi PFMP 3'!K27</f>
        <v/>
      </c>
      <c r="Z27" s="75" t="str">
        <f>'Suivi PFMP 3'!L27</f>
        <v/>
      </c>
      <c r="AA27" s="75" t="str">
        <f>'Suivi PFMP 3'!M27</f>
        <v/>
      </c>
      <c r="AB27" s="75" t="str">
        <f>'Suivi PFMP 3'!N27</f>
        <v/>
      </c>
    </row>
    <row r="28" spans="1:28" ht="15" customHeight="1">
      <c r="A28" s="167" t="s">
        <v>77</v>
      </c>
      <c r="B28" s="175"/>
      <c r="C28" s="175"/>
      <c r="D28" s="100"/>
      <c r="E28" s="100"/>
      <c r="F28" s="100"/>
      <c r="G28" s="100"/>
      <c r="H28" s="100"/>
      <c r="I28" s="100"/>
      <c r="J28" s="100"/>
      <c r="K28" s="117"/>
      <c r="L28" s="118"/>
      <c r="M28" s="117"/>
      <c r="N28" s="119"/>
      <c r="O28" s="136"/>
      <c r="P28" s="159"/>
      <c r="Q28" s="61"/>
      <c r="R28" s="67"/>
      <c r="S28" s="61"/>
    </row>
    <row r="29" spans="1:28" ht="15" customHeight="1">
      <c r="A29" s="168" t="s">
        <v>78</v>
      </c>
      <c r="B29" s="176"/>
      <c r="C29" s="176"/>
      <c r="D29" s="101"/>
      <c r="E29" s="101"/>
      <c r="F29" s="101"/>
      <c r="G29" s="101"/>
      <c r="H29" s="101"/>
      <c r="I29" s="101"/>
      <c r="J29" s="101"/>
      <c r="K29" s="114"/>
      <c r="L29" s="115"/>
      <c r="M29" s="114"/>
      <c r="N29" s="116"/>
      <c r="O29" s="136"/>
      <c r="P29" s="160"/>
      <c r="Q29" s="61"/>
      <c r="R29" s="67"/>
      <c r="S29" s="61"/>
    </row>
    <row r="30" spans="1:28" ht="30.75" customHeight="1">
      <c r="A30" s="149" t="s">
        <v>157</v>
      </c>
      <c r="B30" s="294" t="s">
        <v>121</v>
      </c>
      <c r="C30" s="295"/>
      <c r="D30" s="286" t="s">
        <v>158</v>
      </c>
      <c r="E30" s="286"/>
      <c r="F30" s="286"/>
      <c r="G30" s="286"/>
      <c r="H30" s="286"/>
      <c r="I30" s="286"/>
      <c r="J30" s="286"/>
      <c r="K30" s="143" t="str">
        <f t="shared" si="1"/>
        <v/>
      </c>
      <c r="L30" s="143" t="str">
        <f t="shared" si="2"/>
        <v/>
      </c>
      <c r="M30" s="143" t="str">
        <f t="shared" si="3"/>
        <v/>
      </c>
      <c r="N30" s="143" t="str">
        <f t="shared" si="4"/>
        <v/>
      </c>
      <c r="P30" s="158" t="s">
        <v>117</v>
      </c>
      <c r="Q30" s="68"/>
      <c r="R30" s="55" t="str">
        <f t="shared" ref="R30:R33" si="8">IF(K30="x",1,(IF(L30="x",2,(IF(M30="x",3,IF(N30="x",4,""))))))</f>
        <v/>
      </c>
      <c r="S30" s="68"/>
      <c r="T30" s="75">
        <f>SUM(R30,R16)</f>
        <v>0</v>
      </c>
      <c r="U30" s="62">
        <f>IF(R16&lt;&gt;"",1,0)+IF(R30&lt;&gt;"",1,0)</f>
        <v>0</v>
      </c>
      <c r="V30" s="63" t="str">
        <f>IF(U30=0,"",T30/U30)</f>
        <v/>
      </c>
      <c r="W30" s="65" t="str">
        <f>IF(V30="","NE",ROUND(V30,0))</f>
        <v>NE</v>
      </c>
      <c r="Y30" s="269" t="str">
        <f>'Suivi PFMP 3'!K30</f>
        <v/>
      </c>
      <c r="Z30" s="75" t="str">
        <f>'Suivi PFMP 3'!L30</f>
        <v/>
      </c>
      <c r="AA30" s="75" t="str">
        <f>'Suivi PFMP 3'!M30</f>
        <v/>
      </c>
      <c r="AB30" s="75" t="str">
        <f>'Suivi PFMP 3'!N30</f>
        <v/>
      </c>
    </row>
    <row r="31" spans="1:28" ht="30.75" customHeight="1">
      <c r="A31" s="292" t="s">
        <v>163</v>
      </c>
      <c r="B31" s="300" t="s">
        <v>184</v>
      </c>
      <c r="C31" s="301"/>
      <c r="D31" s="286" t="s">
        <v>161</v>
      </c>
      <c r="E31" s="286"/>
      <c r="F31" s="286"/>
      <c r="G31" s="286"/>
      <c r="H31" s="286"/>
      <c r="I31" s="286"/>
      <c r="J31" s="286"/>
      <c r="K31" s="143" t="str">
        <f t="shared" si="1"/>
        <v/>
      </c>
      <c r="L31" s="143" t="str">
        <f t="shared" si="2"/>
        <v/>
      </c>
      <c r="M31" s="143" t="str">
        <f t="shared" si="3"/>
        <v/>
      </c>
      <c r="N31" s="143" t="str">
        <f t="shared" si="4"/>
        <v/>
      </c>
      <c r="P31" s="287" t="s">
        <v>79</v>
      </c>
      <c r="Q31" s="56"/>
      <c r="R31" s="55" t="str">
        <f t="shared" si="8"/>
        <v/>
      </c>
      <c r="S31" s="56"/>
      <c r="T31" s="73"/>
      <c r="Y31" s="75" t="str">
        <f>'Suivi PFMP 3'!K31</f>
        <v/>
      </c>
      <c r="Z31" s="75" t="str">
        <f>'Suivi PFMP 3'!L31</f>
        <v/>
      </c>
      <c r="AA31" s="75" t="str">
        <f>'Suivi PFMP 3'!M31</f>
        <v/>
      </c>
      <c r="AB31" s="75" t="str">
        <f>'Suivi PFMP 3'!N31</f>
        <v/>
      </c>
    </row>
    <row r="32" spans="1:28" ht="24.75" customHeight="1">
      <c r="A32" s="293"/>
      <c r="B32" s="302"/>
      <c r="C32" s="303"/>
      <c r="D32" s="286" t="s">
        <v>120</v>
      </c>
      <c r="E32" s="286"/>
      <c r="F32" s="286"/>
      <c r="G32" s="286"/>
      <c r="H32" s="286"/>
      <c r="I32" s="286"/>
      <c r="J32" s="286"/>
      <c r="K32" s="143" t="str">
        <f t="shared" si="1"/>
        <v/>
      </c>
      <c r="L32" s="143" t="str">
        <f t="shared" si="2"/>
        <v/>
      </c>
      <c r="M32" s="143" t="str">
        <f t="shared" si="3"/>
        <v/>
      </c>
      <c r="N32" s="143" t="str">
        <f t="shared" si="4"/>
        <v/>
      </c>
      <c r="P32" s="291"/>
      <c r="Q32" s="56"/>
      <c r="R32" s="55" t="str">
        <f t="shared" si="8"/>
        <v/>
      </c>
      <c r="S32" s="56"/>
      <c r="T32" s="75">
        <f>SUM(R31:R32)</f>
        <v>0</v>
      </c>
      <c r="U32" s="62">
        <f>IF(R31&lt;&gt;"",1,0)+IF(R32&lt;&gt;"",1,0)</f>
        <v>0</v>
      </c>
      <c r="V32" s="63" t="str">
        <f>IF(U32=0,"",T32/U32)</f>
        <v/>
      </c>
      <c r="W32" s="65" t="str">
        <f>IF(V32="","NE",ROUND(V32,0))</f>
        <v>NE</v>
      </c>
      <c r="Y32" s="75" t="str">
        <f>'Suivi PFMP 3'!K32</f>
        <v/>
      </c>
      <c r="Z32" s="75" t="str">
        <f>'Suivi PFMP 3'!L32</f>
        <v/>
      </c>
      <c r="AA32" s="75" t="str">
        <f>'Suivi PFMP 3'!M32</f>
        <v/>
      </c>
      <c r="AB32" s="75" t="str">
        <f>'Suivi PFMP 3'!N32</f>
        <v/>
      </c>
    </row>
    <row r="33" spans="1:28" ht="24.75" customHeight="1">
      <c r="A33" s="149" t="s">
        <v>159</v>
      </c>
      <c r="B33" s="294" t="s">
        <v>122</v>
      </c>
      <c r="C33" s="295"/>
      <c r="D33" s="286" t="s">
        <v>160</v>
      </c>
      <c r="E33" s="286"/>
      <c r="F33" s="286"/>
      <c r="G33" s="286"/>
      <c r="H33" s="286"/>
      <c r="I33" s="286"/>
      <c r="J33" s="286"/>
      <c r="K33" s="143" t="str">
        <f t="shared" si="1"/>
        <v/>
      </c>
      <c r="L33" s="143" t="str">
        <f t="shared" si="2"/>
        <v/>
      </c>
      <c r="M33" s="143" t="str">
        <f t="shared" si="3"/>
        <v/>
      </c>
      <c r="N33" s="143" t="str">
        <f t="shared" si="4"/>
        <v/>
      </c>
      <c r="P33" s="158" t="s">
        <v>123</v>
      </c>
      <c r="Q33" s="68"/>
      <c r="R33" s="55" t="str">
        <f t="shared" si="8"/>
        <v/>
      </c>
      <c r="S33" s="68"/>
      <c r="T33" s="75">
        <f>SUM(R17,R21,R33)</f>
        <v>0</v>
      </c>
      <c r="U33" s="62">
        <f>IF(R17&lt;&gt;"",1,0)+IF(R21&lt;&gt;"",1,0)+IF(R33&lt;&gt;"",1,0)</f>
        <v>0</v>
      </c>
      <c r="V33" s="63" t="str">
        <f>IF(U33=0,"",T33/U33)</f>
        <v/>
      </c>
      <c r="W33" s="65" t="str">
        <f>IF(V33="","NE",ROUND(V33,0))</f>
        <v>NE</v>
      </c>
      <c r="Y33" s="75" t="str">
        <f>'Suivi PFMP 3'!K33</f>
        <v/>
      </c>
      <c r="Z33" s="75" t="str">
        <f>'Suivi PFMP 3'!L33</f>
        <v/>
      </c>
      <c r="AA33" s="75" t="str">
        <f>'Suivi PFMP 3'!M33</f>
        <v/>
      </c>
      <c r="AB33" s="75" t="str">
        <f>'Suivi PFMP 3'!N33</f>
        <v/>
      </c>
    </row>
    <row r="34" spans="1:28" ht="17.100000000000001" customHeight="1">
      <c r="A34" s="168" t="s">
        <v>214</v>
      </c>
      <c r="B34" s="176"/>
      <c r="C34" s="176"/>
      <c r="D34" s="101"/>
      <c r="E34" s="101"/>
      <c r="F34" s="101"/>
      <c r="G34" s="101"/>
      <c r="H34" s="101"/>
      <c r="I34" s="101"/>
      <c r="J34" s="101"/>
      <c r="K34" s="114"/>
      <c r="L34" s="115"/>
      <c r="M34" s="114"/>
      <c r="N34" s="116"/>
      <c r="O34" s="136"/>
      <c r="P34" s="161"/>
      <c r="Q34" s="61"/>
      <c r="R34" s="67"/>
      <c r="S34" s="61"/>
    </row>
    <row r="35" spans="1:28" ht="22.5" customHeight="1">
      <c r="A35" s="281" t="s">
        <v>127</v>
      </c>
      <c r="B35" s="294" t="s">
        <v>137</v>
      </c>
      <c r="C35" s="295"/>
      <c r="D35" s="286" t="s">
        <v>135</v>
      </c>
      <c r="E35" s="286"/>
      <c r="F35" s="286"/>
      <c r="G35" s="286"/>
      <c r="H35" s="286"/>
      <c r="I35" s="286"/>
      <c r="J35" s="286"/>
      <c r="K35" s="72" t="str">
        <f t="shared" si="1"/>
        <v/>
      </c>
      <c r="L35" s="72" t="str">
        <f t="shared" si="2"/>
        <v/>
      </c>
      <c r="M35" s="72" t="str">
        <f t="shared" si="3"/>
        <v/>
      </c>
      <c r="N35" s="72" t="str">
        <f t="shared" si="4"/>
        <v/>
      </c>
      <c r="P35" s="287" t="s">
        <v>81</v>
      </c>
      <c r="Q35" s="67"/>
      <c r="R35" s="55" t="str">
        <f t="shared" ref="R35:R38" si="9">IF(K35="x",1,(IF(L35="x",2,(IF(M35="x",3,IF(N35="x",4,""))))))</f>
        <v/>
      </c>
      <c r="S35" s="67"/>
      <c r="T35" s="163"/>
      <c r="Y35" s="75" t="str">
        <f>'Suivi PFMP 3'!K35</f>
        <v/>
      </c>
      <c r="Z35" s="75" t="str">
        <f>'Suivi PFMP 3'!L35</f>
        <v/>
      </c>
      <c r="AA35" s="75" t="str">
        <f>'Suivi PFMP 3'!M35</f>
        <v/>
      </c>
      <c r="AB35" s="75" t="str">
        <f>'Suivi PFMP 3'!N35</f>
        <v/>
      </c>
    </row>
    <row r="36" spans="1:28" ht="24" customHeight="1">
      <c r="A36" s="282"/>
      <c r="B36" s="296"/>
      <c r="C36" s="297"/>
      <c r="D36" s="286" t="s">
        <v>80</v>
      </c>
      <c r="E36" s="286"/>
      <c r="F36" s="286"/>
      <c r="G36" s="286"/>
      <c r="H36" s="286"/>
      <c r="I36" s="286"/>
      <c r="J36" s="286"/>
      <c r="K36" s="72" t="str">
        <f t="shared" si="1"/>
        <v/>
      </c>
      <c r="L36" s="72" t="str">
        <f t="shared" si="2"/>
        <v/>
      </c>
      <c r="M36" s="72" t="str">
        <f t="shared" si="3"/>
        <v/>
      </c>
      <c r="N36" s="72" t="str">
        <f t="shared" si="4"/>
        <v/>
      </c>
      <c r="P36" s="288"/>
      <c r="Q36" s="67"/>
      <c r="R36" s="55" t="str">
        <f t="shared" si="9"/>
        <v/>
      </c>
      <c r="S36" s="67"/>
      <c r="T36" s="75">
        <f>SUM(R35:R36)</f>
        <v>0</v>
      </c>
      <c r="U36" s="62">
        <f>IF(R35&lt;&gt;"",1,0)+IF(R36&lt;&gt;"",1,0)</f>
        <v>0</v>
      </c>
      <c r="V36" s="63" t="str">
        <f>IF(U36=0,"",T36/U36)</f>
        <v/>
      </c>
      <c r="W36" s="65" t="str">
        <f>IF(V36="","NE",ROUND(V36,0))</f>
        <v>NE</v>
      </c>
      <c r="Y36" s="75" t="str">
        <f>'Suivi PFMP 3'!K36</f>
        <v/>
      </c>
      <c r="Z36" s="75" t="str">
        <f>'Suivi PFMP 3'!L36</f>
        <v/>
      </c>
      <c r="AA36" s="75" t="str">
        <f>'Suivi PFMP 3'!M36</f>
        <v/>
      </c>
      <c r="AB36" s="75" t="str">
        <f>'Suivi PFMP 3'!N36</f>
        <v/>
      </c>
    </row>
    <row r="37" spans="1:28" ht="15" customHeight="1">
      <c r="A37" s="281" t="s">
        <v>146</v>
      </c>
      <c r="B37" s="294" t="s">
        <v>185</v>
      </c>
      <c r="C37" s="295"/>
      <c r="D37" s="282" t="s">
        <v>82</v>
      </c>
      <c r="E37" s="282"/>
      <c r="F37" s="282"/>
      <c r="G37" s="282"/>
      <c r="H37" s="282"/>
      <c r="I37" s="282"/>
      <c r="J37" s="282"/>
      <c r="K37" s="72" t="str">
        <f t="shared" si="1"/>
        <v/>
      </c>
      <c r="L37" s="72" t="str">
        <f t="shared" si="2"/>
        <v/>
      </c>
      <c r="M37" s="72" t="str">
        <f t="shared" si="3"/>
        <v/>
      </c>
      <c r="N37" s="72" t="str">
        <f t="shared" si="4"/>
        <v/>
      </c>
      <c r="P37" s="287" t="s">
        <v>83</v>
      </c>
      <c r="Q37" s="56"/>
      <c r="R37" s="55" t="str">
        <f t="shared" si="9"/>
        <v/>
      </c>
      <c r="S37" s="68"/>
      <c r="T37" s="256" t="s">
        <v>243</v>
      </c>
      <c r="Y37" s="75" t="str">
        <f>'Suivi PFMP 3'!K37</f>
        <v/>
      </c>
      <c r="Z37" s="75" t="str">
        <f>'Suivi PFMP 3'!L37</f>
        <v/>
      </c>
      <c r="AA37" s="75" t="str">
        <f>'Suivi PFMP 3'!M37</f>
        <v/>
      </c>
      <c r="AB37" s="75" t="str">
        <f>'Suivi PFMP 3'!N37</f>
        <v/>
      </c>
    </row>
    <row r="38" spans="1:28" ht="24.75" customHeight="1">
      <c r="A38" s="282"/>
      <c r="B38" s="296"/>
      <c r="C38" s="297"/>
      <c r="D38" s="286" t="s">
        <v>128</v>
      </c>
      <c r="E38" s="286"/>
      <c r="F38" s="286"/>
      <c r="G38" s="286"/>
      <c r="H38" s="286"/>
      <c r="I38" s="286"/>
      <c r="J38" s="286"/>
      <c r="K38" s="72" t="str">
        <f t="shared" si="1"/>
        <v/>
      </c>
      <c r="L38" s="72" t="str">
        <f t="shared" si="2"/>
        <v/>
      </c>
      <c r="M38" s="72" t="str">
        <f t="shared" si="3"/>
        <v/>
      </c>
      <c r="N38" s="72" t="str">
        <f t="shared" si="4"/>
        <v/>
      </c>
      <c r="P38" s="288"/>
      <c r="Q38" s="56"/>
      <c r="R38" s="55" t="str">
        <f t="shared" si="9"/>
        <v/>
      </c>
      <c r="S38" s="68"/>
      <c r="T38" s="256" t="s">
        <v>243</v>
      </c>
      <c r="Y38" s="75"/>
      <c r="Z38" s="75"/>
      <c r="AA38" s="75"/>
      <c r="AB38" s="75"/>
    </row>
    <row r="39" spans="1:28" ht="15" customHeight="1">
      <c r="A39" s="168" t="s">
        <v>206</v>
      </c>
      <c r="B39" s="176"/>
      <c r="C39" s="176"/>
      <c r="D39" s="101"/>
      <c r="E39" s="101"/>
      <c r="F39" s="101"/>
      <c r="G39" s="101"/>
      <c r="H39" s="101"/>
      <c r="I39" s="101"/>
      <c r="J39" s="101"/>
      <c r="K39" s="114"/>
      <c r="L39" s="115"/>
      <c r="M39" s="114"/>
      <c r="N39" s="116"/>
      <c r="O39" s="136"/>
      <c r="P39" s="160"/>
      <c r="Q39" s="61"/>
      <c r="R39" s="67"/>
      <c r="S39" s="61"/>
    </row>
    <row r="40" spans="1:28" ht="30.75" customHeight="1">
      <c r="A40" s="148" t="s">
        <v>207</v>
      </c>
      <c r="B40" s="304" t="s">
        <v>209</v>
      </c>
      <c r="C40" s="305"/>
      <c r="D40" s="286" t="s">
        <v>208</v>
      </c>
      <c r="E40" s="286"/>
      <c r="F40" s="286"/>
      <c r="G40" s="286"/>
      <c r="H40" s="286"/>
      <c r="I40" s="286"/>
      <c r="J40" s="286"/>
      <c r="K40" s="72" t="str">
        <f t="shared" si="1"/>
        <v/>
      </c>
      <c r="L40" s="72" t="str">
        <f t="shared" si="2"/>
        <v/>
      </c>
      <c r="M40" s="72" t="str">
        <f t="shared" si="3"/>
        <v/>
      </c>
      <c r="N40" s="72" t="str">
        <f t="shared" si="4"/>
        <v/>
      </c>
      <c r="P40" s="158" t="s">
        <v>210</v>
      </c>
      <c r="Q40" s="68"/>
      <c r="R40" s="55" t="str">
        <f>IF(K40="x",1,(IF(L40="x",2,(IF(M40="x",3,IF(N40="x",4,""))))))</f>
        <v/>
      </c>
      <c r="S40" s="68"/>
      <c r="T40" s="241" t="str">
        <f>IF(R40="","NE",R40)</f>
        <v>NE</v>
      </c>
      <c r="Y40" s="269" t="str">
        <f>'Suivi PFMP 3'!K40</f>
        <v/>
      </c>
      <c r="Z40" s="75" t="str">
        <f>'Suivi PFMP 3'!L40</f>
        <v/>
      </c>
      <c r="AA40" s="75" t="str">
        <f>'Suivi PFMP 3'!M40</f>
        <v/>
      </c>
      <c r="AB40" s="75" t="str">
        <f>'Suivi PFMP 3'!N40</f>
        <v/>
      </c>
    </row>
    <row r="41" spans="1:28" ht="9.75" customHeight="1">
      <c r="A41" s="172"/>
      <c r="B41" s="226"/>
      <c r="C41" s="226"/>
      <c r="D41" s="172"/>
      <c r="E41" s="172"/>
      <c r="F41" s="172"/>
      <c r="G41" s="172"/>
      <c r="H41" s="172"/>
      <c r="I41" s="172"/>
      <c r="J41" s="172"/>
      <c r="K41" s="227"/>
      <c r="L41" s="227"/>
      <c r="M41" s="227"/>
      <c r="N41" s="227"/>
      <c r="P41" s="225"/>
      <c r="Q41" s="67"/>
      <c r="R41" s="67"/>
      <c r="S41" s="67"/>
      <c r="T41" s="73"/>
      <c r="U41" s="95"/>
      <c r="V41" s="96"/>
      <c r="W41" s="205"/>
      <c r="Y41" s="267"/>
    </row>
    <row r="42" spans="1:28" ht="12.75" customHeight="1">
      <c r="A42" s="189"/>
      <c r="B42" s="203"/>
      <c r="C42" s="203"/>
      <c r="D42" s="189"/>
      <c r="E42" s="189"/>
      <c r="F42" s="189"/>
      <c r="G42" s="189"/>
      <c r="H42" s="189"/>
      <c r="I42" s="189"/>
      <c r="J42" s="189"/>
      <c r="K42" s="228"/>
      <c r="L42" s="228"/>
      <c r="M42" s="228"/>
      <c r="N42" s="228"/>
      <c r="P42" s="204"/>
      <c r="Q42" s="67"/>
      <c r="R42" s="67"/>
      <c r="S42" s="67"/>
      <c r="T42" s="73"/>
      <c r="U42" s="95"/>
      <c r="V42" s="96"/>
      <c r="W42" s="205"/>
      <c r="Y42" s="267"/>
    </row>
    <row r="43" spans="1:28" ht="15" customHeight="1">
      <c r="A43" s="232" t="s">
        <v>191</v>
      </c>
      <c r="B43" s="233"/>
      <c r="C43" s="233"/>
      <c r="D43" s="234"/>
      <c r="E43" s="234"/>
      <c r="F43" s="234"/>
      <c r="G43" s="234"/>
      <c r="H43" s="234"/>
      <c r="I43" s="234"/>
      <c r="J43" s="234"/>
      <c r="K43" s="235"/>
      <c r="L43" s="236"/>
      <c r="M43" s="235"/>
      <c r="N43" s="237"/>
      <c r="O43" s="136"/>
      <c r="P43" s="254" t="s">
        <v>234</v>
      </c>
      <c r="Q43" s="61"/>
      <c r="R43" s="67"/>
      <c r="S43" s="61"/>
    </row>
    <row r="44" spans="1:28" ht="15" customHeight="1">
      <c r="A44" s="231" t="s">
        <v>198</v>
      </c>
      <c r="B44" s="179"/>
      <c r="C44" s="179"/>
      <c r="D44" s="104"/>
      <c r="E44" s="104"/>
      <c r="F44" s="104"/>
      <c r="G44" s="104"/>
      <c r="H44" s="104"/>
      <c r="I44" s="104"/>
      <c r="J44" s="104"/>
      <c r="K44" s="129"/>
      <c r="L44" s="130"/>
      <c r="M44" s="129"/>
      <c r="N44" s="131"/>
      <c r="O44" s="136"/>
      <c r="P44" s="160"/>
      <c r="Q44" s="61"/>
      <c r="R44" s="67"/>
      <c r="S44" s="61"/>
    </row>
    <row r="45" spans="1:28" ht="33.75" customHeight="1">
      <c r="A45" s="149" t="s">
        <v>192</v>
      </c>
      <c r="B45" s="319" t="s">
        <v>213</v>
      </c>
      <c r="C45" s="320"/>
      <c r="D45" s="286" t="s">
        <v>193</v>
      </c>
      <c r="E45" s="286"/>
      <c r="F45" s="286"/>
      <c r="G45" s="286"/>
      <c r="H45" s="286"/>
      <c r="I45" s="286"/>
      <c r="J45" s="286"/>
      <c r="K45" s="143" t="str">
        <f t="shared" ref="K45:K74" si="10">IF(Y45=0,"",IF(Y45="#","",IF(Y45="x","#",Y45)))</f>
        <v/>
      </c>
      <c r="L45" s="143" t="str">
        <f t="shared" ref="L45:L74" si="11">IF(Z45=0,"",IF(Z45="#","",IF(Z45="x","#",Z45)))</f>
        <v/>
      </c>
      <c r="M45" s="143" t="str">
        <f t="shared" ref="M45:M74" si="12">IF(AA45=0,"",IF(AA45="#","",IF(AA45="x","#",AA45)))</f>
        <v/>
      </c>
      <c r="N45" s="143" t="str">
        <f t="shared" ref="N45:N74" si="13">IF(AB45=0,"",IF(AB45="#","",IF(AB45="x","#",AB45)))</f>
        <v/>
      </c>
      <c r="P45" s="162" t="s">
        <v>200</v>
      </c>
      <c r="Q45" s="68"/>
      <c r="R45" s="55" t="str">
        <f>IF(K45="x",1,(IF(L45="x",2,(IF(M45="x",3,IF(N45="x",4,""))))))</f>
        <v/>
      </c>
      <c r="S45" s="68"/>
      <c r="T45" s="241" t="str">
        <f>IF(R45="","NE",R45)</f>
        <v>NE</v>
      </c>
      <c r="U45" s="95"/>
      <c r="V45" s="96"/>
      <c r="W45" s="108"/>
      <c r="Y45" s="269" t="str">
        <f>'Suivi PFMP 3'!K45</f>
        <v/>
      </c>
      <c r="Z45" s="75" t="str">
        <f>'Suivi PFMP 3'!L45</f>
        <v/>
      </c>
      <c r="AA45" s="75" t="str">
        <f>'Suivi PFMP 3'!M45</f>
        <v/>
      </c>
      <c r="AB45" s="75" t="str">
        <f>'Suivi PFMP 3'!N45</f>
        <v/>
      </c>
    </row>
    <row r="46" spans="1:28" ht="15" customHeight="1">
      <c r="A46" s="231" t="s">
        <v>199</v>
      </c>
      <c r="B46" s="179"/>
      <c r="C46" s="179"/>
      <c r="D46" s="104"/>
      <c r="E46" s="104"/>
      <c r="F46" s="104"/>
      <c r="G46" s="104"/>
      <c r="H46" s="104"/>
      <c r="I46" s="104"/>
      <c r="J46" s="104"/>
      <c r="K46" s="129"/>
      <c r="L46" s="130"/>
      <c r="M46" s="129"/>
      <c r="N46" s="131"/>
      <c r="O46" s="136"/>
      <c r="P46" s="160"/>
      <c r="Q46" s="61"/>
      <c r="R46" s="67"/>
      <c r="S46" s="61"/>
    </row>
    <row r="47" spans="1:28" ht="15.75" customHeight="1">
      <c r="A47" s="150" t="s">
        <v>42</v>
      </c>
      <c r="B47" s="319" t="s">
        <v>213</v>
      </c>
      <c r="C47" s="320"/>
      <c r="D47" s="309" t="s">
        <v>232</v>
      </c>
      <c r="E47" s="310"/>
      <c r="F47" s="310"/>
      <c r="G47" s="310"/>
      <c r="H47" s="310"/>
      <c r="I47" s="310"/>
      <c r="J47" s="311"/>
      <c r="K47" s="143" t="str">
        <f t="shared" si="10"/>
        <v/>
      </c>
      <c r="L47" s="143" t="str">
        <f t="shared" si="11"/>
        <v/>
      </c>
      <c r="M47" s="143" t="str">
        <f t="shared" si="12"/>
        <v/>
      </c>
      <c r="N47" s="143" t="str">
        <f t="shared" si="13"/>
        <v/>
      </c>
      <c r="P47" s="239" t="s">
        <v>201</v>
      </c>
      <c r="Q47" s="56"/>
      <c r="R47" s="55" t="str">
        <f t="shared" ref="R47:R52" si="14">IF(K47="x",1,(IF(L47="x",2,(IF(M47="x",3,IF(N47="x",4,""))))))</f>
        <v/>
      </c>
      <c r="S47" s="68"/>
      <c r="T47" s="241" t="str">
        <f t="shared" ref="T47:T52" si="15">IF(R47="","NE",R47)</f>
        <v>NE</v>
      </c>
      <c r="U47" s="95"/>
      <c r="V47" s="96"/>
      <c r="W47" s="108"/>
    </row>
    <row r="48" spans="1:28" ht="24" customHeight="1">
      <c r="A48" s="150" t="s">
        <v>218</v>
      </c>
      <c r="B48" s="319" t="s">
        <v>213</v>
      </c>
      <c r="C48" s="320"/>
      <c r="D48" s="309" t="s">
        <v>222</v>
      </c>
      <c r="E48" s="310"/>
      <c r="F48" s="310"/>
      <c r="G48" s="310"/>
      <c r="H48" s="310"/>
      <c r="I48" s="310"/>
      <c r="J48" s="311"/>
      <c r="K48" s="143" t="str">
        <f t="shared" si="10"/>
        <v/>
      </c>
      <c r="L48" s="143" t="str">
        <f t="shared" si="11"/>
        <v/>
      </c>
      <c r="M48" s="143" t="str">
        <f t="shared" si="12"/>
        <v/>
      </c>
      <c r="N48" s="143" t="str">
        <f t="shared" si="13"/>
        <v/>
      </c>
      <c r="P48" s="239" t="s">
        <v>202</v>
      </c>
      <c r="Q48" s="56"/>
      <c r="R48" s="55" t="str">
        <f t="shared" si="14"/>
        <v/>
      </c>
      <c r="S48" s="68"/>
      <c r="T48" s="241" t="str">
        <f t="shared" si="15"/>
        <v>NE</v>
      </c>
      <c r="U48" s="95"/>
      <c r="V48" s="96"/>
      <c r="W48" s="108"/>
    </row>
    <row r="49" spans="1:28" ht="24" customHeight="1">
      <c r="A49" s="150" t="s">
        <v>63</v>
      </c>
      <c r="B49" s="319" t="s">
        <v>213</v>
      </c>
      <c r="C49" s="320"/>
      <c r="D49" s="286" t="s">
        <v>211</v>
      </c>
      <c r="E49" s="286"/>
      <c r="F49" s="286"/>
      <c r="G49" s="286"/>
      <c r="H49" s="286"/>
      <c r="I49" s="286"/>
      <c r="J49" s="286"/>
      <c r="K49" s="143" t="str">
        <f t="shared" si="10"/>
        <v/>
      </c>
      <c r="L49" s="143" t="str">
        <f t="shared" si="11"/>
        <v/>
      </c>
      <c r="M49" s="143" t="str">
        <f t="shared" si="12"/>
        <v/>
      </c>
      <c r="N49" s="143" t="str">
        <f t="shared" si="13"/>
        <v/>
      </c>
      <c r="P49" s="158" t="s">
        <v>212</v>
      </c>
      <c r="Q49" s="56"/>
      <c r="R49" s="55" t="str">
        <f t="shared" si="14"/>
        <v/>
      </c>
      <c r="S49" s="68"/>
      <c r="T49" s="241" t="str">
        <f t="shared" si="15"/>
        <v>NE</v>
      </c>
      <c r="U49" s="95"/>
      <c r="V49" s="96"/>
      <c r="W49" s="108"/>
      <c r="Y49" s="75" t="str">
        <f>'Suivi PFMP 3'!K47</f>
        <v/>
      </c>
      <c r="Z49" s="75" t="str">
        <f>'Suivi PFMP 3'!L47</f>
        <v/>
      </c>
      <c r="AA49" s="75" t="str">
        <f>'Suivi PFMP 3'!M47</f>
        <v/>
      </c>
      <c r="AB49" s="75" t="str">
        <f>'Suivi PFMP 3'!N47</f>
        <v/>
      </c>
    </row>
    <row r="50" spans="1:28" ht="34.5" customHeight="1">
      <c r="A50" s="150" t="s">
        <v>195</v>
      </c>
      <c r="B50" s="319" t="s">
        <v>213</v>
      </c>
      <c r="C50" s="320"/>
      <c r="D50" s="286" t="s">
        <v>194</v>
      </c>
      <c r="E50" s="286"/>
      <c r="F50" s="286"/>
      <c r="G50" s="286"/>
      <c r="H50" s="286"/>
      <c r="I50" s="286"/>
      <c r="J50" s="286"/>
      <c r="K50" s="143" t="str">
        <f t="shared" si="10"/>
        <v/>
      </c>
      <c r="L50" s="143" t="str">
        <f t="shared" si="11"/>
        <v/>
      </c>
      <c r="M50" s="143" t="str">
        <f t="shared" si="12"/>
        <v/>
      </c>
      <c r="N50" s="143" t="str">
        <f t="shared" si="13"/>
        <v/>
      </c>
      <c r="P50" s="158" t="s">
        <v>201</v>
      </c>
      <c r="Q50" s="56"/>
      <c r="R50" s="55" t="str">
        <f t="shared" si="14"/>
        <v/>
      </c>
      <c r="S50" s="68"/>
      <c r="T50" s="241" t="str">
        <f t="shared" si="15"/>
        <v>NE</v>
      </c>
      <c r="U50" s="95"/>
      <c r="V50" s="96"/>
      <c r="W50" s="108"/>
      <c r="Y50" s="75" t="str">
        <f>'Suivi PFMP 3'!K48</f>
        <v/>
      </c>
      <c r="Z50" s="75" t="str">
        <f>'Suivi PFMP 3'!L48</f>
        <v/>
      </c>
      <c r="AA50" s="75" t="str">
        <f>'Suivi PFMP 3'!M48</f>
        <v/>
      </c>
      <c r="AB50" s="75" t="str">
        <f>'Suivi PFMP 3'!N48</f>
        <v/>
      </c>
    </row>
    <row r="51" spans="1:28" ht="24.75" customHeight="1">
      <c r="A51" s="149" t="s">
        <v>196</v>
      </c>
      <c r="B51" s="319" t="s">
        <v>213</v>
      </c>
      <c r="C51" s="320"/>
      <c r="D51" s="286" t="s">
        <v>197</v>
      </c>
      <c r="E51" s="286"/>
      <c r="F51" s="286"/>
      <c r="G51" s="286"/>
      <c r="H51" s="286"/>
      <c r="I51" s="286"/>
      <c r="J51" s="286"/>
      <c r="K51" s="143" t="str">
        <f t="shared" si="10"/>
        <v/>
      </c>
      <c r="L51" s="143" t="str">
        <f t="shared" si="11"/>
        <v/>
      </c>
      <c r="M51" s="143" t="str">
        <f t="shared" si="12"/>
        <v/>
      </c>
      <c r="N51" s="143" t="str">
        <f t="shared" si="13"/>
        <v/>
      </c>
      <c r="O51" s="255" t="s">
        <v>219</v>
      </c>
      <c r="P51" s="162" t="s">
        <v>202</v>
      </c>
      <c r="Q51" s="68"/>
      <c r="R51" s="55" t="str">
        <f t="shared" si="14"/>
        <v/>
      </c>
      <c r="S51" s="68"/>
      <c r="T51" s="241" t="str">
        <f t="shared" si="15"/>
        <v>NE</v>
      </c>
      <c r="U51" s="95"/>
      <c r="V51" s="96"/>
      <c r="W51" s="108"/>
      <c r="Y51" s="75" t="str">
        <f>'Suivi PFMP 3'!K49</f>
        <v/>
      </c>
      <c r="Z51" s="75" t="str">
        <f>'Suivi PFMP 3'!L49</f>
        <v/>
      </c>
      <c r="AA51" s="75" t="str">
        <f>'Suivi PFMP 3'!M49</f>
        <v/>
      </c>
      <c r="AB51" s="75" t="str">
        <f>'Suivi PFMP 3'!N49</f>
        <v/>
      </c>
    </row>
    <row r="52" spans="1:28" ht="24" customHeight="1">
      <c r="A52" s="150" t="s">
        <v>48</v>
      </c>
      <c r="B52" s="319" t="s">
        <v>213</v>
      </c>
      <c r="C52" s="320"/>
      <c r="D52" s="309" t="s">
        <v>223</v>
      </c>
      <c r="E52" s="310"/>
      <c r="F52" s="310"/>
      <c r="G52" s="310"/>
      <c r="H52" s="310"/>
      <c r="I52" s="310"/>
      <c r="J52" s="311"/>
      <c r="K52" s="143" t="str">
        <f t="shared" si="10"/>
        <v/>
      </c>
      <c r="L52" s="143" t="str">
        <f t="shared" si="11"/>
        <v/>
      </c>
      <c r="M52" s="143" t="str">
        <f t="shared" si="12"/>
        <v/>
      </c>
      <c r="N52" s="143" t="str">
        <f t="shared" si="13"/>
        <v/>
      </c>
      <c r="P52" s="240" t="s">
        <v>221</v>
      </c>
      <c r="Q52" s="68"/>
      <c r="R52" s="55" t="str">
        <f t="shared" si="14"/>
        <v/>
      </c>
      <c r="S52" s="68"/>
      <c r="T52" s="241" t="str">
        <f t="shared" si="15"/>
        <v>NE</v>
      </c>
      <c r="U52" s="95"/>
      <c r="V52" s="96"/>
      <c r="W52" s="108"/>
    </row>
    <row r="53" spans="1:28" ht="15" customHeight="1">
      <c r="A53" s="242" t="s">
        <v>216</v>
      </c>
      <c r="B53" s="243"/>
      <c r="C53" s="243"/>
      <c r="D53" s="244"/>
      <c r="E53" s="244"/>
      <c r="F53" s="244"/>
      <c r="G53" s="244"/>
      <c r="H53" s="244"/>
      <c r="I53" s="244"/>
      <c r="J53" s="244"/>
      <c r="K53" s="245"/>
      <c r="L53" s="246"/>
      <c r="M53" s="245"/>
      <c r="N53" s="247"/>
      <c r="O53" s="136"/>
      <c r="P53" s="223"/>
      <c r="Q53" s="61"/>
      <c r="R53" s="67"/>
      <c r="S53" s="61"/>
    </row>
    <row r="54" spans="1:28" ht="15" customHeight="1">
      <c r="A54" s="248" t="s">
        <v>198</v>
      </c>
      <c r="B54" s="249"/>
      <c r="C54" s="249"/>
      <c r="D54" s="250"/>
      <c r="E54" s="250"/>
      <c r="F54" s="250"/>
      <c r="G54" s="250"/>
      <c r="H54" s="250"/>
      <c r="I54" s="250"/>
      <c r="J54" s="250"/>
      <c r="K54" s="251"/>
      <c r="L54" s="252"/>
      <c r="M54" s="251"/>
      <c r="N54" s="253"/>
      <c r="O54" s="136"/>
      <c r="P54" s="160"/>
      <c r="Q54" s="61"/>
      <c r="R54" s="67"/>
      <c r="S54" s="61"/>
    </row>
    <row r="55" spans="1:28" ht="33.75" customHeight="1">
      <c r="A55" s="149" t="s">
        <v>217</v>
      </c>
      <c r="B55" s="319" t="s">
        <v>213</v>
      </c>
      <c r="C55" s="320"/>
      <c r="D55" s="309" t="s">
        <v>193</v>
      </c>
      <c r="E55" s="310"/>
      <c r="F55" s="310"/>
      <c r="G55" s="310"/>
      <c r="H55" s="310"/>
      <c r="I55" s="310"/>
      <c r="J55" s="311"/>
      <c r="K55" s="143" t="str">
        <f t="shared" si="10"/>
        <v/>
      </c>
      <c r="L55" s="143" t="str">
        <f t="shared" si="11"/>
        <v/>
      </c>
      <c r="M55" s="143" t="str">
        <f t="shared" si="12"/>
        <v/>
      </c>
      <c r="N55" s="143" t="str">
        <f t="shared" si="13"/>
        <v/>
      </c>
      <c r="P55" s="240" t="s">
        <v>224</v>
      </c>
      <c r="Q55" s="68"/>
      <c r="R55" s="55" t="str">
        <f>IF(K55="x",1,(IF(L55="x",2,(IF(M55="x",3,IF(N55="x",4,""))))))</f>
        <v/>
      </c>
      <c r="S55" s="68"/>
      <c r="T55" s="241" t="str">
        <f>IF(R55="","NE",R55)</f>
        <v>NE</v>
      </c>
      <c r="U55" s="95"/>
      <c r="V55" s="96"/>
      <c r="W55" s="108"/>
      <c r="Y55" s="269" t="str">
        <f>'Suivi PFMP 3'!K52</f>
        <v/>
      </c>
      <c r="Z55" s="75" t="str">
        <f>'Suivi PFMP 3'!L52</f>
        <v/>
      </c>
      <c r="AA55" s="75" t="str">
        <f>'Suivi PFMP 3'!M52</f>
        <v/>
      </c>
      <c r="AB55" s="75" t="str">
        <f>'Suivi PFMP 3'!N52</f>
        <v/>
      </c>
    </row>
    <row r="56" spans="1:28" ht="15" customHeight="1">
      <c r="A56" s="248" t="s">
        <v>199</v>
      </c>
      <c r="B56" s="249"/>
      <c r="C56" s="249"/>
      <c r="D56" s="250"/>
      <c r="E56" s="250"/>
      <c r="F56" s="250"/>
      <c r="G56" s="250"/>
      <c r="H56" s="250"/>
      <c r="I56" s="250"/>
      <c r="J56" s="250"/>
      <c r="K56" s="251"/>
      <c r="L56" s="252"/>
      <c r="M56" s="251"/>
      <c r="N56" s="253"/>
      <c r="O56" s="136"/>
      <c r="P56" s="160"/>
      <c r="Q56" s="61"/>
      <c r="R56" s="67"/>
      <c r="S56" s="61"/>
    </row>
    <row r="57" spans="1:28" ht="34.5" customHeight="1">
      <c r="A57" s="150" t="s">
        <v>229</v>
      </c>
      <c r="B57" s="319" t="s">
        <v>213</v>
      </c>
      <c r="C57" s="320"/>
      <c r="D57" s="309" t="s">
        <v>228</v>
      </c>
      <c r="E57" s="310"/>
      <c r="F57" s="310"/>
      <c r="G57" s="310"/>
      <c r="H57" s="310"/>
      <c r="I57" s="310"/>
      <c r="J57" s="311"/>
      <c r="K57" s="143" t="str">
        <f t="shared" si="10"/>
        <v/>
      </c>
      <c r="L57" s="143" t="str">
        <f t="shared" si="11"/>
        <v/>
      </c>
      <c r="M57" s="143" t="str">
        <f t="shared" si="12"/>
        <v/>
      </c>
      <c r="N57" s="143" t="str">
        <f t="shared" si="13"/>
        <v/>
      </c>
      <c r="P57" s="239" t="s">
        <v>230</v>
      </c>
      <c r="Q57" s="56"/>
      <c r="R57" s="55" t="str">
        <f t="shared" ref="R57:R62" si="16">IF(K57="x",1,(IF(L57="x",2,(IF(M57="x",3,IF(N57="x",4,""))))))</f>
        <v/>
      </c>
      <c r="S57" s="68"/>
      <c r="T57" s="241" t="str">
        <f>IF(R57="","NE",R57)</f>
        <v>NE</v>
      </c>
      <c r="U57" s="95"/>
      <c r="V57" s="96"/>
      <c r="W57" s="108"/>
    </row>
    <row r="58" spans="1:28" ht="34.5" customHeight="1">
      <c r="A58" s="150" t="s">
        <v>231</v>
      </c>
      <c r="B58" s="319" t="s">
        <v>213</v>
      </c>
      <c r="C58" s="320"/>
      <c r="D58" s="309" t="s">
        <v>232</v>
      </c>
      <c r="E58" s="310"/>
      <c r="F58" s="310"/>
      <c r="G58" s="310"/>
      <c r="H58" s="310"/>
      <c r="I58" s="310"/>
      <c r="J58" s="311"/>
      <c r="K58" s="143" t="str">
        <f t="shared" si="10"/>
        <v/>
      </c>
      <c r="L58" s="143" t="str">
        <f t="shared" si="11"/>
        <v/>
      </c>
      <c r="M58" s="143" t="str">
        <f t="shared" si="12"/>
        <v/>
      </c>
      <c r="N58" s="143" t="str">
        <f t="shared" si="13"/>
        <v/>
      </c>
      <c r="P58" s="239" t="s">
        <v>233</v>
      </c>
      <c r="Q58" s="56"/>
      <c r="R58" s="55" t="str">
        <f t="shared" si="16"/>
        <v/>
      </c>
      <c r="S58" s="68"/>
      <c r="T58" s="241" t="str">
        <f>IF(R58="","NE",R58)</f>
        <v>NE</v>
      </c>
      <c r="U58" s="95"/>
      <c r="V58" s="96"/>
      <c r="W58" s="108"/>
    </row>
    <row r="59" spans="1:28" ht="24" customHeight="1">
      <c r="A59" s="150" t="s">
        <v>218</v>
      </c>
      <c r="B59" s="319" t="s">
        <v>213</v>
      </c>
      <c r="C59" s="320"/>
      <c r="D59" s="309" t="s">
        <v>222</v>
      </c>
      <c r="E59" s="310"/>
      <c r="F59" s="310"/>
      <c r="G59" s="310"/>
      <c r="H59" s="310"/>
      <c r="I59" s="310"/>
      <c r="J59" s="311"/>
      <c r="K59" s="143" t="str">
        <f t="shared" si="10"/>
        <v/>
      </c>
      <c r="L59" s="143" t="str">
        <f t="shared" si="11"/>
        <v/>
      </c>
      <c r="M59" s="143" t="str">
        <f t="shared" si="12"/>
        <v/>
      </c>
      <c r="N59" s="143" t="str">
        <f t="shared" si="13"/>
        <v/>
      </c>
      <c r="P59" s="239" t="s">
        <v>225</v>
      </c>
      <c r="Q59" s="56"/>
      <c r="R59" s="55" t="str">
        <f t="shared" si="16"/>
        <v/>
      </c>
      <c r="S59" s="68"/>
      <c r="T59" s="241" t="str">
        <f>IF(R59="","NE",R59)</f>
        <v>NE</v>
      </c>
      <c r="U59" s="95"/>
      <c r="V59" s="96"/>
      <c r="W59" s="108"/>
    </row>
    <row r="60" spans="1:28" ht="24" customHeight="1">
      <c r="A60" s="150" t="s">
        <v>63</v>
      </c>
      <c r="B60" s="319" t="s">
        <v>213</v>
      </c>
      <c r="C60" s="320"/>
      <c r="D60" s="309" t="s">
        <v>211</v>
      </c>
      <c r="E60" s="310"/>
      <c r="F60" s="310"/>
      <c r="G60" s="310"/>
      <c r="H60" s="310"/>
      <c r="I60" s="310"/>
      <c r="J60" s="311"/>
      <c r="K60" s="143" t="str">
        <f t="shared" si="10"/>
        <v/>
      </c>
      <c r="L60" s="143" t="str">
        <f t="shared" si="11"/>
        <v/>
      </c>
      <c r="M60" s="143" t="str">
        <f t="shared" si="12"/>
        <v/>
      </c>
      <c r="N60" s="143" t="str">
        <f t="shared" si="13"/>
        <v/>
      </c>
      <c r="P60" s="239" t="s">
        <v>212</v>
      </c>
      <c r="Q60" s="56"/>
      <c r="R60" s="55" t="str">
        <f t="shared" si="16"/>
        <v/>
      </c>
      <c r="S60" s="68"/>
      <c r="T60" s="241" t="str">
        <f>IF(R60="","NE",R60)</f>
        <v>NE</v>
      </c>
      <c r="U60" s="95"/>
      <c r="V60" s="96"/>
      <c r="W60" s="108"/>
      <c r="Y60" s="75" t="str">
        <f>'Suivi PFMP 3'!K54</f>
        <v/>
      </c>
      <c r="Z60" s="75" t="str">
        <f>'Suivi PFMP 3'!L54</f>
        <v/>
      </c>
      <c r="AA60" s="75" t="str">
        <f>'Suivi PFMP 3'!M54</f>
        <v/>
      </c>
      <c r="AB60" s="75" t="str">
        <f>'Suivi PFMP 3'!N54</f>
        <v/>
      </c>
    </row>
    <row r="61" spans="1:28" ht="34.5" customHeight="1">
      <c r="A61" s="150" t="s">
        <v>195</v>
      </c>
      <c r="B61" s="319" t="s">
        <v>213</v>
      </c>
      <c r="C61" s="320"/>
      <c r="D61" s="309" t="s">
        <v>194</v>
      </c>
      <c r="E61" s="310"/>
      <c r="F61" s="310"/>
      <c r="G61" s="310"/>
      <c r="H61" s="310"/>
      <c r="I61" s="310"/>
      <c r="J61" s="311"/>
      <c r="K61" s="143" t="str">
        <f t="shared" si="10"/>
        <v/>
      </c>
      <c r="L61" s="143" t="str">
        <f t="shared" si="11"/>
        <v/>
      </c>
      <c r="M61" s="143" t="str">
        <f t="shared" si="12"/>
        <v/>
      </c>
      <c r="N61" s="143" t="str">
        <f t="shared" si="13"/>
        <v/>
      </c>
      <c r="P61" s="239" t="s">
        <v>226</v>
      </c>
      <c r="Q61" s="56"/>
      <c r="R61" s="55" t="str">
        <f t="shared" si="16"/>
        <v/>
      </c>
      <c r="S61" s="56"/>
      <c r="T61" s="73"/>
      <c r="Y61" s="75" t="str">
        <f>'Suivi PFMP 3'!K55</f>
        <v/>
      </c>
      <c r="Z61" s="75" t="str">
        <f>'Suivi PFMP 3'!L55</f>
        <v/>
      </c>
      <c r="AA61" s="75" t="str">
        <f>'Suivi PFMP 3'!M55</f>
        <v/>
      </c>
      <c r="AB61" s="75" t="str">
        <f>'Suivi PFMP 3'!N55</f>
        <v/>
      </c>
    </row>
    <row r="62" spans="1:28" ht="24.75" customHeight="1">
      <c r="A62" s="149" t="s">
        <v>196</v>
      </c>
      <c r="B62" s="319" t="s">
        <v>213</v>
      </c>
      <c r="C62" s="320"/>
      <c r="D62" s="309" t="s">
        <v>197</v>
      </c>
      <c r="E62" s="310"/>
      <c r="F62" s="310"/>
      <c r="G62" s="310"/>
      <c r="H62" s="310"/>
      <c r="I62" s="310"/>
      <c r="J62" s="311"/>
      <c r="K62" s="143" t="str">
        <f t="shared" si="10"/>
        <v/>
      </c>
      <c r="L62" s="143" t="str">
        <f t="shared" si="11"/>
        <v/>
      </c>
      <c r="M62" s="143" t="str">
        <f t="shared" si="12"/>
        <v/>
      </c>
      <c r="N62" s="143" t="str">
        <f t="shared" si="13"/>
        <v/>
      </c>
      <c r="P62" s="240" t="s">
        <v>226</v>
      </c>
      <c r="Q62" s="68"/>
      <c r="R62" s="55" t="str">
        <f t="shared" si="16"/>
        <v/>
      </c>
      <c r="S62" s="56"/>
      <c r="T62" s="75">
        <f>SUM(R61:R62)</f>
        <v>0</v>
      </c>
      <c r="U62" s="62">
        <f>IF(R61&lt;&gt;"",1,0)+IF(R62&lt;&gt;"",1,0)</f>
        <v>0</v>
      </c>
      <c r="V62" s="63" t="str">
        <f>IF(U62=0,"",T62/U62)</f>
        <v/>
      </c>
      <c r="W62" s="65" t="str">
        <f>IF(V62="","NE",ROUND(V62,0))</f>
        <v>NE</v>
      </c>
    </row>
    <row r="63" spans="1:28" ht="15" customHeight="1">
      <c r="A63" s="248" t="s">
        <v>220</v>
      </c>
      <c r="B63" s="249"/>
      <c r="C63" s="249"/>
      <c r="D63" s="250"/>
      <c r="E63" s="250"/>
      <c r="F63" s="250"/>
      <c r="G63" s="250"/>
      <c r="H63" s="250"/>
      <c r="I63" s="250"/>
      <c r="J63" s="250"/>
      <c r="K63" s="251"/>
      <c r="L63" s="252"/>
      <c r="M63" s="251"/>
      <c r="N63" s="253"/>
      <c r="O63" s="136"/>
      <c r="P63" s="160"/>
      <c r="Q63" s="61"/>
      <c r="R63" s="67"/>
      <c r="S63" s="61"/>
    </row>
    <row r="64" spans="1:28" ht="24" customHeight="1">
      <c r="A64" s="150" t="s">
        <v>48</v>
      </c>
      <c r="B64" s="319" t="s">
        <v>213</v>
      </c>
      <c r="C64" s="320"/>
      <c r="D64" s="309" t="s">
        <v>223</v>
      </c>
      <c r="E64" s="310"/>
      <c r="F64" s="310"/>
      <c r="G64" s="310"/>
      <c r="H64" s="310"/>
      <c r="I64" s="310"/>
      <c r="J64" s="311"/>
      <c r="K64" s="143" t="str">
        <f t="shared" si="10"/>
        <v/>
      </c>
      <c r="L64" s="143" t="str">
        <f t="shared" si="11"/>
        <v/>
      </c>
      <c r="M64" s="143" t="str">
        <f t="shared" si="12"/>
        <v/>
      </c>
      <c r="N64" s="143" t="str">
        <f t="shared" si="13"/>
        <v/>
      </c>
      <c r="P64" s="239" t="s">
        <v>227</v>
      </c>
      <c r="Q64" s="56"/>
      <c r="R64" s="55" t="str">
        <f>IF(K64="x",1,(IF(L64="x",2,(IF(M64="x",3,IF(N64="x",4,""))))))</f>
        <v/>
      </c>
      <c r="S64" s="68"/>
      <c r="T64" s="241" t="str">
        <f>IF(R64="","NE",R64)</f>
        <v>NE</v>
      </c>
      <c r="U64" s="95"/>
      <c r="V64" s="96"/>
      <c r="W64" s="108"/>
    </row>
    <row r="65" spans="1:28" ht="15" customHeight="1">
      <c r="A65" s="169" t="s">
        <v>150</v>
      </c>
      <c r="B65" s="177"/>
      <c r="C65" s="177"/>
      <c r="D65" s="102"/>
      <c r="E65" s="102"/>
      <c r="F65" s="102"/>
      <c r="G65" s="102"/>
      <c r="H65" s="102"/>
      <c r="I65" s="102"/>
      <c r="J65" s="102"/>
      <c r="K65" s="125"/>
      <c r="L65" s="126"/>
      <c r="M65" s="125"/>
      <c r="N65" s="127"/>
      <c r="O65" s="136"/>
      <c r="P65" s="159"/>
      <c r="Q65" s="61"/>
      <c r="R65" s="70"/>
      <c r="S65" s="61"/>
      <c r="T65" s="73"/>
    </row>
    <row r="66" spans="1:28" ht="15" customHeight="1">
      <c r="A66" s="170" t="s">
        <v>85</v>
      </c>
      <c r="B66" s="178"/>
      <c r="C66" s="178"/>
      <c r="D66" s="103"/>
      <c r="E66" s="103"/>
      <c r="F66" s="103"/>
      <c r="G66" s="103"/>
      <c r="H66" s="103"/>
      <c r="I66" s="103"/>
      <c r="J66" s="103"/>
      <c r="K66" s="122"/>
      <c r="L66" s="123"/>
      <c r="M66" s="122"/>
      <c r="N66" s="124"/>
      <c r="O66" s="136"/>
      <c r="P66" s="160"/>
      <c r="Q66" s="61"/>
      <c r="R66" s="71"/>
      <c r="S66" s="61"/>
      <c r="T66" s="73"/>
      <c r="Z66" s="267"/>
    </row>
    <row r="67" spans="1:28" ht="90.75" customHeight="1">
      <c r="A67" s="149" t="s">
        <v>148</v>
      </c>
      <c r="B67" s="294" t="s">
        <v>240</v>
      </c>
      <c r="C67" s="295"/>
      <c r="D67" s="286" t="s">
        <v>263</v>
      </c>
      <c r="E67" s="286"/>
      <c r="F67" s="286"/>
      <c r="G67" s="286"/>
      <c r="H67" s="286"/>
      <c r="I67" s="286"/>
      <c r="J67" s="286"/>
      <c r="K67" s="143" t="str">
        <f t="shared" si="10"/>
        <v/>
      </c>
      <c r="L67" s="143" t="str">
        <f t="shared" si="11"/>
        <v/>
      </c>
      <c r="M67" s="143" t="str">
        <f t="shared" si="12"/>
        <v/>
      </c>
      <c r="N67" s="143" t="str">
        <f t="shared" si="13"/>
        <v/>
      </c>
      <c r="P67" s="158" t="s">
        <v>83</v>
      </c>
      <c r="Q67" s="68"/>
      <c r="R67" s="55" t="str">
        <f t="shared" ref="R67:R68" si="17">IF(K67="x",1,(IF(L67="x",2,(IF(M67="x",3,IF(N67="x",4,""))))))</f>
        <v/>
      </c>
      <c r="S67" s="69"/>
      <c r="T67" s="75">
        <f>SUM(R67:R67,R37:R38)</f>
        <v>0</v>
      </c>
      <c r="U67" s="62">
        <f>IF(R37&lt;&gt;"",1,0)+IF(R38&lt;&gt;"",1,0)+IF(R67&lt;&gt;"",1,0)</f>
        <v>0</v>
      </c>
      <c r="V67" s="63" t="str">
        <f>IF(U67=0,"",T67/U67)</f>
        <v/>
      </c>
      <c r="W67" s="65" t="str">
        <f>IF(V67="","NE",ROUND(V67,0))</f>
        <v>NE</v>
      </c>
      <c r="Y67" s="75" t="str">
        <f>'Suivi PFMP 3'!K58</f>
        <v/>
      </c>
      <c r="Z67" s="75" t="str">
        <f>'Suivi PFMP 3'!L58</f>
        <v/>
      </c>
      <c r="AA67" s="75" t="str">
        <f>'Suivi PFMP 3'!M58</f>
        <v/>
      </c>
      <c r="AB67" s="75" t="str">
        <f>'Suivi PFMP 3'!N58</f>
        <v/>
      </c>
    </row>
    <row r="68" spans="1:28" ht="34.5" customHeight="1">
      <c r="A68" s="110" t="s">
        <v>129</v>
      </c>
      <c r="B68" s="304" t="s">
        <v>166</v>
      </c>
      <c r="C68" s="305"/>
      <c r="D68" s="282" t="s">
        <v>88</v>
      </c>
      <c r="E68" s="282"/>
      <c r="F68" s="282"/>
      <c r="G68" s="282"/>
      <c r="H68" s="282"/>
      <c r="I68" s="282"/>
      <c r="J68" s="282"/>
      <c r="K68" s="72" t="str">
        <f t="shared" si="10"/>
        <v/>
      </c>
      <c r="L68" s="72" t="str">
        <f t="shared" si="11"/>
        <v/>
      </c>
      <c r="M68" s="72" t="str">
        <f t="shared" si="12"/>
        <v/>
      </c>
      <c r="N68" s="72" t="str">
        <f t="shared" si="13"/>
        <v/>
      </c>
      <c r="P68" s="162" t="s">
        <v>89</v>
      </c>
      <c r="Q68" s="67"/>
      <c r="R68" s="55" t="str">
        <f t="shared" si="17"/>
        <v/>
      </c>
      <c r="S68" s="67"/>
      <c r="T68" s="241" t="str">
        <f>IF(R68="","NE",R68)</f>
        <v>NE</v>
      </c>
      <c r="Y68" s="75" t="str">
        <f>'Suivi PFMP 3'!K59</f>
        <v/>
      </c>
      <c r="Z68" s="75" t="str">
        <f>'Suivi PFMP 3'!L59</f>
        <v/>
      </c>
      <c r="AA68" s="75" t="str">
        <f>'Suivi PFMP 3'!M59</f>
        <v/>
      </c>
      <c r="AB68" s="75" t="str">
        <f>'Suivi PFMP 3'!N59</f>
        <v/>
      </c>
    </row>
    <row r="69" spans="1:28" ht="15" customHeight="1">
      <c r="A69" s="170" t="s">
        <v>90</v>
      </c>
      <c r="B69" s="178"/>
      <c r="C69" s="178"/>
      <c r="D69" s="103"/>
      <c r="E69" s="103"/>
      <c r="F69" s="103"/>
      <c r="G69" s="103"/>
      <c r="H69" s="103"/>
      <c r="I69" s="103"/>
      <c r="J69" s="103"/>
      <c r="K69" s="122"/>
      <c r="L69" s="123"/>
      <c r="M69" s="122"/>
      <c r="N69" s="124"/>
      <c r="O69" s="136"/>
      <c r="P69" s="161"/>
      <c r="Q69" s="61"/>
      <c r="R69" s="67"/>
      <c r="S69" s="61"/>
      <c r="Y69" s="75">
        <f>'Suivi PFMP 3'!K60</f>
        <v>0</v>
      </c>
      <c r="Z69" s="269">
        <f>'Suivi PFMP 3'!L60</f>
        <v>0</v>
      </c>
      <c r="AA69" s="75">
        <f>'Suivi PFMP 3'!M60</f>
        <v>0</v>
      </c>
      <c r="AB69" s="75">
        <f>'Suivi PFMP 3'!N60</f>
        <v>0</v>
      </c>
    </row>
    <row r="70" spans="1:28" ht="24.75" customHeight="1">
      <c r="A70" s="149" t="s">
        <v>18</v>
      </c>
      <c r="B70" s="304" t="s">
        <v>167</v>
      </c>
      <c r="C70" s="305"/>
      <c r="D70" s="286" t="s">
        <v>91</v>
      </c>
      <c r="E70" s="286"/>
      <c r="F70" s="286"/>
      <c r="G70" s="286"/>
      <c r="H70" s="286"/>
      <c r="I70" s="286"/>
      <c r="J70" s="286"/>
      <c r="K70" s="143" t="str">
        <f t="shared" si="10"/>
        <v/>
      </c>
      <c r="L70" s="143" t="str">
        <f t="shared" si="11"/>
        <v/>
      </c>
      <c r="M70" s="143" t="str">
        <f t="shared" si="12"/>
        <v/>
      </c>
      <c r="N70" s="143" t="str">
        <f t="shared" si="13"/>
        <v/>
      </c>
      <c r="P70" s="162" t="s">
        <v>92</v>
      </c>
      <c r="Q70" s="56"/>
      <c r="R70" s="55" t="str">
        <f>IF(K70="x",1,(IF(L70="x",2,(IF(M70="x",3,IF(N70="x",4,""))))))</f>
        <v/>
      </c>
      <c r="S70" s="68"/>
      <c r="T70" s="241" t="str">
        <f>IF(R70="","NE",R70)</f>
        <v>NE</v>
      </c>
      <c r="U70" s="95"/>
      <c r="V70" s="96"/>
      <c r="W70" s="108"/>
      <c r="Y70" s="75" t="str">
        <f>'Suivi PFMP 3'!K61</f>
        <v/>
      </c>
      <c r="Z70" s="75" t="str">
        <f>'Suivi PFMP 3'!L61</f>
        <v/>
      </c>
      <c r="AA70" s="75" t="str">
        <f>'Suivi PFMP 3'!M61</f>
        <v/>
      </c>
      <c r="AB70" s="75" t="str">
        <f>'Suivi PFMP 3'!N61</f>
        <v/>
      </c>
    </row>
    <row r="71" spans="1:28" ht="15" customHeight="1">
      <c r="A71" s="98" t="s">
        <v>264</v>
      </c>
      <c r="B71" s="179"/>
      <c r="C71" s="179"/>
      <c r="D71" s="104"/>
      <c r="E71" s="104"/>
      <c r="F71" s="104"/>
      <c r="G71" s="104"/>
      <c r="H71" s="104"/>
      <c r="I71" s="104"/>
      <c r="J71" s="104"/>
      <c r="K71" s="129"/>
      <c r="L71" s="130"/>
      <c r="M71" s="129"/>
      <c r="N71" s="131"/>
      <c r="O71" s="136"/>
      <c r="P71" s="161"/>
      <c r="Q71" s="61"/>
      <c r="R71" s="67"/>
      <c r="S71" s="61"/>
      <c r="Y71" s="75">
        <f>'Suivi PFMP 3'!K62</f>
        <v>0</v>
      </c>
      <c r="Z71" s="269">
        <f>'Suivi PFMP 3'!L62</f>
        <v>0</v>
      </c>
      <c r="AA71" s="75">
        <f>'Suivi PFMP 3'!M62</f>
        <v>0</v>
      </c>
      <c r="AB71" s="75">
        <f>'Suivi PFMP 3'!N62</f>
        <v>0</v>
      </c>
    </row>
    <row r="72" spans="1:28" ht="24" customHeight="1">
      <c r="A72" s="110" t="s">
        <v>130</v>
      </c>
      <c r="B72" s="294" t="s">
        <v>106</v>
      </c>
      <c r="C72" s="295"/>
      <c r="D72" s="309" t="s">
        <v>96</v>
      </c>
      <c r="E72" s="310"/>
      <c r="F72" s="310"/>
      <c r="G72" s="310"/>
      <c r="H72" s="310"/>
      <c r="I72" s="310"/>
      <c r="J72" s="311"/>
      <c r="K72" s="72" t="str">
        <f t="shared" si="10"/>
        <v/>
      </c>
      <c r="L72" s="72" t="str">
        <f t="shared" si="11"/>
        <v/>
      </c>
      <c r="M72" s="72" t="str">
        <f t="shared" si="12"/>
        <v/>
      </c>
      <c r="N72" s="72" t="str">
        <f t="shared" si="13"/>
        <v/>
      </c>
      <c r="P72" s="162" t="s">
        <v>97</v>
      </c>
      <c r="Q72" s="67"/>
      <c r="R72" s="55" t="str">
        <f t="shared" ref="R72:R74" si="18">IF(K72="x",1,(IF(L72="x",2,(IF(M72="x",3,IF(N72="x",4,""))))))</f>
        <v/>
      </c>
      <c r="S72" s="67"/>
      <c r="T72" s="241" t="str">
        <f>IF(R72="","NE",R72)</f>
        <v>NE</v>
      </c>
      <c r="Y72" s="75" t="str">
        <f>'Suivi PFMP 3'!K63</f>
        <v/>
      </c>
      <c r="Z72" s="269" t="str">
        <f>'Suivi PFMP 3'!L63</f>
        <v/>
      </c>
      <c r="AA72" s="75" t="str">
        <f>'Suivi PFMP 3'!M63</f>
        <v/>
      </c>
      <c r="AB72" s="75" t="str">
        <f>'Suivi PFMP 3'!N63</f>
        <v/>
      </c>
    </row>
    <row r="73" spans="1:28" ht="24" customHeight="1">
      <c r="A73" s="110" t="s">
        <v>131</v>
      </c>
      <c r="B73" s="312"/>
      <c r="C73" s="313"/>
      <c r="D73" s="309" t="s">
        <v>86</v>
      </c>
      <c r="E73" s="310"/>
      <c r="F73" s="310"/>
      <c r="G73" s="310"/>
      <c r="H73" s="310"/>
      <c r="I73" s="310"/>
      <c r="J73" s="311"/>
      <c r="K73" s="72" t="str">
        <f t="shared" si="10"/>
        <v/>
      </c>
      <c r="L73" s="72" t="str">
        <f t="shared" si="11"/>
        <v/>
      </c>
      <c r="M73" s="72" t="str">
        <f t="shared" si="12"/>
        <v/>
      </c>
      <c r="N73" s="72" t="str">
        <f t="shared" si="13"/>
        <v/>
      </c>
      <c r="P73" s="162" t="s">
        <v>98</v>
      </c>
      <c r="Q73" s="67"/>
      <c r="R73" s="55" t="str">
        <f t="shared" si="18"/>
        <v/>
      </c>
      <c r="S73" s="67"/>
      <c r="T73" s="241" t="str">
        <f>IF(R73="","NE",R73)</f>
        <v>NE</v>
      </c>
      <c r="Y73" s="75" t="str">
        <f>'Suivi PFMP 3'!K64</f>
        <v/>
      </c>
      <c r="Z73" s="269" t="str">
        <f>'Suivi PFMP 3'!L64</f>
        <v/>
      </c>
      <c r="AA73" s="75" t="str">
        <f>'Suivi PFMP 3'!M64</f>
        <v/>
      </c>
      <c r="AB73" s="75" t="str">
        <f>'Suivi PFMP 3'!N64</f>
        <v/>
      </c>
    </row>
    <row r="74" spans="1:28" ht="25.5" customHeight="1">
      <c r="A74" s="110" t="s">
        <v>132</v>
      </c>
      <c r="B74" s="296"/>
      <c r="C74" s="297"/>
      <c r="D74" s="309" t="s">
        <v>99</v>
      </c>
      <c r="E74" s="310"/>
      <c r="F74" s="310"/>
      <c r="G74" s="310"/>
      <c r="H74" s="310"/>
      <c r="I74" s="310"/>
      <c r="J74" s="311"/>
      <c r="K74" s="72" t="str">
        <f t="shared" si="10"/>
        <v/>
      </c>
      <c r="L74" s="72" t="str">
        <f t="shared" si="11"/>
        <v/>
      </c>
      <c r="M74" s="72" t="str">
        <f t="shared" si="12"/>
        <v/>
      </c>
      <c r="N74" s="72" t="str">
        <f t="shared" si="13"/>
        <v/>
      </c>
      <c r="P74" s="162" t="s">
        <v>100</v>
      </c>
      <c r="Q74" s="67"/>
      <c r="R74" s="55" t="str">
        <f t="shared" si="18"/>
        <v/>
      </c>
      <c r="S74" s="67"/>
      <c r="T74" s="241" t="str">
        <f>IF(R74="","NE",R74)</f>
        <v>NE</v>
      </c>
      <c r="Y74" s="75" t="str">
        <f>'Suivi PFMP 3'!K65</f>
        <v/>
      </c>
      <c r="Z74" s="75" t="str">
        <f>'Suivi PFMP 3'!L65</f>
        <v/>
      </c>
      <c r="AA74" s="75" t="str">
        <f>'Suivi PFMP 3'!M65</f>
        <v/>
      </c>
      <c r="AB74" s="75" t="str">
        <f>'Suivi PFMP 3'!N65</f>
        <v/>
      </c>
    </row>
  </sheetData>
  <mergeCells count="105">
    <mergeCell ref="B55:C55"/>
    <mergeCell ref="D55:J55"/>
    <mergeCell ref="B57:C57"/>
    <mergeCell ref="D57:J57"/>
    <mergeCell ref="B58:C58"/>
    <mergeCell ref="D58:J58"/>
    <mergeCell ref="B62:C62"/>
    <mergeCell ref="D62:J62"/>
    <mergeCell ref="B64:C64"/>
    <mergeCell ref="D64:J64"/>
    <mergeCell ref="B59:C59"/>
    <mergeCell ref="D59:J59"/>
    <mergeCell ref="B60:C60"/>
    <mergeCell ref="D60:J60"/>
    <mergeCell ref="B61:C61"/>
    <mergeCell ref="D61:J61"/>
    <mergeCell ref="D74:J74"/>
    <mergeCell ref="D73:J73"/>
    <mergeCell ref="D72:J72"/>
    <mergeCell ref="B72:C74"/>
    <mergeCell ref="B40:C40"/>
    <mergeCell ref="D40:J40"/>
    <mergeCell ref="B49:C49"/>
    <mergeCell ref="D49:J49"/>
    <mergeCell ref="B68:C68"/>
    <mergeCell ref="D68:J68"/>
    <mergeCell ref="B70:C70"/>
    <mergeCell ref="D70:J70"/>
    <mergeCell ref="B50:C50"/>
    <mergeCell ref="D50:J50"/>
    <mergeCell ref="B51:C51"/>
    <mergeCell ref="D51:J51"/>
    <mergeCell ref="B67:C67"/>
    <mergeCell ref="D67:J67"/>
    <mergeCell ref="B47:C47"/>
    <mergeCell ref="D47:J47"/>
    <mergeCell ref="B48:C48"/>
    <mergeCell ref="D48:J48"/>
    <mergeCell ref="B52:C52"/>
    <mergeCell ref="D52:J52"/>
    <mergeCell ref="A37:A38"/>
    <mergeCell ref="B37:C38"/>
    <mergeCell ref="D37:J37"/>
    <mergeCell ref="P37:P38"/>
    <mergeCell ref="D38:J38"/>
    <mergeCell ref="B45:C45"/>
    <mergeCell ref="D45:J45"/>
    <mergeCell ref="B33:C33"/>
    <mergeCell ref="D33:J33"/>
    <mergeCell ref="A35:A36"/>
    <mergeCell ref="B35:C36"/>
    <mergeCell ref="D35:J35"/>
    <mergeCell ref="P35:P36"/>
    <mergeCell ref="D36:J36"/>
    <mergeCell ref="B30:C30"/>
    <mergeCell ref="D30:J30"/>
    <mergeCell ref="A31:A32"/>
    <mergeCell ref="B31:C32"/>
    <mergeCell ref="D31:J31"/>
    <mergeCell ref="P31:P32"/>
    <mergeCell ref="D32:J32"/>
    <mergeCell ref="B24:C24"/>
    <mergeCell ref="D24:J24"/>
    <mergeCell ref="B25:C25"/>
    <mergeCell ref="D25:J25"/>
    <mergeCell ref="B27:C27"/>
    <mergeCell ref="D27:J27"/>
    <mergeCell ref="B19:C19"/>
    <mergeCell ref="D19:J19"/>
    <mergeCell ref="B20:C20"/>
    <mergeCell ref="D20:J20"/>
    <mergeCell ref="B21:C21"/>
    <mergeCell ref="D21:J21"/>
    <mergeCell ref="D14:J14"/>
    <mergeCell ref="B15:C15"/>
    <mergeCell ref="D15:J15"/>
    <mergeCell ref="B16:C16"/>
    <mergeCell ref="D16:J16"/>
    <mergeCell ref="B17:C17"/>
    <mergeCell ref="D17:J17"/>
    <mergeCell ref="A11:A12"/>
    <mergeCell ref="B11:C12"/>
    <mergeCell ref="D11:J11"/>
    <mergeCell ref="P11:P12"/>
    <mergeCell ref="D12:J12"/>
    <mergeCell ref="A13:A14"/>
    <mergeCell ref="B13:C13"/>
    <mergeCell ref="D13:J13"/>
    <mergeCell ref="P13:P14"/>
    <mergeCell ref="B14:C14"/>
    <mergeCell ref="T6:T10"/>
    <mergeCell ref="U6:U10"/>
    <mergeCell ref="V6:V10"/>
    <mergeCell ref="W6:W10"/>
    <mergeCell ref="A7:A8"/>
    <mergeCell ref="B7:C8"/>
    <mergeCell ref="D7:J8"/>
    <mergeCell ref="D10:J10"/>
    <mergeCell ref="A1:I1"/>
    <mergeCell ref="A4:A5"/>
    <mergeCell ref="C4:D4"/>
    <mergeCell ref="H4:N4"/>
    <mergeCell ref="C5:D5"/>
    <mergeCell ref="H5:N5"/>
    <mergeCell ref="A2:C2"/>
  </mergeCells>
  <conditionalFormatting sqref="A39">
    <cfRule type="cellIs" dxfId="64" priority="2" operator="equal">
      <formula>"c312"</formula>
    </cfRule>
    <cfRule type="cellIs" dxfId="63" priority="3" operator="equal">
      <formula>"c113"</formula>
    </cfRule>
    <cfRule type="cellIs" dxfId="62" priority="4" operator="equal">
      <formula>"c114"</formula>
    </cfRule>
    <cfRule type="cellIs" dxfId="61" priority="5" operator="equal">
      <formula>"c321"</formula>
    </cfRule>
    <cfRule type="cellIs" dxfId="60" priority="6" operator="equal">
      <formula>"c342"</formula>
    </cfRule>
    <cfRule type="cellIs" dxfId="59" priority="7" operator="equal">
      <formula>"c344"</formula>
    </cfRule>
    <cfRule type="cellIs" dxfId="58" priority="8" operator="equal">
      <formula>"c362"</formula>
    </cfRule>
    <cfRule type="cellIs" dxfId="57" priority="9" operator="equal">
      <formula>"c211"</formula>
    </cfRule>
    <cfRule type="cellIs" dxfId="56" priority="10" operator="equal">
      <formula>"c212"</formula>
    </cfRule>
    <cfRule type="cellIs" dxfId="55" priority="11" operator="equal">
      <formula>"c213"</formula>
    </cfRule>
    <cfRule type="cellIs" dxfId="54" priority="12" operator="equal">
      <formula>"c215"</formula>
    </cfRule>
    <cfRule type="cellIs" dxfId="53" priority="13" operator="equal">
      <formula>"c221"</formula>
    </cfRule>
    <cfRule type="cellIs" dxfId="52" priority="14" operator="equal">
      <formula>"c222"</formula>
    </cfRule>
    <cfRule type="cellIs" dxfId="51" priority="15" operator="equal">
      <formula>"c311"</formula>
    </cfRule>
    <cfRule type="cellIs" dxfId="50" priority="16" operator="equal">
      <formula>"c322"</formula>
    </cfRule>
    <cfRule type="cellIs" dxfId="49" priority="17" operator="equal">
      <formula>"c344"</formula>
    </cfRule>
    <cfRule type="cellIs" dxfId="48" priority="18" operator="equal">
      <formula>"c352"</formula>
    </cfRule>
    <cfRule type="cellIs" dxfId="47" priority="19" operator="equal">
      <formula>"c361"</formula>
    </cfRule>
  </conditionalFormatting>
  <conditionalFormatting sqref="K45:N74 K11:N40">
    <cfRule type="cellIs" dxfId="46" priority="1" operator="equal">
      <formula>"#"</formula>
    </cfRule>
  </conditionalFormatting>
  <pageMargins left="0" right="0" top="0" bottom="0" header="0" footer="0"/>
  <pageSetup paperSize="9" orientation="portrait" horizontalDpi="4294967294" r:id="rId1"/>
  <rowBreaks count="1" manualBreakCount="1">
    <brk id="4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AY52"/>
  <sheetViews>
    <sheetView view="pageBreakPreview" zoomScale="70" zoomScaleNormal="90" zoomScaleSheetLayoutView="70" workbookViewId="0">
      <selection sqref="A1:I4"/>
    </sheetView>
  </sheetViews>
  <sheetFormatPr baseColWidth="10" defaultRowHeight="14.25"/>
  <cols>
    <col min="1" max="1" width="6.28515625" style="3" customWidth="1"/>
    <col min="2" max="2" width="21.42578125" style="3" customWidth="1"/>
    <col min="3" max="3" width="8.85546875" style="3" customWidth="1"/>
    <col min="4" max="4" width="47.7109375" style="3" customWidth="1"/>
    <col min="5" max="5" width="18.5703125" style="3" customWidth="1"/>
    <col min="6" max="6" width="7.7109375" style="3" customWidth="1"/>
    <col min="7" max="10" width="7.42578125" style="3" customWidth="1"/>
    <col min="11" max="11" width="7.85546875" style="3" customWidth="1"/>
    <col min="12" max="12" width="10.140625" style="192" customWidth="1"/>
    <col min="13" max="13" width="3.42578125" style="3" customWidth="1"/>
    <col min="14" max="14" width="11.42578125" style="77"/>
    <col min="15" max="15" width="2.42578125" style="214" customWidth="1"/>
    <col min="16" max="16" width="11.42578125" style="197"/>
    <col min="17" max="17" width="2.7109375" style="214" customWidth="1"/>
    <col min="18" max="18" width="11.42578125" style="197"/>
    <col min="19" max="19" width="3.85546875" style="217" customWidth="1"/>
    <col min="20" max="20" width="11.42578125" style="197"/>
    <col min="21" max="16384" width="11.42578125" style="3"/>
  </cols>
  <sheetData>
    <row r="1" spans="1:20" ht="22.5" customHeight="1">
      <c r="A1" s="330" t="s">
        <v>273</v>
      </c>
      <c r="B1" s="331"/>
      <c r="C1" s="331"/>
      <c r="D1" s="331"/>
      <c r="E1" s="331"/>
      <c r="F1" s="331"/>
      <c r="G1" s="331"/>
      <c r="H1" s="331"/>
      <c r="I1" s="331"/>
      <c r="J1" s="38"/>
      <c r="K1" s="1"/>
      <c r="L1" s="190"/>
    </row>
    <row r="2" spans="1:20" ht="33" customHeight="1">
      <c r="A2" s="332"/>
      <c r="B2" s="333"/>
      <c r="C2" s="333"/>
      <c r="D2" s="333"/>
      <c r="E2" s="333"/>
      <c r="F2" s="333"/>
      <c r="G2" s="333"/>
      <c r="H2" s="333"/>
      <c r="I2" s="333"/>
      <c r="J2" s="39"/>
      <c r="K2" s="1"/>
      <c r="L2" s="190"/>
    </row>
    <row r="3" spans="1:20" ht="33" customHeight="1">
      <c r="A3" s="332"/>
      <c r="B3" s="333"/>
      <c r="C3" s="333"/>
      <c r="D3" s="333"/>
      <c r="E3" s="333"/>
      <c r="F3" s="333"/>
      <c r="G3" s="333"/>
      <c r="H3" s="333"/>
      <c r="I3" s="333"/>
      <c r="J3" s="39"/>
      <c r="K3" s="1"/>
      <c r="L3" s="190"/>
    </row>
    <row r="4" spans="1:20" ht="19.5" customHeight="1">
      <c r="A4" s="334"/>
      <c r="B4" s="335"/>
      <c r="C4" s="335"/>
      <c r="D4" s="335"/>
      <c r="E4" s="335"/>
      <c r="F4" s="335"/>
      <c r="G4" s="335"/>
      <c r="H4" s="335"/>
      <c r="I4" s="335"/>
      <c r="J4" s="40"/>
      <c r="K4" s="1"/>
      <c r="L4" s="190"/>
    </row>
    <row r="5" spans="1:20" ht="42" customHeight="1">
      <c r="A5" s="336" t="s">
        <v>0</v>
      </c>
      <c r="B5" s="337"/>
      <c r="C5" s="337"/>
      <c r="D5" s="338" t="str">
        <f>'Suivi PFMP 1'!$D$2</f>
        <v>XXXX</v>
      </c>
      <c r="E5" s="338"/>
      <c r="F5" s="338"/>
      <c r="G5" s="339" t="s">
        <v>253</v>
      </c>
      <c r="H5" s="340"/>
      <c r="I5" s="340"/>
      <c r="J5" s="340"/>
      <c r="K5" s="4"/>
      <c r="L5" s="191"/>
    </row>
    <row r="6" spans="1:20" ht="26.25" customHeight="1">
      <c r="A6" s="41"/>
      <c r="B6" s="42"/>
      <c r="C6" s="42"/>
      <c r="D6" s="42"/>
      <c r="E6" s="42"/>
      <c r="F6" s="43"/>
      <c r="G6" s="37" t="s">
        <v>65</v>
      </c>
      <c r="H6" s="37" t="s">
        <v>64</v>
      </c>
      <c r="I6" s="37" t="s">
        <v>66</v>
      </c>
      <c r="J6" s="37" t="s">
        <v>67</v>
      </c>
      <c r="L6" s="200"/>
      <c r="N6" s="78" t="s">
        <v>65</v>
      </c>
      <c r="P6" s="78" t="s">
        <v>64</v>
      </c>
      <c r="R6" s="78" t="s">
        <v>66</v>
      </c>
      <c r="T6" s="78" t="s">
        <v>190</v>
      </c>
    </row>
    <row r="7" spans="1:20" ht="24.95" customHeight="1">
      <c r="A7" s="341" t="s">
        <v>249</v>
      </c>
      <c r="B7" s="342"/>
      <c r="C7" s="342"/>
      <c r="D7" s="342"/>
      <c r="E7" s="342"/>
      <c r="F7" s="81"/>
      <c r="G7" s="82"/>
      <c r="H7" s="82"/>
      <c r="I7" s="82"/>
      <c r="J7" s="82"/>
    </row>
    <row r="8" spans="1:20" ht="24.95" customHeight="1">
      <c r="A8" s="5" t="s">
        <v>1</v>
      </c>
      <c r="B8" s="324" t="s">
        <v>2</v>
      </c>
      <c r="C8" s="325"/>
      <c r="D8" s="325"/>
      <c r="E8" s="325"/>
      <c r="F8" s="6"/>
      <c r="G8" s="209" t="str">
        <f>IF(N8="","",IF(N8=0,"NE",N8))</f>
        <v/>
      </c>
      <c r="H8" s="76" t="str">
        <f t="shared" ref="H8:H32" si="0">IF(P8="","",IF(P8=0,"NE",P8))</f>
        <v>NE</v>
      </c>
      <c r="I8" s="76" t="str">
        <f>IF(R8="","",IF(R8=0,"NE",R8))</f>
        <v>NE</v>
      </c>
      <c r="J8" s="76" t="str">
        <f>IF(T8="","",IF(T8=0,"NE",T8))</f>
        <v>NE</v>
      </c>
      <c r="L8" s="17" t="s">
        <v>1</v>
      </c>
      <c r="P8" s="198" t="str">
        <f>'Suivi PFMP 2'!T15</f>
        <v>NE</v>
      </c>
      <c r="R8" s="198" t="str">
        <f>'Suivi PFMP 3'!T15</f>
        <v>NE</v>
      </c>
      <c r="S8" s="212"/>
      <c r="T8" s="198" t="str">
        <f>'Suivi PFMP 4'!T15</f>
        <v>NE</v>
      </c>
    </row>
    <row r="9" spans="1:20" ht="24.95" customHeight="1">
      <c r="A9" s="9" t="s">
        <v>3</v>
      </c>
      <c r="B9" s="326" t="s">
        <v>4</v>
      </c>
      <c r="C9" s="327"/>
      <c r="D9" s="327"/>
      <c r="E9" s="327"/>
      <c r="F9" s="10"/>
      <c r="G9" s="44" t="str">
        <f>IF(N9="","",IF(N9=0,"NE",N9))</f>
        <v/>
      </c>
      <c r="H9" s="8" t="str">
        <f t="shared" si="0"/>
        <v>NE</v>
      </c>
      <c r="I9" s="8" t="str">
        <f t="shared" ref="I9:I23" si="1">IF(R9="","",IF(R9=0,"NE",R9))</f>
        <v>NE</v>
      </c>
      <c r="J9" s="8" t="str">
        <f>IF(T9="","",IF(T9=0,"NE",T9))</f>
        <v>NE</v>
      </c>
      <c r="L9" s="9" t="s">
        <v>3</v>
      </c>
      <c r="P9" s="198" t="str">
        <f>'Suivi PFMP 2'!T21</f>
        <v>NE</v>
      </c>
      <c r="R9" s="198" t="str">
        <f>'Suivi PFMP 3'!W30</f>
        <v>NE</v>
      </c>
      <c r="S9" s="212"/>
      <c r="T9" s="198" t="str">
        <f>'Suivi PFMP 4'!W30</f>
        <v>NE</v>
      </c>
    </row>
    <row r="10" spans="1:20" ht="24.95" customHeight="1">
      <c r="A10" s="5" t="s">
        <v>5</v>
      </c>
      <c r="B10" s="324" t="s">
        <v>6</v>
      </c>
      <c r="C10" s="325"/>
      <c r="D10" s="325"/>
      <c r="E10" s="325"/>
      <c r="F10" s="12"/>
      <c r="G10" s="8" t="str">
        <f>IF(N10="","",IF(N10=0,"NE",N10))</f>
        <v>NE</v>
      </c>
      <c r="H10" s="8" t="str">
        <f t="shared" si="0"/>
        <v>NE</v>
      </c>
      <c r="I10" s="8" t="str">
        <f>IF(R10="","",IF(R10=0,"NE",R10))</f>
        <v>NE</v>
      </c>
      <c r="J10" s="8" t="str">
        <f t="shared" ref="J10:J32" si="2">IF(T10="","",IF(T10=0,"NE",T10))</f>
        <v>NE</v>
      </c>
      <c r="K10" s="211"/>
      <c r="L10" s="210" t="s">
        <v>5</v>
      </c>
      <c r="N10" s="79" t="str">
        <f>'Suivi PFMP 1'!W23</f>
        <v>NE</v>
      </c>
      <c r="P10" s="198" t="str">
        <f>'Suivi PFMP 2'!W27</f>
        <v>NE</v>
      </c>
      <c r="R10" s="198" t="str">
        <f>'Suivi PFMP 3'!W36</f>
        <v>NE</v>
      </c>
      <c r="S10" s="212"/>
      <c r="T10" s="198" t="str">
        <f>'Suivi PFMP 4'!W36</f>
        <v>NE</v>
      </c>
    </row>
    <row r="11" spans="1:20" ht="24.95" customHeight="1">
      <c r="A11" s="13" t="s">
        <v>7</v>
      </c>
      <c r="B11" s="326" t="s">
        <v>8</v>
      </c>
      <c r="C11" s="327"/>
      <c r="D11" s="327"/>
      <c r="E11" s="327"/>
      <c r="F11" s="10"/>
      <c r="G11" s="44"/>
      <c r="H11" s="44" t="str">
        <f t="shared" si="0"/>
        <v/>
      </c>
      <c r="I11" s="8" t="str">
        <f>IF(R11="","",IF(R11=0,"NE",R11))</f>
        <v/>
      </c>
      <c r="J11" s="8" t="str">
        <f t="shared" si="2"/>
        <v/>
      </c>
      <c r="L11" s="9" t="s">
        <v>7</v>
      </c>
      <c r="M11" s="257"/>
      <c r="N11" s="258" t="s">
        <v>238</v>
      </c>
      <c r="R11" s="224"/>
      <c r="S11" s="207"/>
      <c r="T11" s="224"/>
    </row>
    <row r="12" spans="1:20" ht="24.95" customHeight="1">
      <c r="A12" s="14" t="s">
        <v>9</v>
      </c>
      <c r="B12" s="328" t="s">
        <v>10</v>
      </c>
      <c r="C12" s="329"/>
      <c r="D12" s="329"/>
      <c r="E12" s="329"/>
      <c r="F12" s="12"/>
      <c r="G12" s="44" t="str">
        <f>IF(N12="","",IF(N12=0,"NE",N12))</f>
        <v/>
      </c>
      <c r="H12" s="44" t="str">
        <f t="shared" si="0"/>
        <v/>
      </c>
      <c r="I12" s="8" t="str">
        <f>IF(R12="","",IF(R12=0,"NE",R12))</f>
        <v>NE</v>
      </c>
      <c r="J12" s="8" t="str">
        <f t="shared" si="2"/>
        <v>NE</v>
      </c>
      <c r="L12" s="17" t="s">
        <v>9</v>
      </c>
      <c r="R12" s="198" t="str">
        <f>'Suivi PFMP 3'!T25</f>
        <v>NE</v>
      </c>
      <c r="S12" s="212"/>
      <c r="T12" s="198" t="str">
        <f>'Suivi PFMP 4'!T25</f>
        <v>NE</v>
      </c>
    </row>
    <row r="13" spans="1:20" ht="24.95" customHeight="1">
      <c r="A13" s="9" t="s">
        <v>11</v>
      </c>
      <c r="B13" s="326" t="s">
        <v>12</v>
      </c>
      <c r="C13" s="327"/>
      <c r="D13" s="327"/>
      <c r="E13" s="327"/>
      <c r="F13" s="10"/>
      <c r="G13" s="44" t="str">
        <f>IF(N13="","",IF(N13=0,"NE",N13))</f>
        <v/>
      </c>
      <c r="H13" s="44" t="str">
        <f t="shared" si="0"/>
        <v/>
      </c>
      <c r="I13" s="8" t="str">
        <f>IF(R13="","",IF(R13=0,"NE",R13))</f>
        <v>NE</v>
      </c>
      <c r="J13" s="8" t="str">
        <f t="shared" si="2"/>
        <v>NE</v>
      </c>
      <c r="L13" s="9" t="s">
        <v>11</v>
      </c>
      <c r="R13" s="198" t="str">
        <f>'Suivi PFMP 3'!T24</f>
        <v>NE</v>
      </c>
      <c r="S13" s="212"/>
      <c r="T13" s="198" t="str">
        <f>'Suivi PFMP 4'!T24</f>
        <v>NE</v>
      </c>
    </row>
    <row r="14" spans="1:20" ht="24.95" customHeight="1">
      <c r="A14" s="5" t="s">
        <v>39</v>
      </c>
      <c r="B14" s="324" t="s">
        <v>40</v>
      </c>
      <c r="C14" s="325"/>
      <c r="D14" s="325"/>
      <c r="E14" s="325"/>
      <c r="F14" s="12"/>
      <c r="G14" s="44" t="str">
        <f>IF(N14="","",IF(N14=0,"NE",N14))</f>
        <v/>
      </c>
      <c r="H14" s="44" t="str">
        <f t="shared" si="0"/>
        <v/>
      </c>
      <c r="I14" s="8" t="str">
        <f t="shared" si="1"/>
        <v>NE</v>
      </c>
      <c r="J14" s="8" t="str">
        <f t="shared" si="2"/>
        <v>NE</v>
      </c>
      <c r="L14" s="17" t="s">
        <v>39</v>
      </c>
      <c r="N14" s="206"/>
      <c r="O14" s="217"/>
      <c r="P14" s="206"/>
      <c r="R14" s="198" t="str">
        <f>'Suivi PFMP 3'!T45</f>
        <v>NE</v>
      </c>
      <c r="S14" s="212"/>
      <c r="T14" s="198" t="str">
        <f>'Suivi PFMP 4'!T45</f>
        <v>NE</v>
      </c>
    </row>
    <row r="15" spans="1:20" s="19" customFormat="1" ht="24.95" customHeight="1">
      <c r="A15" s="9" t="s">
        <v>41</v>
      </c>
      <c r="B15" s="326" t="s">
        <v>203</v>
      </c>
      <c r="C15" s="327"/>
      <c r="D15" s="327"/>
      <c r="E15" s="327"/>
      <c r="F15" s="10"/>
      <c r="G15" s="44" t="str">
        <f>IF(N15="","",N15)</f>
        <v/>
      </c>
      <c r="H15" s="44" t="str">
        <f t="shared" si="0"/>
        <v/>
      </c>
      <c r="I15" s="8" t="str">
        <f t="shared" si="1"/>
        <v>NE</v>
      </c>
      <c r="J15" s="8" t="str">
        <f t="shared" si="2"/>
        <v>NE</v>
      </c>
      <c r="K15" s="18"/>
      <c r="L15" s="9" t="s">
        <v>41</v>
      </c>
      <c r="N15" s="80"/>
      <c r="O15" s="216"/>
      <c r="P15" s="199"/>
      <c r="Q15" s="216"/>
      <c r="R15" s="208" t="str">
        <f>'Suivi PFMP 3'!T48</f>
        <v>NE</v>
      </c>
      <c r="S15" s="213"/>
      <c r="T15" s="208" t="str">
        <f>'Suivi PFMP 4'!T50</f>
        <v>NE</v>
      </c>
    </row>
    <row r="16" spans="1:20" s="19" customFormat="1" ht="24.95" customHeight="1">
      <c r="A16" s="5" t="s">
        <v>43</v>
      </c>
      <c r="B16" s="328" t="s">
        <v>58</v>
      </c>
      <c r="C16" s="329"/>
      <c r="D16" s="329"/>
      <c r="E16" s="329"/>
      <c r="F16" s="12"/>
      <c r="G16" s="44" t="str">
        <f>IF(N16="","",N16)</f>
        <v/>
      </c>
      <c r="H16" s="44" t="str">
        <f t="shared" si="0"/>
        <v/>
      </c>
      <c r="I16" s="8" t="str">
        <f t="shared" si="1"/>
        <v>NE</v>
      </c>
      <c r="J16" s="8" t="str">
        <f t="shared" si="2"/>
        <v>NE</v>
      </c>
      <c r="K16" s="18"/>
      <c r="L16" s="13" t="s">
        <v>43</v>
      </c>
      <c r="N16" s="80"/>
      <c r="O16" s="216"/>
      <c r="P16" s="199"/>
      <c r="Q16" s="216"/>
      <c r="R16" s="208" t="str">
        <f>'Suivi PFMP 3'!T49</f>
        <v>NE</v>
      </c>
      <c r="S16" s="213"/>
      <c r="T16" s="208" t="str">
        <f>'Suivi PFMP 4'!T51</f>
        <v>NE</v>
      </c>
    </row>
    <row r="17" spans="1:20" s="19" customFormat="1" ht="24.95" customHeight="1">
      <c r="A17" s="9" t="s">
        <v>62</v>
      </c>
      <c r="B17" s="326" t="s">
        <v>63</v>
      </c>
      <c r="C17" s="327"/>
      <c r="D17" s="327"/>
      <c r="E17" s="327"/>
      <c r="F17" s="10"/>
      <c r="G17" s="44" t="str">
        <f>IF(N17="","",N17)</f>
        <v/>
      </c>
      <c r="H17" s="44" t="str">
        <f t="shared" si="0"/>
        <v/>
      </c>
      <c r="I17" s="8" t="str">
        <f t="shared" si="1"/>
        <v>NE</v>
      </c>
      <c r="J17" s="8" t="str">
        <f t="shared" si="2"/>
        <v>NE</v>
      </c>
      <c r="K17" s="18"/>
      <c r="L17" s="17" t="s">
        <v>62</v>
      </c>
      <c r="N17" s="80"/>
      <c r="O17" s="216"/>
      <c r="P17" s="199"/>
      <c r="Q17" s="216"/>
      <c r="R17" s="208" t="str">
        <f>'Suivi PFMP 3'!T47</f>
        <v>NE</v>
      </c>
      <c r="S17" s="218"/>
      <c r="T17" s="208" t="str">
        <f>'Suivi PFMP 4'!T49</f>
        <v>NE</v>
      </c>
    </row>
    <row r="18" spans="1:20" ht="24.95" customHeight="1">
      <c r="A18" s="5" t="s">
        <v>21</v>
      </c>
      <c r="B18" s="324" t="s">
        <v>22</v>
      </c>
      <c r="C18" s="325"/>
      <c r="D18" s="325"/>
      <c r="E18" s="325"/>
      <c r="F18" s="7"/>
      <c r="G18" s="8" t="str">
        <f t="shared" ref="G18:G23" si="3">IF(N18="","",IF(N18=0,"NE",N18))</f>
        <v>NE</v>
      </c>
      <c r="H18" s="8" t="str">
        <f t="shared" si="0"/>
        <v>NE</v>
      </c>
      <c r="I18" s="8" t="str">
        <f t="shared" si="1"/>
        <v>NE</v>
      </c>
      <c r="J18" s="8" t="str">
        <f t="shared" si="2"/>
        <v>NE</v>
      </c>
      <c r="L18" s="5" t="s">
        <v>21</v>
      </c>
      <c r="N18" s="79" t="str">
        <f>'Suivi PFMP 1'!W14</f>
        <v>NE</v>
      </c>
      <c r="P18" s="198" t="str">
        <f>'Suivi PFMP 2'!W14</f>
        <v>NE</v>
      </c>
      <c r="R18" s="198" t="str">
        <f>'Suivi PFMP 3'!W14</f>
        <v>NE</v>
      </c>
      <c r="S18" s="212"/>
      <c r="T18" s="198" t="str">
        <f>'Suivi PFMP 4'!W14</f>
        <v>NE</v>
      </c>
    </row>
    <row r="19" spans="1:20" ht="24.95" customHeight="1">
      <c r="A19" s="13" t="s">
        <v>23</v>
      </c>
      <c r="B19" s="326" t="s">
        <v>24</v>
      </c>
      <c r="C19" s="327"/>
      <c r="D19" s="327"/>
      <c r="E19" s="327"/>
      <c r="F19" s="10"/>
      <c r="G19" s="8" t="str">
        <f t="shared" si="3"/>
        <v>NE</v>
      </c>
      <c r="H19" s="8" t="str">
        <f t="shared" si="0"/>
        <v>NE</v>
      </c>
      <c r="I19" s="8" t="str">
        <f t="shared" si="1"/>
        <v>NE</v>
      </c>
      <c r="J19" s="8" t="str">
        <f t="shared" si="2"/>
        <v>NE</v>
      </c>
      <c r="L19" s="13" t="s">
        <v>23</v>
      </c>
      <c r="N19" s="79" t="str">
        <f>'Suivi PFMP 1'!T16</f>
        <v>NE</v>
      </c>
      <c r="P19" s="198" t="str">
        <f>'Suivi PFMP 2'!T17</f>
        <v>NE</v>
      </c>
      <c r="R19" s="198" t="str">
        <f>'Suivi PFMP 3'!T19</f>
        <v>NE</v>
      </c>
      <c r="S19" s="212"/>
      <c r="T19" s="198" t="str">
        <f>'Suivi PFMP 4'!T19</f>
        <v>NE</v>
      </c>
    </row>
    <row r="20" spans="1:20" ht="24.95" customHeight="1">
      <c r="A20" s="17" t="s">
        <v>25</v>
      </c>
      <c r="B20" s="328" t="s">
        <v>26</v>
      </c>
      <c r="C20" s="329"/>
      <c r="D20" s="329"/>
      <c r="E20" s="329"/>
      <c r="F20" s="7"/>
      <c r="G20" s="8" t="str">
        <f t="shared" si="3"/>
        <v>NE</v>
      </c>
      <c r="H20" s="8" t="str">
        <f t="shared" si="0"/>
        <v>NE</v>
      </c>
      <c r="I20" s="8" t="str">
        <f t="shared" si="1"/>
        <v>NE</v>
      </c>
      <c r="J20" s="8" t="str">
        <f>IF(T20="","",IF(T20=0,"NE",T20))</f>
        <v>NE</v>
      </c>
      <c r="L20" s="17" t="s">
        <v>25</v>
      </c>
      <c r="N20" s="79" t="str">
        <f>'Suivi PFMP 1'!W12</f>
        <v>NE</v>
      </c>
      <c r="P20" s="198" t="str">
        <f>'Suivi PFMP 2'!W12</f>
        <v>NE</v>
      </c>
      <c r="R20" s="198" t="str">
        <f>'Suivi PFMP 3'!W12</f>
        <v>NE</v>
      </c>
      <c r="S20" s="212"/>
      <c r="T20" s="198" t="str">
        <f>'Suivi PFMP 4'!W12</f>
        <v>NE</v>
      </c>
    </row>
    <row r="21" spans="1:20" ht="24.95" customHeight="1">
      <c r="A21" s="13" t="s">
        <v>27</v>
      </c>
      <c r="B21" s="343" t="s">
        <v>28</v>
      </c>
      <c r="C21" s="344"/>
      <c r="D21" s="344"/>
      <c r="E21" s="344"/>
      <c r="F21" s="11"/>
      <c r="G21" s="8" t="str">
        <f t="shared" si="3"/>
        <v>NE</v>
      </c>
      <c r="H21" s="8" t="str">
        <f t="shared" si="0"/>
        <v>NE</v>
      </c>
      <c r="I21" s="8" t="str">
        <f t="shared" si="1"/>
        <v>NE</v>
      </c>
      <c r="J21" s="8" t="str">
        <f t="shared" si="2"/>
        <v>NE</v>
      </c>
      <c r="L21" s="13" t="s">
        <v>27</v>
      </c>
      <c r="N21" s="79" t="str">
        <f>'Suivi PFMP 1'!T34</f>
        <v>NE</v>
      </c>
      <c r="P21" s="198" t="str">
        <f>'Suivi PFMP 2'!T38</f>
        <v>NE</v>
      </c>
      <c r="R21" s="198" t="str">
        <f>'Suivi PFMP 3'!T63</f>
        <v>NE</v>
      </c>
      <c r="S21" s="212"/>
      <c r="T21" s="198" t="str">
        <f>'Suivi PFMP 4'!T72</f>
        <v>NE</v>
      </c>
    </row>
    <row r="22" spans="1:20" ht="24.95" customHeight="1">
      <c r="A22" s="5" t="s">
        <v>29</v>
      </c>
      <c r="B22" s="328" t="s">
        <v>30</v>
      </c>
      <c r="C22" s="329"/>
      <c r="D22" s="329"/>
      <c r="E22" s="329"/>
      <c r="F22" s="12"/>
      <c r="G22" s="8" t="str">
        <f t="shared" si="3"/>
        <v>NE</v>
      </c>
      <c r="H22" s="8" t="str">
        <f t="shared" si="0"/>
        <v>NE</v>
      </c>
      <c r="I22" s="8" t="str">
        <f t="shared" si="1"/>
        <v>NE</v>
      </c>
      <c r="J22" s="8" t="str">
        <f t="shared" si="2"/>
        <v>NE</v>
      </c>
      <c r="L22" s="5" t="s">
        <v>29</v>
      </c>
      <c r="N22" s="79" t="str">
        <f>'Suivi PFMP 1'!T35</f>
        <v>NE</v>
      </c>
      <c r="P22" s="198" t="str">
        <f>'Suivi PFMP 2'!T39</f>
        <v>NE</v>
      </c>
      <c r="R22" s="198" t="str">
        <f>'Suivi PFMP 3'!T64</f>
        <v>NE</v>
      </c>
      <c r="S22" s="212"/>
      <c r="T22" s="198" t="str">
        <f>'Suivi PFMP 4'!T73</f>
        <v>NE</v>
      </c>
    </row>
    <row r="23" spans="1:20" ht="24.95" customHeight="1">
      <c r="A23" s="9" t="s">
        <v>31</v>
      </c>
      <c r="B23" s="345" t="s">
        <v>32</v>
      </c>
      <c r="C23" s="346"/>
      <c r="D23" s="346"/>
      <c r="E23" s="346"/>
      <c r="F23" s="10"/>
      <c r="G23" s="8" t="str">
        <f t="shared" si="3"/>
        <v>NE</v>
      </c>
      <c r="H23" s="8" t="str">
        <f t="shared" si="0"/>
        <v>NE</v>
      </c>
      <c r="I23" s="8" t="str">
        <f t="shared" si="1"/>
        <v>NE</v>
      </c>
      <c r="J23" s="8" t="str">
        <f t="shared" si="2"/>
        <v>NE</v>
      </c>
      <c r="L23" s="9" t="s">
        <v>31</v>
      </c>
      <c r="N23" s="79" t="str">
        <f>'Suivi PFMP 1'!T36</f>
        <v>NE</v>
      </c>
      <c r="P23" s="198" t="str">
        <f>'Suivi PFMP 2'!T40</f>
        <v>NE</v>
      </c>
      <c r="R23" s="198" t="str">
        <f>'Suivi PFMP 3'!T65</f>
        <v>NE</v>
      </c>
      <c r="S23" s="212"/>
      <c r="T23" s="198" t="str">
        <f>'Suivi PFMP 4'!T74</f>
        <v>NE</v>
      </c>
    </row>
    <row r="24" spans="1:20" ht="24.95" customHeight="1">
      <c r="A24" s="350" t="s">
        <v>250</v>
      </c>
      <c r="B24" s="351"/>
      <c r="C24" s="351"/>
      <c r="D24" s="351"/>
      <c r="E24" s="351"/>
      <c r="F24" s="84"/>
      <c r="G24" s="85" t="str">
        <f>IF(N24="","",N24)</f>
        <v/>
      </c>
      <c r="H24" s="85" t="str">
        <f t="shared" si="0"/>
        <v/>
      </c>
      <c r="I24" s="85"/>
      <c r="J24" s="85" t="str">
        <f t="shared" si="2"/>
        <v/>
      </c>
      <c r="S24" s="207"/>
    </row>
    <row r="25" spans="1:20" ht="24.95" customHeight="1">
      <c r="A25" s="5" t="s">
        <v>33</v>
      </c>
      <c r="B25" s="324" t="s">
        <v>34</v>
      </c>
      <c r="C25" s="325"/>
      <c r="D25" s="325"/>
      <c r="E25" s="325"/>
      <c r="F25" s="6"/>
      <c r="G25" s="44" t="str">
        <f>IF(N25="","",N25)</f>
        <v/>
      </c>
      <c r="H25" s="8" t="str">
        <f t="shared" si="0"/>
        <v>NE</v>
      </c>
      <c r="I25" s="8" t="str">
        <f t="shared" ref="I25:I32" si="4">IF(R25="","",IF(R25=0,"NE",R25))</f>
        <v>NE</v>
      </c>
      <c r="J25" s="8" t="str">
        <f t="shared" si="2"/>
        <v>NE</v>
      </c>
      <c r="L25" s="17" t="s">
        <v>33</v>
      </c>
      <c r="P25" s="198" t="str">
        <f>'Suivi PFMP 2'!T24</f>
        <v>NE</v>
      </c>
      <c r="R25" s="198" t="str">
        <f>'Suivi PFMP 3'!W33</f>
        <v>NE</v>
      </c>
      <c r="S25" s="212"/>
      <c r="T25" s="198" t="str">
        <f>'Suivi PFMP 4'!W33</f>
        <v>NE</v>
      </c>
    </row>
    <row r="26" spans="1:20" ht="24.95" customHeight="1">
      <c r="A26" s="9" t="s">
        <v>35</v>
      </c>
      <c r="B26" s="326" t="s">
        <v>204</v>
      </c>
      <c r="C26" s="327"/>
      <c r="D26" s="327"/>
      <c r="E26" s="327"/>
      <c r="F26" s="10"/>
      <c r="G26" s="44" t="str">
        <f>IF(N26="","",N26)</f>
        <v/>
      </c>
      <c r="H26" s="8" t="str">
        <f t="shared" si="0"/>
        <v>NE</v>
      </c>
      <c r="I26" s="8" t="str">
        <f t="shared" si="4"/>
        <v>NE</v>
      </c>
      <c r="J26" s="8" t="str">
        <f t="shared" si="2"/>
        <v>NE</v>
      </c>
      <c r="L26" s="9" t="s">
        <v>35</v>
      </c>
      <c r="P26" s="198" t="str">
        <f>'Suivi PFMP 2'!T18</f>
        <v>NE</v>
      </c>
      <c r="R26" s="198" t="str">
        <f>'Suivi PFMP 3'!W27</f>
        <v>NE</v>
      </c>
      <c r="S26" s="212"/>
      <c r="T26" s="198" t="str">
        <f>'Suivi PFMP 4'!W27</f>
        <v>NE</v>
      </c>
    </row>
    <row r="27" spans="1:20" ht="24.95" customHeight="1">
      <c r="A27" s="17" t="s">
        <v>37</v>
      </c>
      <c r="B27" s="328" t="s">
        <v>38</v>
      </c>
      <c r="C27" s="329"/>
      <c r="D27" s="329"/>
      <c r="E27" s="329"/>
      <c r="F27" s="7"/>
      <c r="G27" s="44"/>
      <c r="H27" s="44" t="str">
        <f t="shared" si="0"/>
        <v/>
      </c>
      <c r="I27" s="8" t="str">
        <f t="shared" si="4"/>
        <v/>
      </c>
      <c r="J27" s="8" t="str">
        <f t="shared" si="2"/>
        <v/>
      </c>
      <c r="L27" s="17" t="s">
        <v>37</v>
      </c>
      <c r="N27" s="258" t="s">
        <v>239</v>
      </c>
      <c r="S27" s="207"/>
    </row>
    <row r="28" spans="1:20" ht="24.95" customHeight="1">
      <c r="A28" s="13" t="s">
        <v>13</v>
      </c>
      <c r="B28" s="343" t="s">
        <v>14</v>
      </c>
      <c r="C28" s="344"/>
      <c r="D28" s="344"/>
      <c r="E28" s="344"/>
      <c r="F28" s="230"/>
      <c r="G28" s="8" t="str">
        <f>IF(N28="","",IF(N28=0,"NE",N28))</f>
        <v>NE</v>
      </c>
      <c r="H28" s="8" t="str">
        <f t="shared" si="0"/>
        <v>NE</v>
      </c>
      <c r="I28" s="8" t="str">
        <f t="shared" si="4"/>
        <v>NE</v>
      </c>
      <c r="J28" s="8" t="str">
        <f t="shared" si="2"/>
        <v>NE</v>
      </c>
      <c r="L28" s="17" t="s">
        <v>13</v>
      </c>
      <c r="N28" s="79" t="str">
        <f>'Suivi PFMP 1'!W29</f>
        <v>NE</v>
      </c>
      <c r="P28" s="198" t="str">
        <f>'Suivi PFMP 2'!W33</f>
        <v>NE</v>
      </c>
      <c r="R28" s="198" t="str">
        <f>'Suivi PFMP 3'!W58</f>
        <v>NE</v>
      </c>
      <c r="S28" s="212"/>
      <c r="T28" s="198" t="str">
        <f>'Suivi PFMP 4'!W67</f>
        <v>NE</v>
      </c>
    </row>
    <row r="29" spans="1:20" ht="24.95" customHeight="1">
      <c r="A29" s="17" t="s">
        <v>15</v>
      </c>
      <c r="B29" s="328" t="s">
        <v>16</v>
      </c>
      <c r="C29" s="329"/>
      <c r="D29" s="329"/>
      <c r="E29" s="329"/>
      <c r="F29" s="12"/>
      <c r="G29" s="8" t="str">
        <f>IF(N29="","",IF(N29=0,"NE",N29))</f>
        <v>NE</v>
      </c>
      <c r="H29" s="8" t="str">
        <f t="shared" si="0"/>
        <v>NE</v>
      </c>
      <c r="I29" s="8" t="str">
        <f t="shared" si="4"/>
        <v>NE</v>
      </c>
      <c r="J29" s="8" t="str">
        <f t="shared" si="2"/>
        <v>NE</v>
      </c>
      <c r="L29" s="9" t="s">
        <v>15</v>
      </c>
      <c r="N29" s="79" t="str">
        <f>'Suivi PFMP 1'!T30</f>
        <v>NE</v>
      </c>
      <c r="P29" s="198" t="str">
        <f>'Suivi PFMP 2'!T34</f>
        <v>NE</v>
      </c>
      <c r="R29" s="198" t="str">
        <f>'Suivi PFMP 3'!T59</f>
        <v>NE</v>
      </c>
      <c r="S29" s="212"/>
      <c r="T29" s="198" t="str">
        <f>'Suivi PFMP 4'!T68</f>
        <v>NE</v>
      </c>
    </row>
    <row r="30" spans="1:20" ht="24.95" customHeight="1">
      <c r="A30" s="9" t="s">
        <v>49</v>
      </c>
      <c r="B30" s="343" t="s">
        <v>50</v>
      </c>
      <c r="C30" s="344"/>
      <c r="D30" s="344"/>
      <c r="E30" s="344"/>
      <c r="F30" s="10"/>
      <c r="G30" s="8" t="str">
        <f>IF(N30="","",N30)</f>
        <v>NE</v>
      </c>
      <c r="H30" s="8" t="str">
        <f t="shared" si="0"/>
        <v>NE</v>
      </c>
      <c r="I30" s="8" t="str">
        <f t="shared" si="4"/>
        <v>NE</v>
      </c>
      <c r="J30" s="8" t="str">
        <f t="shared" si="2"/>
        <v>NE</v>
      </c>
      <c r="L30" s="17" t="s">
        <v>49</v>
      </c>
      <c r="N30" s="79" t="str">
        <f>'Suivi PFMP 1'!W20</f>
        <v>NE</v>
      </c>
      <c r="P30" s="198" t="str">
        <f>'Suivi PFMP 2'!W23</f>
        <v>NE</v>
      </c>
      <c r="R30" s="198" t="str">
        <f>'Suivi PFMP 3'!W32</f>
        <v>NE</v>
      </c>
      <c r="S30" s="212"/>
      <c r="T30" s="198" t="str">
        <f>'Suivi PFMP 4'!W32</f>
        <v>NE</v>
      </c>
    </row>
    <row r="31" spans="1:20" ht="24.95" customHeight="1">
      <c r="A31" s="5" t="s">
        <v>17</v>
      </c>
      <c r="B31" s="328" t="s">
        <v>18</v>
      </c>
      <c r="C31" s="329"/>
      <c r="D31" s="329"/>
      <c r="E31" s="329"/>
      <c r="F31" s="7"/>
      <c r="G31" s="8" t="str">
        <f>IF(N31="","",IF(N31=0,"NE",N31))</f>
        <v>NE</v>
      </c>
      <c r="H31" s="8" t="str">
        <f t="shared" si="0"/>
        <v>NE</v>
      </c>
      <c r="I31" s="8" t="str">
        <f t="shared" si="4"/>
        <v>NE</v>
      </c>
      <c r="J31" s="8" t="str">
        <f t="shared" si="2"/>
        <v>NE</v>
      </c>
      <c r="L31" s="5" t="s">
        <v>17</v>
      </c>
      <c r="N31" s="79" t="str">
        <f>'Suivi PFMP 1'!T32</f>
        <v>NE</v>
      </c>
      <c r="P31" s="198" t="str">
        <f>'Suivi PFMP 2'!T36</f>
        <v>NE</v>
      </c>
      <c r="R31" s="198" t="str">
        <f>'Suivi PFMP 3'!T61</f>
        <v>NE</v>
      </c>
      <c r="S31" s="212"/>
      <c r="T31" s="198" t="str">
        <f>'Suivi PFMP 4'!T70</f>
        <v>NE</v>
      </c>
    </row>
    <row r="32" spans="1:20" ht="24.95" customHeight="1">
      <c r="A32" s="9" t="s">
        <v>19</v>
      </c>
      <c r="B32" s="326" t="s">
        <v>20</v>
      </c>
      <c r="C32" s="327"/>
      <c r="D32" s="327"/>
      <c r="E32" s="327"/>
      <c r="F32" s="11"/>
      <c r="G32" s="44" t="str">
        <f>IF(N32="","",IF(N32=0,"NE",N32))</f>
        <v/>
      </c>
      <c r="H32" s="44" t="str">
        <f t="shared" si="0"/>
        <v/>
      </c>
      <c r="I32" s="8" t="str">
        <f t="shared" si="4"/>
        <v>NE</v>
      </c>
      <c r="J32" s="8" t="str">
        <f t="shared" si="2"/>
        <v>NE</v>
      </c>
      <c r="L32" s="9" t="s">
        <v>19</v>
      </c>
      <c r="R32" s="198" t="str">
        <f>'Suivi PFMP 3'!T40</f>
        <v>NE</v>
      </c>
      <c r="S32" s="207"/>
      <c r="T32" s="198" t="str">
        <f>'Suivi PFMP 4'!T40</f>
        <v>NE</v>
      </c>
    </row>
    <row r="33" spans="1:51" s="2" customFormat="1" ht="15" customHeight="1">
      <c r="A33" s="21"/>
      <c r="B33" s="21"/>
      <c r="C33" s="22"/>
      <c r="D33" s="347"/>
      <c r="E33" s="94"/>
      <c r="F33" s="94"/>
      <c r="G33" s="348"/>
      <c r="H33" s="348"/>
      <c r="I33" s="348"/>
      <c r="J33" s="348"/>
      <c r="K33" s="24"/>
      <c r="L33" s="194"/>
      <c r="M33" s="3"/>
      <c r="N33" s="77"/>
      <c r="O33" s="214"/>
      <c r="P33" s="197"/>
      <c r="Q33" s="214"/>
      <c r="R33" s="197"/>
      <c r="S33" s="217"/>
      <c r="T33" s="197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</row>
    <row r="34" spans="1:51" s="2" customFormat="1" ht="12.75" customHeight="1">
      <c r="A34" s="25"/>
      <c r="B34" s="25"/>
      <c r="C34" s="25"/>
      <c r="D34" s="347"/>
      <c r="E34" s="94"/>
      <c r="F34" s="94"/>
      <c r="G34" s="26"/>
      <c r="H34" s="26"/>
      <c r="I34" s="26"/>
      <c r="J34" s="26"/>
      <c r="K34" s="24"/>
      <c r="L34" s="194"/>
      <c r="M34" s="3"/>
      <c r="N34" s="77"/>
      <c r="O34" s="214"/>
      <c r="P34" s="197"/>
      <c r="Q34" s="214"/>
      <c r="R34" s="197"/>
      <c r="S34" s="217"/>
      <c r="T34" s="197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</row>
    <row r="35" spans="1:51" s="2" customFormat="1" ht="15" customHeight="1">
      <c r="A35" s="27"/>
      <c r="B35" s="27"/>
      <c r="C35" s="27"/>
      <c r="D35" s="28"/>
      <c r="E35" s="28"/>
      <c r="F35" s="28"/>
      <c r="G35" s="29"/>
      <c r="H35" s="29"/>
      <c r="I35" s="29"/>
      <c r="J35" s="29"/>
      <c r="K35" s="24"/>
      <c r="L35" s="195"/>
      <c r="M35" s="3"/>
      <c r="N35" s="77"/>
      <c r="O35" s="214"/>
      <c r="P35" s="197"/>
      <c r="Q35" s="214"/>
      <c r="R35" s="197"/>
      <c r="S35" s="217"/>
      <c r="T35" s="197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</row>
    <row r="36" spans="1:51" s="2" customFormat="1" ht="16.5" customHeight="1">
      <c r="A36" s="30"/>
      <c r="B36" s="30"/>
      <c r="C36" s="30"/>
      <c r="D36" s="31"/>
      <c r="E36" s="31"/>
      <c r="F36" s="31"/>
      <c r="G36" s="349"/>
      <c r="H36" s="349"/>
      <c r="I36" s="349"/>
      <c r="J36" s="349"/>
      <c r="K36" s="24"/>
      <c r="L36" s="190"/>
      <c r="M36" s="3"/>
      <c r="N36" s="77"/>
      <c r="O36" s="214"/>
      <c r="P36" s="197"/>
      <c r="Q36" s="214"/>
      <c r="R36" s="197"/>
      <c r="S36" s="217"/>
      <c r="T36" s="197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</row>
    <row r="37" spans="1:51" s="2" customFormat="1" ht="15" customHeight="1">
      <c r="A37" s="30"/>
      <c r="B37" s="30"/>
      <c r="C37" s="30"/>
      <c r="D37" s="31"/>
      <c r="E37" s="31"/>
      <c r="F37" s="31"/>
      <c r="G37" s="31"/>
      <c r="H37" s="31"/>
      <c r="I37" s="31"/>
      <c r="J37" s="31"/>
      <c r="K37" s="32"/>
      <c r="L37" s="190"/>
      <c r="M37" s="3"/>
      <c r="N37" s="77"/>
      <c r="O37" s="214"/>
      <c r="P37" s="197"/>
      <c r="Q37" s="214"/>
      <c r="R37" s="197"/>
      <c r="S37" s="217"/>
      <c r="T37" s="197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</row>
    <row r="38" spans="1:51" s="2" customFormat="1" ht="15">
      <c r="A38" s="33"/>
      <c r="B38" s="33"/>
      <c r="C38" s="33"/>
      <c r="D38" s="34"/>
      <c r="E38" s="34"/>
      <c r="F38" s="34"/>
      <c r="G38" s="34"/>
      <c r="H38" s="34"/>
      <c r="I38" s="34"/>
      <c r="J38" s="34"/>
      <c r="K38" s="35"/>
      <c r="L38" s="196"/>
      <c r="M38" s="3"/>
      <c r="N38" s="77"/>
      <c r="O38" s="214"/>
      <c r="P38" s="197"/>
      <c r="Q38" s="214"/>
      <c r="R38" s="197"/>
      <c r="S38" s="217"/>
      <c r="T38" s="197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</row>
    <row r="41" spans="1:51" s="2" customFormat="1" ht="26.25">
      <c r="A41" s="3"/>
      <c r="B41" s="3"/>
      <c r="C41" s="3"/>
      <c r="D41" s="36"/>
      <c r="E41" s="36"/>
      <c r="F41" s="3"/>
      <c r="G41" s="3"/>
      <c r="H41" s="3"/>
      <c r="I41" s="3"/>
      <c r="J41" s="3"/>
      <c r="K41" s="3"/>
      <c r="L41" s="192"/>
      <c r="M41" s="3"/>
      <c r="N41" s="77"/>
      <c r="O41" s="214"/>
      <c r="P41" s="197"/>
      <c r="Q41" s="214"/>
      <c r="R41" s="197"/>
      <c r="S41" s="217"/>
      <c r="T41" s="197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</row>
    <row r="42" spans="1:51" s="2" customFormat="1" ht="26.25">
      <c r="A42" s="3"/>
      <c r="B42" s="3"/>
      <c r="C42" s="3"/>
      <c r="D42" s="36"/>
      <c r="E42" s="36"/>
      <c r="F42" s="3"/>
      <c r="G42" s="3"/>
      <c r="H42" s="3"/>
      <c r="I42" s="3"/>
      <c r="J42" s="3"/>
      <c r="K42" s="20"/>
      <c r="L42" s="192"/>
      <c r="M42" s="3"/>
      <c r="N42" s="77"/>
      <c r="O42" s="214"/>
      <c r="P42" s="197"/>
      <c r="Q42" s="214"/>
      <c r="R42" s="197"/>
      <c r="S42" s="217"/>
      <c r="T42" s="197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</row>
    <row r="43" spans="1:51" s="2" customFormat="1" ht="26.25">
      <c r="A43" s="3"/>
      <c r="B43" s="3"/>
      <c r="C43" s="3"/>
      <c r="D43" s="36"/>
      <c r="E43" s="3"/>
      <c r="F43" s="3"/>
      <c r="G43" s="3"/>
      <c r="H43" s="3"/>
      <c r="I43" s="3"/>
      <c r="J43" s="3"/>
      <c r="K43" s="20"/>
      <c r="L43" s="192"/>
      <c r="M43" s="3"/>
      <c r="N43" s="77"/>
      <c r="O43" s="214"/>
      <c r="P43" s="197"/>
      <c r="Q43" s="214"/>
      <c r="R43" s="197"/>
      <c r="S43" s="217"/>
      <c r="T43" s="197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</row>
    <row r="44" spans="1:51" s="2" customFormat="1">
      <c r="A44" s="3"/>
      <c r="B44" s="3"/>
      <c r="C44" s="3"/>
      <c r="D44" s="3"/>
      <c r="E44" s="3"/>
      <c r="F44" s="3"/>
      <c r="G44" s="3"/>
      <c r="H44" s="3"/>
      <c r="I44" s="3"/>
      <c r="J44" s="3"/>
      <c r="K44" s="20"/>
      <c r="L44" s="192"/>
      <c r="M44" s="3"/>
      <c r="N44" s="77"/>
      <c r="O44" s="214"/>
      <c r="P44" s="197"/>
      <c r="Q44" s="214"/>
      <c r="R44" s="197"/>
      <c r="S44" s="217"/>
      <c r="T44" s="197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</row>
    <row r="45" spans="1:51" s="2" customFormat="1">
      <c r="A45" s="3"/>
      <c r="B45" s="3"/>
      <c r="C45" s="3"/>
      <c r="D45" s="3"/>
      <c r="E45" s="3"/>
      <c r="F45" s="3"/>
      <c r="G45" s="3"/>
      <c r="H45" s="3"/>
      <c r="I45" s="3"/>
      <c r="J45" s="3"/>
      <c r="K45" s="20"/>
      <c r="L45" s="192"/>
      <c r="M45" s="3"/>
      <c r="N45" s="77"/>
      <c r="O45" s="214"/>
      <c r="P45" s="197"/>
      <c r="Q45" s="214"/>
      <c r="R45" s="197"/>
      <c r="S45" s="217"/>
      <c r="T45" s="197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</row>
    <row r="46" spans="1:51" s="2" customFormat="1">
      <c r="A46" s="3"/>
      <c r="B46" s="3"/>
      <c r="C46" s="3"/>
      <c r="D46" s="3"/>
      <c r="E46" s="3"/>
      <c r="F46" s="3"/>
      <c r="G46" s="3"/>
      <c r="H46" s="3"/>
      <c r="I46" s="3"/>
      <c r="J46" s="3"/>
      <c r="K46" s="20"/>
      <c r="L46" s="192"/>
      <c r="M46" s="3"/>
      <c r="N46" s="77"/>
      <c r="O46" s="214"/>
      <c r="P46" s="197"/>
      <c r="Q46" s="214"/>
      <c r="R46" s="197"/>
      <c r="S46" s="217"/>
      <c r="T46" s="197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</row>
    <row r="47" spans="1:51" s="2" customFormat="1">
      <c r="A47" s="3"/>
      <c r="B47" s="3"/>
      <c r="C47" s="3"/>
      <c r="D47" s="3"/>
      <c r="E47" s="3"/>
      <c r="F47" s="3"/>
      <c r="G47" s="3"/>
      <c r="H47" s="3"/>
      <c r="I47" s="3"/>
      <c r="J47" s="3"/>
      <c r="K47" s="20"/>
      <c r="L47" s="192"/>
      <c r="M47" s="3"/>
      <c r="N47" s="77"/>
      <c r="O47" s="214"/>
      <c r="P47" s="197"/>
      <c r="Q47" s="214"/>
      <c r="R47" s="197"/>
      <c r="S47" s="217"/>
      <c r="T47" s="197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</row>
    <row r="48" spans="1:51" s="2" customFormat="1">
      <c r="A48" s="3"/>
      <c r="B48" s="3"/>
      <c r="C48" s="3"/>
      <c r="D48" s="3"/>
      <c r="E48" s="3"/>
      <c r="F48" s="3"/>
      <c r="G48" s="3"/>
      <c r="H48" s="3"/>
      <c r="I48" s="3"/>
      <c r="J48" s="3"/>
      <c r="K48" s="20"/>
      <c r="L48" s="192"/>
      <c r="M48" s="3"/>
      <c r="N48" s="77"/>
      <c r="O48" s="214"/>
      <c r="P48" s="197"/>
      <c r="Q48" s="214"/>
      <c r="R48" s="197"/>
      <c r="S48" s="217"/>
      <c r="T48" s="197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</row>
    <row r="49" spans="1:51" s="2" customFormat="1">
      <c r="A49" s="3"/>
      <c r="B49" s="3"/>
      <c r="C49" s="3"/>
      <c r="D49" s="3"/>
      <c r="E49" s="3"/>
      <c r="F49" s="3"/>
      <c r="G49" s="3"/>
      <c r="H49" s="3"/>
      <c r="I49" s="3"/>
      <c r="J49" s="3"/>
      <c r="K49" s="20"/>
      <c r="L49" s="192"/>
      <c r="M49" s="3"/>
      <c r="N49" s="77"/>
      <c r="O49" s="214"/>
      <c r="P49" s="197"/>
      <c r="Q49" s="214"/>
      <c r="R49" s="197"/>
      <c r="S49" s="217"/>
      <c r="T49" s="197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</row>
    <row r="50" spans="1:51" s="2" customFormat="1">
      <c r="A50" s="3"/>
      <c r="B50" s="3"/>
      <c r="C50" s="3"/>
      <c r="D50" s="3"/>
      <c r="E50" s="3"/>
      <c r="F50" s="3"/>
      <c r="G50" s="3"/>
      <c r="H50" s="3"/>
      <c r="I50" s="3"/>
      <c r="J50" s="3"/>
      <c r="K50" s="20"/>
      <c r="L50" s="192"/>
      <c r="M50" s="3"/>
      <c r="N50" s="77"/>
      <c r="O50" s="214"/>
      <c r="P50" s="197"/>
      <c r="Q50" s="214"/>
      <c r="R50" s="197"/>
      <c r="S50" s="217"/>
      <c r="T50" s="197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</row>
    <row r="51" spans="1:51" s="2" customFormat="1">
      <c r="A51" s="3"/>
      <c r="B51" s="3"/>
      <c r="C51" s="3"/>
      <c r="D51" s="3"/>
      <c r="E51" s="3"/>
      <c r="F51" s="3"/>
      <c r="G51" s="3"/>
      <c r="H51" s="3"/>
      <c r="I51" s="3"/>
      <c r="J51" s="3"/>
      <c r="K51" s="20"/>
      <c r="L51" s="192"/>
      <c r="M51" s="3"/>
      <c r="N51" s="77"/>
      <c r="O51" s="214"/>
      <c r="P51" s="197"/>
      <c r="Q51" s="214"/>
      <c r="R51" s="197"/>
      <c r="S51" s="217"/>
      <c r="T51" s="197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</row>
    <row r="52" spans="1:51" s="2" customFormat="1">
      <c r="A52" s="3"/>
      <c r="B52" s="3"/>
      <c r="C52" s="3"/>
      <c r="D52" s="3"/>
      <c r="E52" s="3"/>
      <c r="F52" s="3"/>
      <c r="G52" s="3"/>
      <c r="H52" s="3"/>
      <c r="I52" s="3"/>
      <c r="J52" s="3"/>
      <c r="K52" s="20"/>
      <c r="L52" s="192"/>
      <c r="M52" s="3"/>
      <c r="N52" s="77"/>
      <c r="O52" s="214"/>
      <c r="P52" s="197"/>
      <c r="Q52" s="214"/>
      <c r="R52" s="197"/>
      <c r="S52" s="217"/>
      <c r="T52" s="197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</row>
  </sheetData>
  <sheetProtection selectLockedCells="1"/>
  <mergeCells count="33">
    <mergeCell ref="G33:J33"/>
    <mergeCell ref="G36:J36"/>
    <mergeCell ref="A24:E24"/>
    <mergeCell ref="B28:E28"/>
    <mergeCell ref="B29:E29"/>
    <mergeCell ref="B31:E31"/>
    <mergeCell ref="B21:E21"/>
    <mergeCell ref="B22:E22"/>
    <mergeCell ref="B23:E23"/>
    <mergeCell ref="D33:D34"/>
    <mergeCell ref="B30:E30"/>
    <mergeCell ref="B25:E25"/>
    <mergeCell ref="B26:E26"/>
    <mergeCell ref="B27:E27"/>
    <mergeCell ref="B32:E32"/>
    <mergeCell ref="A1:I4"/>
    <mergeCell ref="A5:C5"/>
    <mergeCell ref="D5:F5"/>
    <mergeCell ref="G5:J5"/>
    <mergeCell ref="A7:E7"/>
    <mergeCell ref="B8:E8"/>
    <mergeCell ref="B9:E9"/>
    <mergeCell ref="B14:E14"/>
    <mergeCell ref="B10:E10"/>
    <mergeCell ref="B20:E20"/>
    <mergeCell ref="B11:E11"/>
    <mergeCell ref="B12:E12"/>
    <mergeCell ref="B13:E13"/>
    <mergeCell ref="B17:E17"/>
    <mergeCell ref="B15:E15"/>
    <mergeCell ref="B16:E16"/>
    <mergeCell ref="B19:E19"/>
    <mergeCell ref="B18:E18"/>
  </mergeCells>
  <conditionalFormatting sqref="G8:J23 G10:K10 G25:J32">
    <cfRule type="cellIs" dxfId="45" priority="5" stopIfTrue="1" operator="equal">
      <formula>4</formula>
    </cfRule>
    <cfRule type="cellIs" dxfId="44" priority="6" stopIfTrue="1" operator="equal">
      <formula>3</formula>
    </cfRule>
    <cfRule type="cellIs" dxfId="43" priority="7" stopIfTrue="1" operator="equal">
      <formula>2</formula>
    </cfRule>
    <cfRule type="cellIs" dxfId="42" priority="8" stopIfTrue="1" operator="equal">
      <formula>1</formula>
    </cfRule>
  </conditionalFormatting>
  <printOptions horizontalCentered="1" verticalCentered="1"/>
  <pageMargins left="0.19685039370078741" right="0.19685039370078741" top="3.937007874015748E-2" bottom="0" header="0" footer="0"/>
  <pageSetup paperSize="9" scale="70" orientation="portrait" horizontalDpi="4294967294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B74"/>
  <sheetViews>
    <sheetView view="pageBreakPreview" zoomScale="90" zoomScaleNormal="80" zoomScaleSheetLayoutView="90" workbookViewId="0">
      <selection activeCell="A2" sqref="A2:C2"/>
    </sheetView>
  </sheetViews>
  <sheetFormatPr baseColWidth="10" defaultRowHeight="15"/>
  <cols>
    <col min="1" max="1" width="21" customWidth="1"/>
    <col min="2" max="2" width="3.28515625" customWidth="1"/>
    <col min="3" max="3" width="21.5703125" style="45" customWidth="1"/>
    <col min="4" max="4" width="15.28515625" style="45" customWidth="1"/>
    <col min="5" max="5" width="1.7109375" style="45" customWidth="1"/>
    <col min="6" max="6" width="0.7109375" style="45" customWidth="1"/>
    <col min="7" max="8" width="3.42578125" style="45" customWidth="1"/>
    <col min="9" max="9" width="10.42578125" style="45" customWidth="1"/>
    <col min="10" max="10" width="8" style="45" customWidth="1"/>
    <col min="11" max="14" width="3.7109375" customWidth="1"/>
    <col min="15" max="15" width="5.7109375" customWidth="1"/>
    <col min="16" max="16" width="8.85546875" style="154" customWidth="1"/>
    <col min="17" max="19" width="5.85546875" style="59" customWidth="1"/>
    <col min="20" max="23" width="4.5703125" style="58" customWidth="1"/>
    <col min="25" max="28" width="3.7109375" style="58" customWidth="1"/>
  </cols>
  <sheetData>
    <row r="1" spans="1:28" ht="26.25" customHeight="1">
      <c r="A1" s="318" t="s">
        <v>269</v>
      </c>
      <c r="B1" s="318"/>
      <c r="C1" s="318"/>
      <c r="D1" s="318"/>
      <c r="E1" s="318"/>
      <c r="F1" s="318"/>
      <c r="G1" s="318"/>
      <c r="H1" s="318"/>
      <c r="I1" s="318"/>
      <c r="J1" s="135"/>
      <c r="K1" s="53" t="s">
        <v>109</v>
      </c>
      <c r="L1" s="53"/>
      <c r="M1" s="53"/>
      <c r="N1" s="53"/>
      <c r="P1" s="153"/>
      <c r="Q1" s="57"/>
      <c r="R1" s="57"/>
      <c r="S1" s="57"/>
    </row>
    <row r="2" spans="1:28" ht="24.75" customHeight="1">
      <c r="A2" s="284" t="s">
        <v>274</v>
      </c>
      <c r="B2" s="284"/>
      <c r="C2" s="284"/>
      <c r="D2" s="285" t="str">
        <f>'Suivi PFMP 1'!$D$2</f>
        <v>XXXX</v>
      </c>
      <c r="E2" s="285"/>
      <c r="F2" s="285"/>
      <c r="G2" s="285"/>
      <c r="H2" s="285"/>
      <c r="I2" s="285"/>
      <c r="J2" s="285"/>
      <c r="K2" s="285"/>
      <c r="L2" s="285"/>
      <c r="M2" s="285"/>
      <c r="N2" s="285"/>
      <c r="T2" s="180"/>
      <c r="U2" s="180"/>
      <c r="V2" s="180"/>
      <c r="W2" s="180"/>
    </row>
    <row r="3" spans="1:28" ht="6" customHeight="1">
      <c r="T3" s="181"/>
      <c r="U3" s="181"/>
      <c r="V3" s="181"/>
      <c r="W3" s="181"/>
    </row>
    <row r="4" spans="1:28" ht="19.5" customHeight="1">
      <c r="A4" s="289" t="s">
        <v>272</v>
      </c>
      <c r="B4" s="139">
        <v>1</v>
      </c>
      <c r="C4" s="280" t="s">
        <v>101</v>
      </c>
      <c r="D4" s="280"/>
      <c r="E4" s="138"/>
      <c r="F4" s="52"/>
      <c r="G4" s="141">
        <v>3</v>
      </c>
      <c r="H4" s="280" t="s">
        <v>103</v>
      </c>
      <c r="I4" s="280"/>
      <c r="J4" s="280"/>
      <c r="K4" s="280"/>
      <c r="L4" s="280"/>
      <c r="M4" s="280"/>
      <c r="N4" s="280"/>
      <c r="P4" s="153"/>
      <c r="T4" s="64"/>
      <c r="U4" s="66"/>
      <c r="V4" s="181"/>
      <c r="W4" s="181"/>
    </row>
    <row r="5" spans="1:28" ht="19.5" customHeight="1">
      <c r="A5" s="290"/>
      <c r="B5" s="140">
        <v>2</v>
      </c>
      <c r="C5" s="280" t="s">
        <v>102</v>
      </c>
      <c r="D5" s="280"/>
      <c r="E5" s="138"/>
      <c r="F5" s="52"/>
      <c r="G5" s="142">
        <v>4</v>
      </c>
      <c r="H5" s="280" t="s">
        <v>104</v>
      </c>
      <c r="I5" s="280"/>
      <c r="J5" s="280"/>
      <c r="K5" s="280"/>
      <c r="L5" s="280"/>
      <c r="M5" s="280"/>
      <c r="N5" s="280"/>
      <c r="P5" s="153"/>
      <c r="T5" s="180"/>
      <c r="U5" s="180"/>
      <c r="V5" s="180"/>
      <c r="W5" s="180"/>
    </row>
    <row r="6" spans="1:28" ht="5.25" customHeight="1">
      <c r="T6" s="276" t="s">
        <v>165</v>
      </c>
      <c r="U6" s="276" t="s">
        <v>111</v>
      </c>
      <c r="V6" s="276" t="s">
        <v>112</v>
      </c>
      <c r="W6" s="276" t="s">
        <v>113</v>
      </c>
    </row>
    <row r="7" spans="1:28" ht="17.25" customHeight="1">
      <c r="A7" s="322" t="s">
        <v>110</v>
      </c>
      <c r="B7" s="316" t="s">
        <v>138</v>
      </c>
      <c r="C7" s="316"/>
      <c r="D7" s="316" t="s">
        <v>261</v>
      </c>
      <c r="E7" s="317"/>
      <c r="F7" s="317"/>
      <c r="G7" s="317"/>
      <c r="H7" s="317"/>
      <c r="I7" s="317"/>
      <c r="J7" s="317"/>
      <c r="K7" s="48">
        <v>1</v>
      </c>
      <c r="L7" s="49">
        <v>2</v>
      </c>
      <c r="M7" s="50">
        <v>3</v>
      </c>
      <c r="N7" s="51">
        <v>4</v>
      </c>
      <c r="P7" s="153"/>
      <c r="Q7" s="61"/>
      <c r="R7" s="61"/>
      <c r="S7" s="61"/>
      <c r="T7" s="276"/>
      <c r="U7" s="276"/>
      <c r="V7" s="276"/>
      <c r="W7" s="276"/>
    </row>
    <row r="8" spans="1:28" ht="15" customHeight="1">
      <c r="A8" s="323"/>
      <c r="B8" s="316"/>
      <c r="C8" s="316"/>
      <c r="D8" s="317"/>
      <c r="E8" s="317"/>
      <c r="F8" s="317"/>
      <c r="G8" s="317"/>
      <c r="H8" s="317"/>
      <c r="I8" s="317"/>
      <c r="J8" s="317"/>
      <c r="K8" s="46" t="s">
        <v>70</v>
      </c>
      <c r="L8" s="47" t="s">
        <v>71</v>
      </c>
      <c r="M8" s="46" t="s">
        <v>72</v>
      </c>
      <c r="N8" s="47" t="s">
        <v>73</v>
      </c>
      <c r="P8" s="153"/>
      <c r="Q8" s="60"/>
      <c r="R8" s="60"/>
      <c r="S8" s="60"/>
      <c r="T8" s="276"/>
      <c r="U8" s="276"/>
      <c r="V8" s="276"/>
      <c r="W8" s="276"/>
    </row>
    <row r="9" spans="1:28" ht="15" customHeight="1">
      <c r="A9" s="164" t="s">
        <v>115</v>
      </c>
      <c r="B9" s="147"/>
      <c r="C9" s="97"/>
      <c r="D9" s="93"/>
      <c r="E9" s="93"/>
      <c r="F9" s="93"/>
      <c r="G9" s="93"/>
      <c r="H9" s="93"/>
      <c r="I9" s="93"/>
      <c r="J9" s="93"/>
      <c r="K9" s="145"/>
      <c r="L9" s="146"/>
      <c r="M9" s="145"/>
      <c r="N9" s="146"/>
      <c r="P9" s="155"/>
      <c r="Q9" s="60"/>
      <c r="R9" s="60"/>
      <c r="S9" s="60"/>
      <c r="T9" s="276"/>
      <c r="U9" s="276"/>
      <c r="V9" s="276"/>
      <c r="W9" s="276"/>
    </row>
    <row r="10" spans="1:28" s="134" customFormat="1" ht="15" customHeight="1">
      <c r="A10" s="165" t="s">
        <v>164</v>
      </c>
      <c r="B10" s="171"/>
      <c r="C10" s="144"/>
      <c r="D10" s="298"/>
      <c r="E10" s="299"/>
      <c r="F10" s="299"/>
      <c r="G10" s="299"/>
      <c r="H10" s="299"/>
      <c r="I10" s="299"/>
      <c r="J10" s="299"/>
      <c r="K10" s="132"/>
      <c r="L10" s="133"/>
      <c r="M10" s="132"/>
      <c r="N10" s="133"/>
      <c r="O10" s="152"/>
      <c r="P10" s="156"/>
      <c r="Q10" s="61"/>
      <c r="R10" s="61"/>
      <c r="S10" s="61"/>
      <c r="T10" s="276"/>
      <c r="U10" s="276"/>
      <c r="V10" s="276"/>
      <c r="W10" s="276"/>
      <c r="Y10" s="66" t="s">
        <v>260</v>
      </c>
      <c r="Z10" s="106"/>
      <c r="AA10" s="106"/>
      <c r="AB10" s="106"/>
    </row>
    <row r="11" spans="1:28" ht="16.5" customHeight="1">
      <c r="A11" s="281" t="s">
        <v>144</v>
      </c>
      <c r="B11" s="294" t="s">
        <v>142</v>
      </c>
      <c r="C11" s="295"/>
      <c r="D11" s="352" t="s">
        <v>74</v>
      </c>
      <c r="E11" s="353"/>
      <c r="F11" s="353"/>
      <c r="G11" s="353"/>
      <c r="H11" s="353"/>
      <c r="I11" s="353"/>
      <c r="J11" s="354"/>
      <c r="K11" s="275" t="str">
        <f>IF(Y11=0,"",IF(Y11="#","",IF(Y11="x","#",Y11)))</f>
        <v/>
      </c>
      <c r="L11" s="275" t="str">
        <f t="shared" ref="L11:N25" si="0">IF(Z11=0,"",IF(Z11="#","",IF(Z11="x","#",Z11)))</f>
        <v/>
      </c>
      <c r="M11" s="275" t="str">
        <f t="shared" si="0"/>
        <v/>
      </c>
      <c r="N11" s="275" t="str">
        <f t="shared" si="0"/>
        <v/>
      </c>
      <c r="P11" s="287" t="s">
        <v>75</v>
      </c>
      <c r="Q11" s="67"/>
      <c r="R11" s="55" t="str">
        <f>IF(K11="x",1,(IF(L11="x",2,(IF(M11="x",3,IF(N11="x",4,""))))))</f>
        <v/>
      </c>
      <c r="S11" s="67"/>
      <c r="T11" s="106"/>
      <c r="Y11" s="75" t="str">
        <f>'Suivi PFMP 4'!K11</f>
        <v/>
      </c>
      <c r="Z11" s="75" t="str">
        <f>'Suivi PFMP 4'!L11</f>
        <v/>
      </c>
      <c r="AA11" s="75" t="str">
        <f>'Suivi PFMP 4'!M11</f>
        <v/>
      </c>
      <c r="AB11" s="75" t="str">
        <f>'Suivi PFMP 4'!N11</f>
        <v/>
      </c>
    </row>
    <row r="12" spans="1:28" ht="16.5" customHeight="1">
      <c r="A12" s="282"/>
      <c r="B12" s="296"/>
      <c r="C12" s="297"/>
      <c r="D12" s="352" t="s">
        <v>133</v>
      </c>
      <c r="E12" s="353"/>
      <c r="F12" s="353"/>
      <c r="G12" s="353"/>
      <c r="H12" s="353"/>
      <c r="I12" s="353"/>
      <c r="J12" s="354"/>
      <c r="K12" s="275" t="str">
        <f t="shared" ref="K12:N40" si="1">IF(Y12=0,"",IF(Y12="#","",IF(Y12="x","#",Y12)))</f>
        <v/>
      </c>
      <c r="L12" s="275" t="str">
        <f t="shared" si="0"/>
        <v/>
      </c>
      <c r="M12" s="275" t="str">
        <f t="shared" si="0"/>
        <v/>
      </c>
      <c r="N12" s="275" t="str">
        <f t="shared" si="0"/>
        <v/>
      </c>
      <c r="P12" s="288"/>
      <c r="Q12" s="67"/>
      <c r="R12" s="55" t="str">
        <f t="shared" ref="R12:R17" si="2">IF(K12="x",1,(IF(L12="x",2,(IF(M12="x",3,IF(N12="x",4,""))))))</f>
        <v/>
      </c>
      <c r="S12" s="67"/>
      <c r="T12" s="75">
        <f>SUM(R11:R12)</f>
        <v>0</v>
      </c>
      <c r="U12" s="62">
        <f>IF(R11&lt;&gt;"",1,0)+IF(R12&lt;&gt;"",1,0)</f>
        <v>0</v>
      </c>
      <c r="V12" s="63" t="str">
        <f>IF(U12=0,"",T12/U12)</f>
        <v/>
      </c>
      <c r="W12" s="65" t="str">
        <f>IF(V12="","NE",ROUND(V12,0))</f>
        <v>NE</v>
      </c>
      <c r="Y12" s="75" t="str">
        <f>'Suivi PFMP 4'!K12</f>
        <v/>
      </c>
      <c r="Z12" s="75" t="str">
        <f>'Suivi PFMP 4'!L12</f>
        <v/>
      </c>
      <c r="AA12" s="75" t="str">
        <f>'Suivi PFMP 4'!M12</f>
        <v/>
      </c>
      <c r="AB12" s="75" t="str">
        <f>'Suivi PFMP 4'!N12</f>
        <v/>
      </c>
    </row>
    <row r="13" spans="1:28" ht="17.100000000000001" customHeight="1">
      <c r="A13" s="281" t="s">
        <v>145</v>
      </c>
      <c r="B13" s="304" t="s">
        <v>136</v>
      </c>
      <c r="C13" s="305"/>
      <c r="D13" s="352" t="s">
        <v>107</v>
      </c>
      <c r="E13" s="353"/>
      <c r="F13" s="353"/>
      <c r="G13" s="353"/>
      <c r="H13" s="353"/>
      <c r="I13" s="353"/>
      <c r="J13" s="354"/>
      <c r="K13" s="275" t="str">
        <f t="shared" si="1"/>
        <v/>
      </c>
      <c r="L13" s="275" t="str">
        <f t="shared" si="0"/>
        <v/>
      </c>
      <c r="M13" s="275" t="str">
        <f t="shared" si="0"/>
        <v/>
      </c>
      <c r="N13" s="275" t="str">
        <f t="shared" si="0"/>
        <v/>
      </c>
      <c r="P13" s="287" t="s">
        <v>76</v>
      </c>
      <c r="Q13" s="56"/>
      <c r="R13" s="55" t="str">
        <f t="shared" si="2"/>
        <v/>
      </c>
      <c r="S13" s="56"/>
      <c r="T13" s="73"/>
      <c r="Y13" s="75" t="str">
        <f>'Suivi PFMP 4'!K13</f>
        <v/>
      </c>
      <c r="Z13" s="75" t="str">
        <f>'Suivi PFMP 4'!L13</f>
        <v/>
      </c>
      <c r="AA13" s="75" t="str">
        <f>'Suivi PFMP 4'!M13</f>
        <v/>
      </c>
      <c r="AB13" s="75" t="str">
        <f>'Suivi PFMP 4'!N13</f>
        <v/>
      </c>
    </row>
    <row r="14" spans="1:28" ht="16.5" customHeight="1">
      <c r="A14" s="282"/>
      <c r="B14" s="304" t="s">
        <v>125</v>
      </c>
      <c r="C14" s="305"/>
      <c r="D14" s="352" t="s">
        <v>151</v>
      </c>
      <c r="E14" s="353"/>
      <c r="F14" s="353"/>
      <c r="G14" s="353"/>
      <c r="H14" s="353"/>
      <c r="I14" s="353"/>
      <c r="J14" s="354"/>
      <c r="K14" s="275" t="str">
        <f t="shared" si="1"/>
        <v/>
      </c>
      <c r="L14" s="275" t="str">
        <f t="shared" si="0"/>
        <v/>
      </c>
      <c r="M14" s="275" t="str">
        <f t="shared" si="0"/>
        <v/>
      </c>
      <c r="N14" s="275" t="str">
        <f t="shared" si="0"/>
        <v/>
      </c>
      <c r="P14" s="288"/>
      <c r="Q14" s="56"/>
      <c r="R14" s="55" t="str">
        <f t="shared" si="2"/>
        <v/>
      </c>
      <c r="S14" s="56"/>
      <c r="T14" s="75">
        <f>SUM(R13:R14)</f>
        <v>0</v>
      </c>
      <c r="U14" s="62">
        <f>IF(R13&lt;&gt;"",1,0)+IF(R14&lt;&gt;"",1,0)</f>
        <v>0</v>
      </c>
      <c r="V14" s="63" t="str">
        <f>IF(U14=0,"",T14/U14)</f>
        <v/>
      </c>
      <c r="W14" s="65" t="str">
        <f>IF(V14="","NE",ROUND(V14,0))</f>
        <v>NE</v>
      </c>
      <c r="X14" s="54"/>
      <c r="Y14" s="75" t="str">
        <f>'Suivi PFMP 4'!K14</f>
        <v/>
      </c>
      <c r="Z14" s="75" t="str">
        <f>'Suivi PFMP 4'!L14</f>
        <v/>
      </c>
      <c r="AA14" s="75" t="str">
        <f>'Suivi PFMP 4'!M14</f>
        <v/>
      </c>
      <c r="AB14" s="75" t="str">
        <f>'Suivi PFMP 4'!N14</f>
        <v/>
      </c>
    </row>
    <row r="15" spans="1:28" ht="24.75" customHeight="1">
      <c r="A15" s="149" t="s">
        <v>153</v>
      </c>
      <c r="B15" s="304" t="s">
        <v>177</v>
      </c>
      <c r="C15" s="305"/>
      <c r="D15" s="352" t="s">
        <v>154</v>
      </c>
      <c r="E15" s="353"/>
      <c r="F15" s="353"/>
      <c r="G15" s="353"/>
      <c r="H15" s="353"/>
      <c r="I15" s="353"/>
      <c r="J15" s="354"/>
      <c r="K15" s="238" t="str">
        <f t="shared" si="1"/>
        <v/>
      </c>
      <c r="L15" s="238" t="str">
        <f t="shared" si="0"/>
        <v/>
      </c>
      <c r="M15" s="238" t="str">
        <f t="shared" si="0"/>
        <v/>
      </c>
      <c r="N15" s="238" t="str">
        <f t="shared" si="0"/>
        <v/>
      </c>
      <c r="P15" s="158" t="s">
        <v>116</v>
      </c>
      <c r="Q15" s="68"/>
      <c r="R15" s="55" t="str">
        <f t="shared" si="2"/>
        <v/>
      </c>
      <c r="S15" s="68"/>
      <c r="T15" s="241" t="str">
        <f>IF(R15="","NE",R15)</f>
        <v>NE</v>
      </c>
      <c r="Y15" s="75" t="str">
        <f>'Suivi PFMP 4'!K15</f>
        <v/>
      </c>
      <c r="Z15" s="75" t="str">
        <f>'Suivi PFMP 4'!L15</f>
        <v/>
      </c>
      <c r="AA15" s="75" t="str">
        <f>'Suivi PFMP 4'!M15</f>
        <v/>
      </c>
      <c r="AB15" s="75" t="str">
        <f>'Suivi PFMP 4'!N15</f>
        <v/>
      </c>
    </row>
    <row r="16" spans="1:28" ht="24.75" customHeight="1">
      <c r="A16" s="149" t="s">
        <v>157</v>
      </c>
      <c r="B16" s="304" t="s">
        <v>168</v>
      </c>
      <c r="C16" s="305"/>
      <c r="D16" s="352" t="s">
        <v>158</v>
      </c>
      <c r="E16" s="353"/>
      <c r="F16" s="353"/>
      <c r="G16" s="353"/>
      <c r="H16" s="353"/>
      <c r="I16" s="353"/>
      <c r="J16" s="354"/>
      <c r="K16" s="238" t="str">
        <f t="shared" si="1"/>
        <v/>
      </c>
      <c r="L16" s="238" t="str">
        <f t="shared" si="0"/>
        <v/>
      </c>
      <c r="M16" s="238" t="str">
        <f t="shared" si="0"/>
        <v/>
      </c>
      <c r="N16" s="238" t="str">
        <f t="shared" si="0"/>
        <v/>
      </c>
      <c r="P16" s="158" t="s">
        <v>117</v>
      </c>
      <c r="Q16" s="68"/>
      <c r="R16" s="55" t="str">
        <f t="shared" si="2"/>
        <v/>
      </c>
      <c r="S16" s="68"/>
      <c r="T16" s="256" t="s">
        <v>235</v>
      </c>
      <c r="Y16" s="75" t="str">
        <f>'Suivi PFMP 4'!K16</f>
        <v/>
      </c>
      <c r="Z16" s="75" t="str">
        <f>'Suivi PFMP 4'!L16</f>
        <v/>
      </c>
      <c r="AA16" s="75" t="str">
        <f>'Suivi PFMP 4'!M16</f>
        <v/>
      </c>
      <c r="AB16" s="75" t="str">
        <f>'Suivi PFMP 4'!N16</f>
        <v/>
      </c>
    </row>
    <row r="17" spans="1:28" ht="24.75" customHeight="1">
      <c r="A17" s="149" t="s">
        <v>159</v>
      </c>
      <c r="B17" s="294" t="s">
        <v>169</v>
      </c>
      <c r="C17" s="295"/>
      <c r="D17" s="286" t="s">
        <v>189</v>
      </c>
      <c r="E17" s="286"/>
      <c r="F17" s="286"/>
      <c r="G17" s="286"/>
      <c r="H17" s="286"/>
      <c r="I17" s="286"/>
      <c r="J17" s="286"/>
      <c r="K17" s="143" t="str">
        <f t="shared" si="1"/>
        <v/>
      </c>
      <c r="L17" s="143" t="str">
        <f t="shared" si="0"/>
        <v/>
      </c>
      <c r="M17" s="143" t="str">
        <f t="shared" si="0"/>
        <v/>
      </c>
      <c r="N17" s="143" t="str">
        <f t="shared" si="0"/>
        <v/>
      </c>
      <c r="P17" s="158" t="s">
        <v>123</v>
      </c>
      <c r="Q17" s="68"/>
      <c r="R17" s="55" t="str">
        <f t="shared" si="2"/>
        <v/>
      </c>
      <c r="S17" s="68"/>
      <c r="T17" s="256" t="s">
        <v>236</v>
      </c>
      <c r="Y17" s="75" t="str">
        <f>'Suivi PFMP 4'!K17</f>
        <v/>
      </c>
      <c r="Z17" s="75" t="str">
        <f>'Suivi PFMP 4'!L17</f>
        <v/>
      </c>
      <c r="AA17" s="75" t="str">
        <f>'Suivi PFMP 4'!M17</f>
        <v/>
      </c>
      <c r="AB17" s="75" t="str">
        <f>'Suivi PFMP 4'!N17</f>
        <v/>
      </c>
    </row>
    <row r="18" spans="1:28" ht="15" customHeight="1">
      <c r="A18" s="166" t="s">
        <v>93</v>
      </c>
      <c r="B18" s="173"/>
      <c r="C18" s="174"/>
      <c r="D18" s="99"/>
      <c r="E18" s="99"/>
      <c r="F18" s="99"/>
      <c r="G18" s="99"/>
      <c r="H18" s="99"/>
      <c r="I18" s="99"/>
      <c r="J18" s="99"/>
      <c r="K18" s="111"/>
      <c r="L18" s="112"/>
      <c r="M18" s="111"/>
      <c r="N18" s="113"/>
      <c r="O18" s="136"/>
      <c r="P18" s="157"/>
      <c r="Q18" s="61"/>
      <c r="R18" s="67"/>
      <c r="S18" s="61"/>
    </row>
    <row r="19" spans="1:28" ht="24.75" customHeight="1">
      <c r="A19" s="149" t="s">
        <v>124</v>
      </c>
      <c r="B19" s="304" t="s">
        <v>134</v>
      </c>
      <c r="C19" s="305"/>
      <c r="D19" s="352" t="s">
        <v>94</v>
      </c>
      <c r="E19" s="353"/>
      <c r="F19" s="353"/>
      <c r="G19" s="353"/>
      <c r="H19" s="353"/>
      <c r="I19" s="353"/>
      <c r="J19" s="354"/>
      <c r="K19" s="238" t="str">
        <f t="shared" si="1"/>
        <v/>
      </c>
      <c r="L19" s="238" t="str">
        <f t="shared" si="0"/>
        <v/>
      </c>
      <c r="M19" s="238" t="str">
        <f t="shared" si="0"/>
        <v/>
      </c>
      <c r="N19" s="238" t="str">
        <f t="shared" si="0"/>
        <v/>
      </c>
      <c r="P19" s="158" t="s">
        <v>95</v>
      </c>
      <c r="Q19" s="68"/>
      <c r="R19" s="55" t="str">
        <f t="shared" ref="R19:R21" si="3">IF(K19="x",1,(IF(L19="x",2,(IF(M19="x",3,IF(N19="x",4,""))))))</f>
        <v/>
      </c>
      <c r="S19" s="68"/>
      <c r="T19" s="241" t="str">
        <f>IF(R19="","NE",R19)</f>
        <v>NE</v>
      </c>
      <c r="Y19" s="75" t="str">
        <f>'Suivi PFMP 4'!K19</f>
        <v/>
      </c>
      <c r="Z19" s="75" t="str">
        <f>'Suivi PFMP 4'!L19</f>
        <v/>
      </c>
      <c r="AA19" s="75" t="str">
        <f>'Suivi PFMP 4'!M19</f>
        <v/>
      </c>
      <c r="AB19" s="75" t="str">
        <f>'Suivi PFMP 4'!N19</f>
        <v/>
      </c>
    </row>
    <row r="20" spans="1:28" ht="24.75" customHeight="1">
      <c r="A20" s="149" t="s">
        <v>155</v>
      </c>
      <c r="B20" s="294" t="s">
        <v>118</v>
      </c>
      <c r="C20" s="295"/>
      <c r="D20" s="286" t="s">
        <v>156</v>
      </c>
      <c r="E20" s="286"/>
      <c r="F20" s="286"/>
      <c r="G20" s="286"/>
      <c r="H20" s="286"/>
      <c r="I20" s="286"/>
      <c r="J20" s="286"/>
      <c r="K20" s="143" t="str">
        <f t="shared" si="1"/>
        <v/>
      </c>
      <c r="L20" s="143" t="str">
        <f t="shared" si="0"/>
        <v/>
      </c>
      <c r="M20" s="143" t="str">
        <f t="shared" si="0"/>
        <v/>
      </c>
      <c r="N20" s="143" t="str">
        <f t="shared" si="0"/>
        <v/>
      </c>
      <c r="P20" s="158" t="s">
        <v>119</v>
      </c>
      <c r="Q20" s="68"/>
      <c r="R20" s="55" t="str">
        <f t="shared" si="3"/>
        <v/>
      </c>
      <c r="S20" s="68"/>
      <c r="T20" s="256" t="s">
        <v>237</v>
      </c>
      <c r="Y20" s="75" t="str">
        <f>'Suivi PFMP 4'!K20</f>
        <v/>
      </c>
      <c r="Z20" s="75" t="str">
        <f>'Suivi PFMP 4'!L20</f>
        <v/>
      </c>
      <c r="AA20" s="75" t="str">
        <f>'Suivi PFMP 4'!M20</f>
        <v/>
      </c>
      <c r="AB20" s="75" t="str">
        <f>'Suivi PFMP 4'!N20</f>
        <v/>
      </c>
    </row>
    <row r="21" spans="1:28" ht="24.75" customHeight="1">
      <c r="A21" s="149" t="s">
        <v>159</v>
      </c>
      <c r="B21" s="294" t="s">
        <v>178</v>
      </c>
      <c r="C21" s="295"/>
      <c r="D21" s="286" t="s">
        <v>189</v>
      </c>
      <c r="E21" s="286"/>
      <c r="F21" s="286"/>
      <c r="G21" s="286"/>
      <c r="H21" s="286"/>
      <c r="I21" s="286"/>
      <c r="J21" s="286"/>
      <c r="K21" s="143" t="str">
        <f t="shared" si="1"/>
        <v/>
      </c>
      <c r="L21" s="143" t="str">
        <f t="shared" si="0"/>
        <v/>
      </c>
      <c r="M21" s="143" t="str">
        <f t="shared" si="0"/>
        <v/>
      </c>
      <c r="N21" s="143" t="str">
        <f t="shared" si="0"/>
        <v/>
      </c>
      <c r="P21" s="158" t="s">
        <v>123</v>
      </c>
      <c r="Q21" s="68"/>
      <c r="R21" s="55" t="str">
        <f t="shared" si="3"/>
        <v/>
      </c>
      <c r="S21" s="68"/>
      <c r="T21" s="256" t="s">
        <v>236</v>
      </c>
      <c r="U21" s="107"/>
      <c r="V21" s="108"/>
      <c r="W21" s="108"/>
      <c r="Y21" s="75" t="str">
        <f>'Suivi PFMP 4'!K21</f>
        <v/>
      </c>
      <c r="Z21" s="75" t="str">
        <f>'Suivi PFMP 4'!L21</f>
        <v/>
      </c>
      <c r="AA21" s="75" t="str">
        <f>'Suivi PFMP 4'!M21</f>
        <v/>
      </c>
      <c r="AB21" s="75" t="str">
        <f>'Suivi PFMP 4'!N21</f>
        <v/>
      </c>
    </row>
    <row r="22" spans="1:28" ht="15" customHeight="1">
      <c r="A22" s="219" t="s">
        <v>170</v>
      </c>
      <c r="B22" s="185"/>
      <c r="C22" s="185"/>
      <c r="D22" s="186"/>
      <c r="E22" s="186"/>
      <c r="F22" s="186"/>
      <c r="G22" s="186"/>
      <c r="H22" s="186"/>
      <c r="I22" s="186"/>
      <c r="J22" s="186"/>
      <c r="K22" s="187"/>
      <c r="L22" s="188"/>
      <c r="M22" s="187"/>
      <c r="N22" s="220"/>
      <c r="O22" s="136"/>
      <c r="P22" s="159"/>
      <c r="Q22" s="61"/>
      <c r="R22" s="67"/>
      <c r="S22" s="61"/>
    </row>
    <row r="23" spans="1:28" ht="15" customHeight="1">
      <c r="A23" s="221" t="s">
        <v>171</v>
      </c>
      <c r="B23" s="184"/>
      <c r="C23" s="184"/>
      <c r="D23" s="128"/>
      <c r="E23" s="128"/>
      <c r="F23" s="128"/>
      <c r="G23" s="128"/>
      <c r="H23" s="128"/>
      <c r="I23" s="128"/>
      <c r="J23" s="128"/>
      <c r="K23" s="120"/>
      <c r="L23" s="121"/>
      <c r="M23" s="120"/>
      <c r="N23" s="222"/>
      <c r="O23" s="136"/>
      <c r="P23" s="160"/>
      <c r="Q23" s="61"/>
      <c r="R23" s="67"/>
      <c r="S23" s="61"/>
    </row>
    <row r="24" spans="1:28" ht="24.75" customHeight="1">
      <c r="A24" s="149" t="s">
        <v>180</v>
      </c>
      <c r="B24" s="304" t="s">
        <v>179</v>
      </c>
      <c r="C24" s="305"/>
      <c r="D24" s="352" t="s">
        <v>181</v>
      </c>
      <c r="E24" s="353"/>
      <c r="F24" s="353"/>
      <c r="G24" s="353"/>
      <c r="H24" s="353"/>
      <c r="I24" s="353"/>
      <c r="J24" s="354"/>
      <c r="K24" s="238" t="str">
        <f t="shared" si="1"/>
        <v/>
      </c>
      <c r="L24" s="238" t="str">
        <f t="shared" si="0"/>
        <v/>
      </c>
      <c r="M24" s="238" t="str">
        <f t="shared" si="0"/>
        <v/>
      </c>
      <c r="N24" s="238" t="str">
        <f t="shared" si="0"/>
        <v/>
      </c>
      <c r="P24" s="158" t="s">
        <v>172</v>
      </c>
      <c r="Q24" s="68"/>
      <c r="R24" s="55" t="str">
        <f t="shared" ref="R24:R25" si="4">IF(K24="x",1,(IF(L24="x",2,(IF(M24="x",3,IF(N24="x",4,""))))))</f>
        <v/>
      </c>
      <c r="S24" s="68"/>
      <c r="T24" s="241" t="str">
        <f>IF(R24="","NE",R24)</f>
        <v>NE</v>
      </c>
      <c r="Y24" s="75" t="str">
        <f>'Suivi PFMP 4'!K24</f>
        <v/>
      </c>
      <c r="Z24" s="75" t="str">
        <f>'Suivi PFMP 4'!L24</f>
        <v/>
      </c>
      <c r="AA24" s="75" t="str">
        <f>'Suivi PFMP 4'!M24</f>
        <v/>
      </c>
      <c r="AB24" s="75" t="str">
        <f>'Suivi PFMP 4'!N24</f>
        <v/>
      </c>
    </row>
    <row r="25" spans="1:28" ht="24.75" customHeight="1">
      <c r="A25" s="183" t="s">
        <v>182</v>
      </c>
      <c r="B25" s="304" t="s">
        <v>174</v>
      </c>
      <c r="C25" s="305"/>
      <c r="D25" s="352" t="s">
        <v>183</v>
      </c>
      <c r="E25" s="353"/>
      <c r="F25" s="353"/>
      <c r="G25" s="353"/>
      <c r="H25" s="353"/>
      <c r="I25" s="353"/>
      <c r="J25" s="354"/>
      <c r="K25" s="238" t="str">
        <f t="shared" si="1"/>
        <v/>
      </c>
      <c r="L25" s="238" t="str">
        <f t="shared" si="0"/>
        <v/>
      </c>
      <c r="M25" s="238" t="str">
        <f t="shared" si="0"/>
        <v/>
      </c>
      <c r="N25" s="238" t="str">
        <f t="shared" si="0"/>
        <v/>
      </c>
      <c r="P25" s="162" t="s">
        <v>173</v>
      </c>
      <c r="Q25" s="68"/>
      <c r="R25" s="55" t="str">
        <f t="shared" si="4"/>
        <v/>
      </c>
      <c r="S25" s="68"/>
      <c r="T25" s="241" t="str">
        <f>IF(R25="","NE",R25)</f>
        <v>NE</v>
      </c>
      <c r="Y25" s="75" t="str">
        <f>'Suivi PFMP 4'!K25</f>
        <v/>
      </c>
      <c r="Z25" s="75" t="str">
        <f>'Suivi PFMP 4'!L25</f>
        <v/>
      </c>
      <c r="AA25" s="75" t="str">
        <f>'Suivi PFMP 4'!M25</f>
        <v/>
      </c>
      <c r="AB25" s="75" t="str">
        <f>'Suivi PFMP 4'!N25</f>
        <v/>
      </c>
    </row>
    <row r="26" spans="1:28" ht="15" customHeight="1">
      <c r="A26" s="221" t="s">
        <v>175</v>
      </c>
      <c r="B26" s="184"/>
      <c r="C26" s="184"/>
      <c r="D26" s="128"/>
      <c r="E26" s="128"/>
      <c r="F26" s="128"/>
      <c r="G26" s="128"/>
      <c r="H26" s="128"/>
      <c r="I26" s="128"/>
      <c r="J26" s="128"/>
      <c r="K26" s="120"/>
      <c r="L26" s="121"/>
      <c r="M26" s="120"/>
      <c r="N26" s="222"/>
      <c r="O26" s="136"/>
      <c r="P26" s="160"/>
      <c r="Q26" s="61"/>
      <c r="R26" s="67"/>
      <c r="S26" s="61"/>
    </row>
    <row r="27" spans="1:28" ht="24.75" customHeight="1">
      <c r="A27" s="149" t="s">
        <v>155</v>
      </c>
      <c r="B27" s="294" t="s">
        <v>176</v>
      </c>
      <c r="C27" s="295"/>
      <c r="D27" s="286" t="s">
        <v>189</v>
      </c>
      <c r="E27" s="286"/>
      <c r="F27" s="286"/>
      <c r="G27" s="286"/>
      <c r="H27" s="286"/>
      <c r="I27" s="286"/>
      <c r="J27" s="286"/>
      <c r="K27" s="143" t="str">
        <f t="shared" si="1"/>
        <v/>
      </c>
      <c r="L27" s="143" t="str">
        <f t="shared" si="1"/>
        <v/>
      </c>
      <c r="M27" s="201" t="str">
        <f t="shared" si="1"/>
        <v/>
      </c>
      <c r="N27" s="143" t="str">
        <f t="shared" si="1"/>
        <v/>
      </c>
      <c r="P27" s="158" t="s">
        <v>119</v>
      </c>
      <c r="Q27" s="68"/>
      <c r="R27" s="55" t="str">
        <f>IF(K27="x",1,(IF(L27="x",2,(IF(M27="x",3,IF(N27="x",4,""))))))</f>
        <v/>
      </c>
      <c r="S27" s="68"/>
      <c r="T27" s="75">
        <f>SUM(R27,R20)</f>
        <v>0</v>
      </c>
      <c r="U27" s="62">
        <f>IF(R20&lt;&gt;"",1,0)+IF(R27&lt;&gt;"",1,0)</f>
        <v>0</v>
      </c>
      <c r="V27" s="63" t="str">
        <f>IF(U27=0,"",T27/U27)</f>
        <v/>
      </c>
      <c r="W27" s="65" t="str">
        <f>IF(V27="","NE",ROUND(V27,0))</f>
        <v>NE</v>
      </c>
      <c r="Y27" s="75" t="str">
        <f>'Suivi PFMP 4'!K27</f>
        <v/>
      </c>
      <c r="Z27" s="75" t="str">
        <f>'Suivi PFMP 4'!L27</f>
        <v/>
      </c>
      <c r="AA27" s="75" t="str">
        <f>'Suivi PFMP 4'!M27</f>
        <v/>
      </c>
      <c r="AB27" s="75" t="str">
        <f>'Suivi PFMP 4'!N27</f>
        <v/>
      </c>
    </row>
    <row r="28" spans="1:28" ht="15" customHeight="1">
      <c r="A28" s="167" t="s">
        <v>77</v>
      </c>
      <c r="B28" s="175"/>
      <c r="C28" s="175"/>
      <c r="D28" s="100"/>
      <c r="E28" s="100"/>
      <c r="F28" s="100"/>
      <c r="G28" s="100"/>
      <c r="H28" s="100"/>
      <c r="I28" s="100"/>
      <c r="J28" s="100"/>
      <c r="K28" s="117"/>
      <c r="L28" s="118"/>
      <c r="M28" s="117"/>
      <c r="N28" s="119"/>
      <c r="O28" s="136"/>
      <c r="P28" s="159"/>
      <c r="Q28" s="61"/>
      <c r="R28" s="67"/>
      <c r="S28" s="61"/>
    </row>
    <row r="29" spans="1:28" ht="15" customHeight="1">
      <c r="A29" s="168" t="s">
        <v>78</v>
      </c>
      <c r="B29" s="176"/>
      <c r="C29" s="176"/>
      <c r="D29" s="101"/>
      <c r="E29" s="101"/>
      <c r="F29" s="101"/>
      <c r="G29" s="101"/>
      <c r="H29" s="101"/>
      <c r="I29" s="101"/>
      <c r="J29" s="101"/>
      <c r="K29" s="114"/>
      <c r="L29" s="115"/>
      <c r="M29" s="114"/>
      <c r="N29" s="116"/>
      <c r="O29" s="136"/>
      <c r="P29" s="160"/>
      <c r="Q29" s="61"/>
      <c r="R29" s="67"/>
      <c r="S29" s="61"/>
    </row>
    <row r="30" spans="1:28" ht="30.75" customHeight="1">
      <c r="A30" s="149" t="s">
        <v>157</v>
      </c>
      <c r="B30" s="304" t="s">
        <v>121</v>
      </c>
      <c r="C30" s="305"/>
      <c r="D30" s="352" t="s">
        <v>158</v>
      </c>
      <c r="E30" s="353"/>
      <c r="F30" s="353"/>
      <c r="G30" s="353"/>
      <c r="H30" s="353"/>
      <c r="I30" s="353"/>
      <c r="J30" s="354"/>
      <c r="K30" s="238" t="str">
        <f t="shared" si="1"/>
        <v/>
      </c>
      <c r="L30" s="238" t="str">
        <f t="shared" si="1"/>
        <v/>
      </c>
      <c r="M30" s="238" t="str">
        <f t="shared" si="1"/>
        <v/>
      </c>
      <c r="N30" s="238" t="str">
        <f t="shared" si="1"/>
        <v/>
      </c>
      <c r="P30" s="158" t="s">
        <v>117</v>
      </c>
      <c r="Q30" s="68"/>
      <c r="R30" s="55" t="str">
        <f t="shared" ref="R30:R33" si="5">IF(K30="x",1,(IF(L30="x",2,(IF(M30="x",3,IF(N30="x",4,""))))))</f>
        <v/>
      </c>
      <c r="S30" s="68"/>
      <c r="T30" s="75">
        <f>SUM(R30,R16)</f>
        <v>0</v>
      </c>
      <c r="U30" s="62">
        <f>IF(R16&lt;&gt;"",1,0)+IF(R30&lt;&gt;"",1,0)</f>
        <v>0</v>
      </c>
      <c r="V30" s="63" t="str">
        <f>IF(U30=0,"",T30/U30)</f>
        <v/>
      </c>
      <c r="W30" s="65" t="str">
        <f>IF(V30="","NE",ROUND(V30,0))</f>
        <v>NE</v>
      </c>
      <c r="Y30" s="269" t="str">
        <f>'Suivi PFMP 4'!K30</f>
        <v/>
      </c>
      <c r="Z30" s="75" t="str">
        <f>'Suivi PFMP 4'!L30</f>
        <v/>
      </c>
      <c r="AA30" s="75" t="str">
        <f>'Suivi PFMP 4'!M30</f>
        <v/>
      </c>
      <c r="AB30" s="75" t="str">
        <f>'Suivi PFMP 4'!N30</f>
        <v/>
      </c>
    </row>
    <row r="31" spans="1:28" ht="30.75" customHeight="1">
      <c r="A31" s="292" t="s">
        <v>163</v>
      </c>
      <c r="B31" s="300" t="s">
        <v>184</v>
      </c>
      <c r="C31" s="301"/>
      <c r="D31" s="286" t="s">
        <v>161</v>
      </c>
      <c r="E31" s="286"/>
      <c r="F31" s="286"/>
      <c r="G31" s="286"/>
      <c r="H31" s="286"/>
      <c r="I31" s="286"/>
      <c r="J31" s="286"/>
      <c r="K31" s="143" t="str">
        <f t="shared" si="1"/>
        <v/>
      </c>
      <c r="L31" s="143" t="str">
        <f t="shared" si="1"/>
        <v/>
      </c>
      <c r="M31" s="143" t="str">
        <f t="shared" si="1"/>
        <v/>
      </c>
      <c r="N31" s="143" t="str">
        <f t="shared" si="1"/>
        <v/>
      </c>
      <c r="P31" s="287" t="s">
        <v>79</v>
      </c>
      <c r="Q31" s="56"/>
      <c r="R31" s="55" t="str">
        <f t="shared" si="5"/>
        <v/>
      </c>
      <c r="S31" s="56"/>
      <c r="T31" s="73"/>
      <c r="Y31" s="75" t="str">
        <f>'Suivi PFMP 4'!K31</f>
        <v/>
      </c>
      <c r="Z31" s="75" t="str">
        <f>'Suivi PFMP 4'!L31</f>
        <v/>
      </c>
      <c r="AA31" s="75" t="str">
        <f>'Suivi PFMP 4'!M31</f>
        <v/>
      </c>
      <c r="AB31" s="75" t="str">
        <f>'Suivi PFMP 4'!N31</f>
        <v/>
      </c>
    </row>
    <row r="32" spans="1:28" ht="24.75" customHeight="1">
      <c r="A32" s="293"/>
      <c r="B32" s="302"/>
      <c r="C32" s="303"/>
      <c r="D32" s="286" t="s">
        <v>120</v>
      </c>
      <c r="E32" s="286"/>
      <c r="F32" s="286"/>
      <c r="G32" s="286"/>
      <c r="H32" s="286"/>
      <c r="I32" s="286"/>
      <c r="J32" s="286"/>
      <c r="K32" s="143" t="str">
        <f t="shared" si="1"/>
        <v/>
      </c>
      <c r="L32" s="143" t="str">
        <f t="shared" si="1"/>
        <v/>
      </c>
      <c r="M32" s="143" t="str">
        <f t="shared" si="1"/>
        <v/>
      </c>
      <c r="N32" s="143" t="str">
        <f t="shared" si="1"/>
        <v/>
      </c>
      <c r="P32" s="291"/>
      <c r="Q32" s="56"/>
      <c r="R32" s="55" t="str">
        <f t="shared" si="5"/>
        <v/>
      </c>
      <c r="S32" s="56"/>
      <c r="T32" s="75">
        <f>SUM(R31:R32)</f>
        <v>0</v>
      </c>
      <c r="U32" s="62">
        <f>IF(R31&lt;&gt;"",1,0)+IF(R32&lt;&gt;"",1,0)</f>
        <v>0</v>
      </c>
      <c r="V32" s="63" t="str">
        <f>IF(U32=0,"",T32/U32)</f>
        <v/>
      </c>
      <c r="W32" s="65" t="str">
        <f>IF(V32="","NE",ROUND(V32,0))</f>
        <v>NE</v>
      </c>
      <c r="Y32" s="75" t="str">
        <f>'Suivi PFMP 4'!K32</f>
        <v/>
      </c>
      <c r="Z32" s="75" t="str">
        <f>'Suivi PFMP 4'!L32</f>
        <v/>
      </c>
      <c r="AA32" s="75" t="str">
        <f>'Suivi PFMP 4'!M32</f>
        <v/>
      </c>
      <c r="AB32" s="75" t="str">
        <f>'Suivi PFMP 4'!N32</f>
        <v/>
      </c>
    </row>
    <row r="33" spans="1:28" ht="24.75" customHeight="1">
      <c r="A33" s="149" t="s">
        <v>159</v>
      </c>
      <c r="B33" s="294" t="s">
        <v>122</v>
      </c>
      <c r="C33" s="295"/>
      <c r="D33" s="286" t="s">
        <v>160</v>
      </c>
      <c r="E33" s="286"/>
      <c r="F33" s="286"/>
      <c r="G33" s="286"/>
      <c r="H33" s="286"/>
      <c r="I33" s="286"/>
      <c r="J33" s="286"/>
      <c r="K33" s="143" t="str">
        <f t="shared" si="1"/>
        <v/>
      </c>
      <c r="L33" s="143" t="str">
        <f t="shared" si="1"/>
        <v/>
      </c>
      <c r="M33" s="143" t="str">
        <f t="shared" si="1"/>
        <v/>
      </c>
      <c r="N33" s="143" t="str">
        <f t="shared" si="1"/>
        <v/>
      </c>
      <c r="P33" s="158" t="s">
        <v>123</v>
      </c>
      <c r="Q33" s="68"/>
      <c r="R33" s="55" t="str">
        <f t="shared" si="5"/>
        <v/>
      </c>
      <c r="S33" s="68"/>
      <c r="T33" s="75">
        <f>SUM(R17,R21,R33)</f>
        <v>0</v>
      </c>
      <c r="U33" s="62">
        <f>IF(R17&lt;&gt;"",1,0)+IF(R21&lt;&gt;"",1,0)+IF(R33&lt;&gt;"",1,0)</f>
        <v>0</v>
      </c>
      <c r="V33" s="63" t="str">
        <f>IF(U33=0,"",T33/U33)</f>
        <v/>
      </c>
      <c r="W33" s="65" t="str">
        <f>IF(V33="","NE",ROUND(V33,0))</f>
        <v>NE</v>
      </c>
      <c r="Y33" s="75" t="str">
        <f>'Suivi PFMP 4'!K33</f>
        <v/>
      </c>
      <c r="Z33" s="75" t="str">
        <f>'Suivi PFMP 4'!L33</f>
        <v/>
      </c>
      <c r="AA33" s="75" t="str">
        <f>'Suivi PFMP 4'!M33</f>
        <v/>
      </c>
      <c r="AB33" s="75" t="str">
        <f>'Suivi PFMP 4'!N33</f>
        <v/>
      </c>
    </row>
    <row r="34" spans="1:28" ht="17.100000000000001" customHeight="1">
      <c r="A34" s="168" t="s">
        <v>214</v>
      </c>
      <c r="B34" s="176"/>
      <c r="C34" s="176"/>
      <c r="D34" s="101"/>
      <c r="E34" s="101"/>
      <c r="F34" s="101"/>
      <c r="G34" s="101"/>
      <c r="H34" s="101"/>
      <c r="I34" s="101"/>
      <c r="J34" s="101"/>
      <c r="K34" s="114"/>
      <c r="L34" s="115"/>
      <c r="M34" s="114"/>
      <c r="N34" s="116"/>
      <c r="O34" s="136"/>
      <c r="P34" s="161"/>
      <c r="Q34" s="61"/>
      <c r="R34" s="67"/>
      <c r="S34" s="61"/>
    </row>
    <row r="35" spans="1:28" ht="22.5" customHeight="1">
      <c r="A35" s="281" t="s">
        <v>127</v>
      </c>
      <c r="B35" s="294" t="s">
        <v>137</v>
      </c>
      <c r="C35" s="295"/>
      <c r="D35" s="316" t="s">
        <v>135</v>
      </c>
      <c r="E35" s="316"/>
      <c r="F35" s="316"/>
      <c r="G35" s="316"/>
      <c r="H35" s="316"/>
      <c r="I35" s="316"/>
      <c r="J35" s="316"/>
      <c r="K35" s="275" t="str">
        <f t="shared" si="1"/>
        <v/>
      </c>
      <c r="L35" s="275" t="str">
        <f t="shared" si="1"/>
        <v/>
      </c>
      <c r="M35" s="275" t="str">
        <f t="shared" si="1"/>
        <v/>
      </c>
      <c r="N35" s="275" t="str">
        <f t="shared" si="1"/>
        <v/>
      </c>
      <c r="P35" s="287" t="s">
        <v>81</v>
      </c>
      <c r="Q35" s="67"/>
      <c r="R35" s="55" t="str">
        <f t="shared" ref="R35:R38" si="6">IF(K35="x",1,(IF(L35="x",2,(IF(M35="x",3,IF(N35="x",4,""))))))</f>
        <v/>
      </c>
      <c r="S35" s="67"/>
      <c r="T35" s="163"/>
      <c r="Y35" s="75" t="str">
        <f>'Suivi PFMP 4'!K35</f>
        <v/>
      </c>
      <c r="Z35" s="75" t="str">
        <f>'Suivi PFMP 4'!L35</f>
        <v/>
      </c>
      <c r="AA35" s="75" t="str">
        <f>'Suivi PFMP 4'!M35</f>
        <v/>
      </c>
      <c r="AB35" s="75" t="str">
        <f>'Suivi PFMP 4'!N35</f>
        <v/>
      </c>
    </row>
    <row r="36" spans="1:28" ht="24" customHeight="1">
      <c r="A36" s="282"/>
      <c r="B36" s="296"/>
      <c r="C36" s="297"/>
      <c r="D36" s="316" t="s">
        <v>80</v>
      </c>
      <c r="E36" s="316"/>
      <c r="F36" s="316"/>
      <c r="G36" s="316"/>
      <c r="H36" s="316"/>
      <c r="I36" s="316"/>
      <c r="J36" s="316"/>
      <c r="K36" s="275" t="str">
        <f t="shared" si="1"/>
        <v/>
      </c>
      <c r="L36" s="275" t="str">
        <f t="shared" si="1"/>
        <v/>
      </c>
      <c r="M36" s="275" t="str">
        <f t="shared" si="1"/>
        <v/>
      </c>
      <c r="N36" s="275" t="str">
        <f t="shared" si="1"/>
        <v/>
      </c>
      <c r="P36" s="288"/>
      <c r="Q36" s="67"/>
      <c r="R36" s="55" t="str">
        <f t="shared" si="6"/>
        <v/>
      </c>
      <c r="S36" s="67"/>
      <c r="T36" s="75">
        <f>SUM(R35:R36)</f>
        <v>0</v>
      </c>
      <c r="U36" s="62">
        <f>IF(R35&lt;&gt;"",1,0)+IF(R36&lt;&gt;"",1,0)</f>
        <v>0</v>
      </c>
      <c r="V36" s="63" t="str">
        <f>IF(U36=0,"",T36/U36)</f>
        <v/>
      </c>
      <c r="W36" s="65" t="str">
        <f>IF(V36="","NE",ROUND(V36,0))</f>
        <v>NE</v>
      </c>
      <c r="Y36" s="75" t="str">
        <f>'Suivi PFMP 4'!K36</f>
        <v/>
      </c>
      <c r="Z36" s="75" t="str">
        <f>'Suivi PFMP 4'!L36</f>
        <v/>
      </c>
      <c r="AA36" s="75" t="str">
        <f>'Suivi PFMP 4'!M36</f>
        <v/>
      </c>
      <c r="AB36" s="75" t="str">
        <f>'Suivi PFMP 4'!N36</f>
        <v/>
      </c>
    </row>
    <row r="37" spans="1:28" ht="15" customHeight="1">
      <c r="A37" s="281" t="s">
        <v>146</v>
      </c>
      <c r="B37" s="294" t="s">
        <v>185</v>
      </c>
      <c r="C37" s="295"/>
      <c r="D37" s="282" t="s">
        <v>82</v>
      </c>
      <c r="E37" s="282"/>
      <c r="F37" s="282"/>
      <c r="G37" s="282"/>
      <c r="H37" s="282"/>
      <c r="I37" s="282"/>
      <c r="J37" s="282"/>
      <c r="K37" s="72" t="str">
        <f t="shared" si="1"/>
        <v/>
      </c>
      <c r="L37" s="72" t="str">
        <f t="shared" si="1"/>
        <v/>
      </c>
      <c r="M37" s="72" t="str">
        <f t="shared" si="1"/>
        <v/>
      </c>
      <c r="N37" s="72" t="str">
        <f t="shared" si="1"/>
        <v/>
      </c>
      <c r="P37" s="287" t="s">
        <v>83</v>
      </c>
      <c r="Q37" s="56"/>
      <c r="R37" s="55" t="str">
        <f t="shared" si="6"/>
        <v/>
      </c>
      <c r="S37" s="68"/>
      <c r="T37" s="256" t="s">
        <v>243</v>
      </c>
      <c r="Y37" s="75" t="str">
        <f>'Suivi PFMP 4'!K37</f>
        <v/>
      </c>
      <c r="Z37" s="75" t="str">
        <f>'Suivi PFMP 4'!L37</f>
        <v/>
      </c>
      <c r="AA37" s="75" t="str">
        <f>'Suivi PFMP 4'!M37</f>
        <v/>
      </c>
      <c r="AB37" s="75" t="str">
        <f>'Suivi PFMP 4'!N37</f>
        <v/>
      </c>
    </row>
    <row r="38" spans="1:28" ht="24.75" customHeight="1">
      <c r="A38" s="282"/>
      <c r="B38" s="296"/>
      <c r="C38" s="297"/>
      <c r="D38" s="286" t="s">
        <v>128</v>
      </c>
      <c r="E38" s="286"/>
      <c r="F38" s="286"/>
      <c r="G38" s="286"/>
      <c r="H38" s="286"/>
      <c r="I38" s="286"/>
      <c r="J38" s="286"/>
      <c r="K38" s="72" t="str">
        <f t="shared" si="1"/>
        <v/>
      </c>
      <c r="L38" s="72" t="str">
        <f t="shared" si="1"/>
        <v/>
      </c>
      <c r="M38" s="72" t="str">
        <f t="shared" si="1"/>
        <v/>
      </c>
      <c r="N38" s="72" t="str">
        <f t="shared" si="1"/>
        <v/>
      </c>
      <c r="P38" s="288"/>
      <c r="Q38" s="56"/>
      <c r="R38" s="55" t="str">
        <f t="shared" si="6"/>
        <v/>
      </c>
      <c r="S38" s="68"/>
      <c r="T38" s="256" t="s">
        <v>243</v>
      </c>
      <c r="Y38" s="75" t="str">
        <f>'Suivi PFMP 4'!K38</f>
        <v/>
      </c>
      <c r="Z38" s="75" t="str">
        <f>'Suivi PFMP 4'!L38</f>
        <v/>
      </c>
      <c r="AA38" s="75" t="str">
        <f>'Suivi PFMP 4'!M38</f>
        <v/>
      </c>
      <c r="AB38" s="75" t="str">
        <f>'Suivi PFMP 4'!N38</f>
        <v/>
      </c>
    </row>
    <row r="39" spans="1:28" ht="15" customHeight="1">
      <c r="A39" s="168" t="s">
        <v>206</v>
      </c>
      <c r="B39" s="176"/>
      <c r="C39" s="176"/>
      <c r="D39" s="101"/>
      <c r="E39" s="101"/>
      <c r="F39" s="101"/>
      <c r="G39" s="101"/>
      <c r="H39" s="101"/>
      <c r="I39" s="101"/>
      <c r="J39" s="101"/>
      <c r="K39" s="114"/>
      <c r="L39" s="115"/>
      <c r="M39" s="114"/>
      <c r="N39" s="116"/>
      <c r="O39" s="136"/>
      <c r="P39" s="160"/>
      <c r="Q39" s="61"/>
      <c r="R39" s="67"/>
      <c r="S39" s="61"/>
    </row>
    <row r="40" spans="1:28" ht="30.75" customHeight="1">
      <c r="A40" s="229" t="s">
        <v>207</v>
      </c>
      <c r="B40" s="304" t="s">
        <v>209</v>
      </c>
      <c r="C40" s="305"/>
      <c r="D40" s="286" t="s">
        <v>208</v>
      </c>
      <c r="E40" s="286"/>
      <c r="F40" s="286"/>
      <c r="G40" s="286"/>
      <c r="H40" s="286"/>
      <c r="I40" s="286"/>
      <c r="J40" s="286"/>
      <c r="K40" s="72" t="str">
        <f t="shared" si="1"/>
        <v/>
      </c>
      <c r="L40" s="72" t="str">
        <f t="shared" si="1"/>
        <v/>
      </c>
      <c r="M40" s="72" t="str">
        <f t="shared" si="1"/>
        <v/>
      </c>
      <c r="N40" s="72" t="str">
        <f t="shared" si="1"/>
        <v/>
      </c>
      <c r="P40" s="158" t="s">
        <v>210</v>
      </c>
      <c r="Q40" s="68"/>
      <c r="R40" s="55" t="str">
        <f>IF(K40="x",1,(IF(L40="x",2,(IF(M40="x",3,IF(N40="x",4,""))))))</f>
        <v/>
      </c>
      <c r="S40" s="68"/>
      <c r="T40" s="241" t="str">
        <f>IF(R40="","NE",R40)</f>
        <v>NE</v>
      </c>
      <c r="Y40" s="269" t="str">
        <f>'Suivi PFMP 4'!K40</f>
        <v/>
      </c>
      <c r="Z40" s="75" t="str">
        <f>'Suivi PFMP 4'!L40</f>
        <v/>
      </c>
      <c r="AA40" s="75" t="str">
        <f>'Suivi PFMP 4'!M40</f>
        <v/>
      </c>
      <c r="AB40" s="75" t="str">
        <f>'Suivi PFMP 4'!N40</f>
        <v/>
      </c>
    </row>
    <row r="41" spans="1:28" ht="9.75" customHeight="1">
      <c r="A41" s="172"/>
      <c r="B41" s="226"/>
      <c r="C41" s="226"/>
      <c r="D41" s="172"/>
      <c r="E41" s="172"/>
      <c r="F41" s="172"/>
      <c r="G41" s="172"/>
      <c r="H41" s="172"/>
      <c r="I41" s="172"/>
      <c r="J41" s="172"/>
      <c r="K41" s="227"/>
      <c r="L41" s="227"/>
      <c r="M41" s="227"/>
      <c r="N41" s="227"/>
      <c r="P41" s="225"/>
      <c r="Q41" s="67"/>
      <c r="R41" s="67"/>
      <c r="S41" s="67"/>
      <c r="T41" s="73"/>
      <c r="U41" s="95"/>
      <c r="V41" s="96"/>
      <c r="W41" s="205"/>
      <c r="Y41" s="267"/>
    </row>
    <row r="42" spans="1:28" ht="12.75" customHeight="1">
      <c r="A42" s="189"/>
      <c r="B42" s="203"/>
      <c r="C42" s="203"/>
      <c r="D42" s="189"/>
      <c r="E42" s="189"/>
      <c r="F42" s="189"/>
      <c r="G42" s="189"/>
      <c r="H42" s="189"/>
      <c r="I42" s="189"/>
      <c r="J42" s="189"/>
      <c r="K42" s="228"/>
      <c r="L42" s="228"/>
      <c r="M42" s="228"/>
      <c r="N42" s="228"/>
      <c r="P42" s="204"/>
      <c r="Q42" s="67"/>
      <c r="R42" s="67"/>
      <c r="S42" s="67"/>
      <c r="T42" s="73"/>
      <c r="U42" s="95"/>
      <c r="V42" s="96"/>
      <c r="W42" s="205"/>
      <c r="Y42" s="267"/>
    </row>
    <row r="43" spans="1:28" ht="15" customHeight="1">
      <c r="A43" s="232" t="s">
        <v>245</v>
      </c>
      <c r="B43" s="233"/>
      <c r="C43" s="233"/>
      <c r="D43" s="234"/>
      <c r="E43" s="234"/>
      <c r="F43" s="234"/>
      <c r="G43" s="234"/>
      <c r="H43" s="234"/>
      <c r="I43" s="234"/>
      <c r="J43" s="234"/>
      <c r="K43" s="235"/>
      <c r="L43" s="236"/>
      <c r="M43" s="235"/>
      <c r="N43" s="237"/>
      <c r="O43" s="136"/>
      <c r="P43" s="254"/>
      <c r="Q43" s="61"/>
      <c r="R43" s="67"/>
      <c r="S43" s="61"/>
    </row>
    <row r="44" spans="1:28" ht="15" customHeight="1">
      <c r="A44" s="231" t="s">
        <v>198</v>
      </c>
      <c r="B44" s="179"/>
      <c r="C44" s="179"/>
      <c r="D44" s="104"/>
      <c r="E44" s="104"/>
      <c r="F44" s="104"/>
      <c r="G44" s="104"/>
      <c r="H44" s="104"/>
      <c r="I44" s="104"/>
      <c r="J44" s="104"/>
      <c r="K44" s="129"/>
      <c r="L44" s="130"/>
      <c r="M44" s="129"/>
      <c r="N44" s="131"/>
      <c r="O44" s="136"/>
      <c r="P44" s="160"/>
      <c r="Q44" s="61"/>
      <c r="R44" s="67"/>
      <c r="S44" s="61"/>
    </row>
    <row r="45" spans="1:28" ht="33.75" customHeight="1">
      <c r="A45" s="149" t="s">
        <v>192</v>
      </c>
      <c r="B45" s="319" t="s">
        <v>213</v>
      </c>
      <c r="C45" s="320"/>
      <c r="D45" s="286" t="s">
        <v>193</v>
      </c>
      <c r="E45" s="286"/>
      <c r="F45" s="286"/>
      <c r="G45" s="286"/>
      <c r="H45" s="286"/>
      <c r="I45" s="286"/>
      <c r="J45" s="286"/>
      <c r="K45" s="143" t="str">
        <f t="shared" ref="K45:N74" si="7">IF(Y45=0,"",IF(Y45="#","",IF(Y45="x","#",Y45)))</f>
        <v/>
      </c>
      <c r="L45" s="143" t="str">
        <f t="shared" si="7"/>
        <v/>
      </c>
      <c r="M45" s="143" t="str">
        <f t="shared" si="7"/>
        <v/>
      </c>
      <c r="N45" s="143" t="str">
        <f t="shared" si="7"/>
        <v/>
      </c>
      <c r="P45" s="162" t="s">
        <v>200</v>
      </c>
      <c r="Q45" s="68"/>
      <c r="R45" s="55" t="str">
        <f>IF(K45="x",1,(IF(L45="x",2,(IF(M45="x",3,IF(N45="x",4,""))))))</f>
        <v/>
      </c>
      <c r="S45" s="68"/>
      <c r="T45" s="241" t="str">
        <f>IF(R45="","NE",R45)</f>
        <v>NE</v>
      </c>
      <c r="U45" s="95"/>
      <c r="V45" s="96"/>
      <c r="W45" s="108"/>
      <c r="Y45" s="269" t="str">
        <f>'Suivi PFMP 4'!K45</f>
        <v/>
      </c>
      <c r="Z45" s="75" t="str">
        <f>'Suivi PFMP 4'!L45</f>
        <v/>
      </c>
      <c r="AA45" s="75" t="str">
        <f>'Suivi PFMP 4'!M45</f>
        <v/>
      </c>
      <c r="AB45" s="75" t="str">
        <f>'Suivi PFMP 4'!N45</f>
        <v/>
      </c>
    </row>
    <row r="46" spans="1:28" ht="15" customHeight="1">
      <c r="A46" s="231" t="s">
        <v>199</v>
      </c>
      <c r="B46" s="179"/>
      <c r="C46" s="179"/>
      <c r="D46" s="104"/>
      <c r="E46" s="104"/>
      <c r="F46" s="104"/>
      <c r="G46" s="104"/>
      <c r="H46" s="104"/>
      <c r="I46" s="104"/>
      <c r="J46" s="104"/>
      <c r="K46" s="129"/>
      <c r="L46" s="130"/>
      <c r="M46" s="129"/>
      <c r="N46" s="131"/>
      <c r="O46" s="136"/>
      <c r="P46" s="160"/>
      <c r="Q46" s="61"/>
      <c r="R46" s="67"/>
      <c r="S46" s="61"/>
    </row>
    <row r="47" spans="1:28" ht="15.75" customHeight="1">
      <c r="A47" s="150" t="s">
        <v>42</v>
      </c>
      <c r="B47" s="319" t="s">
        <v>213</v>
      </c>
      <c r="C47" s="320"/>
      <c r="D47" s="309" t="s">
        <v>232</v>
      </c>
      <c r="E47" s="310"/>
      <c r="F47" s="310"/>
      <c r="G47" s="310"/>
      <c r="H47" s="310"/>
      <c r="I47" s="310"/>
      <c r="J47" s="311"/>
      <c r="K47" s="143" t="str">
        <f t="shared" si="7"/>
        <v/>
      </c>
      <c r="L47" s="143" t="str">
        <f t="shared" si="7"/>
        <v/>
      </c>
      <c r="M47" s="143" t="str">
        <f t="shared" si="7"/>
        <v/>
      </c>
      <c r="N47" s="143" t="str">
        <f t="shared" si="7"/>
        <v/>
      </c>
      <c r="P47" s="202" t="s">
        <v>201</v>
      </c>
      <c r="Q47" s="56"/>
      <c r="R47" s="55" t="str">
        <f t="shared" ref="R47:R52" si="8">IF(K47="x",1,(IF(L47="x",2,(IF(M47="x",3,IF(N47="x",4,""))))))</f>
        <v/>
      </c>
      <c r="S47" s="68"/>
      <c r="T47" s="241" t="str">
        <f t="shared" ref="T47:T52" si="9">IF(R47="","NE",R47)</f>
        <v>NE</v>
      </c>
      <c r="U47" s="95"/>
      <c r="V47" s="96"/>
      <c r="W47" s="108"/>
      <c r="Y47" s="75" t="str">
        <f>'Suivi PFMP 4'!K47</f>
        <v/>
      </c>
      <c r="Z47" s="75" t="str">
        <f>'Suivi PFMP 4'!L47</f>
        <v/>
      </c>
      <c r="AA47" s="75" t="str">
        <f>'Suivi PFMP 4'!M47</f>
        <v/>
      </c>
      <c r="AB47" s="75" t="str">
        <f>'Suivi PFMP 4'!N47</f>
        <v/>
      </c>
    </row>
    <row r="48" spans="1:28" ht="24" customHeight="1">
      <c r="A48" s="150" t="s">
        <v>218</v>
      </c>
      <c r="B48" s="319" t="s">
        <v>213</v>
      </c>
      <c r="C48" s="320"/>
      <c r="D48" s="309" t="s">
        <v>222</v>
      </c>
      <c r="E48" s="310"/>
      <c r="F48" s="310"/>
      <c r="G48" s="310"/>
      <c r="H48" s="310"/>
      <c r="I48" s="310"/>
      <c r="J48" s="311"/>
      <c r="K48" s="143" t="str">
        <f t="shared" si="7"/>
        <v/>
      </c>
      <c r="L48" s="143" t="str">
        <f t="shared" si="7"/>
        <v/>
      </c>
      <c r="M48" s="143" t="str">
        <f t="shared" si="7"/>
        <v/>
      </c>
      <c r="N48" s="143" t="str">
        <f t="shared" si="7"/>
        <v/>
      </c>
      <c r="P48" s="202" t="s">
        <v>202</v>
      </c>
      <c r="Q48" s="56"/>
      <c r="R48" s="55" t="str">
        <f t="shared" si="8"/>
        <v/>
      </c>
      <c r="S48" s="68"/>
      <c r="T48" s="241" t="str">
        <f t="shared" si="9"/>
        <v>NE</v>
      </c>
      <c r="U48" s="95"/>
      <c r="V48" s="96"/>
      <c r="W48" s="108"/>
      <c r="Y48" s="75" t="str">
        <f>'Suivi PFMP 4'!K48</f>
        <v/>
      </c>
      <c r="Z48" s="75" t="str">
        <f>'Suivi PFMP 4'!L48</f>
        <v/>
      </c>
      <c r="AA48" s="75" t="str">
        <f>'Suivi PFMP 4'!M48</f>
        <v/>
      </c>
      <c r="AB48" s="75" t="str">
        <f>'Suivi PFMP 4'!N48</f>
        <v/>
      </c>
    </row>
    <row r="49" spans="1:28" ht="24" customHeight="1">
      <c r="A49" s="150" t="s">
        <v>63</v>
      </c>
      <c r="B49" s="319" t="s">
        <v>213</v>
      </c>
      <c r="C49" s="320"/>
      <c r="D49" s="286" t="s">
        <v>211</v>
      </c>
      <c r="E49" s="286"/>
      <c r="F49" s="286"/>
      <c r="G49" s="286"/>
      <c r="H49" s="286"/>
      <c r="I49" s="286"/>
      <c r="J49" s="286"/>
      <c r="K49" s="143" t="str">
        <f t="shared" si="7"/>
        <v/>
      </c>
      <c r="L49" s="143" t="str">
        <f t="shared" si="7"/>
        <v/>
      </c>
      <c r="M49" s="143" t="str">
        <f t="shared" si="7"/>
        <v/>
      </c>
      <c r="N49" s="143" t="str">
        <f t="shared" si="7"/>
        <v/>
      </c>
      <c r="P49" s="202" t="s">
        <v>212</v>
      </c>
      <c r="Q49" s="56"/>
      <c r="R49" s="55" t="str">
        <f t="shared" si="8"/>
        <v/>
      </c>
      <c r="S49" s="68"/>
      <c r="T49" s="241" t="str">
        <f t="shared" si="9"/>
        <v>NE</v>
      </c>
      <c r="U49" s="95"/>
      <c r="V49" s="96"/>
      <c r="W49" s="108"/>
      <c r="Y49" s="75" t="str">
        <f>'Suivi PFMP 4'!K49</f>
        <v/>
      </c>
      <c r="Z49" s="75" t="str">
        <f>'Suivi PFMP 4'!L49</f>
        <v/>
      </c>
      <c r="AA49" s="75" t="str">
        <f>'Suivi PFMP 4'!M49</f>
        <v/>
      </c>
      <c r="AB49" s="75" t="str">
        <f>'Suivi PFMP 4'!N49</f>
        <v/>
      </c>
    </row>
    <row r="50" spans="1:28" ht="34.5" customHeight="1">
      <c r="A50" s="150" t="s">
        <v>195</v>
      </c>
      <c r="B50" s="319" t="s">
        <v>213</v>
      </c>
      <c r="C50" s="320"/>
      <c r="D50" s="286" t="s">
        <v>194</v>
      </c>
      <c r="E50" s="286"/>
      <c r="F50" s="286"/>
      <c r="G50" s="286"/>
      <c r="H50" s="286"/>
      <c r="I50" s="286"/>
      <c r="J50" s="286"/>
      <c r="K50" s="143" t="str">
        <f t="shared" si="7"/>
        <v/>
      </c>
      <c r="L50" s="143" t="str">
        <f t="shared" si="7"/>
        <v/>
      </c>
      <c r="M50" s="143" t="str">
        <f t="shared" si="7"/>
        <v/>
      </c>
      <c r="N50" s="143" t="str">
        <f t="shared" si="7"/>
        <v/>
      </c>
      <c r="P50" s="202" t="s">
        <v>201</v>
      </c>
      <c r="Q50" s="56"/>
      <c r="R50" s="55" t="str">
        <f t="shared" si="8"/>
        <v/>
      </c>
      <c r="S50" s="68"/>
      <c r="T50" s="241" t="str">
        <f t="shared" si="9"/>
        <v>NE</v>
      </c>
      <c r="U50" s="95"/>
      <c r="V50" s="96"/>
      <c r="W50" s="108"/>
      <c r="Y50" s="75" t="str">
        <f>'Suivi PFMP 4'!K50</f>
        <v/>
      </c>
      <c r="Z50" s="75" t="str">
        <f>'Suivi PFMP 4'!L50</f>
        <v/>
      </c>
      <c r="AA50" s="75" t="str">
        <f>'Suivi PFMP 4'!M50</f>
        <v/>
      </c>
      <c r="AB50" s="75" t="str">
        <f>'Suivi PFMP 4'!N50</f>
        <v/>
      </c>
    </row>
    <row r="51" spans="1:28" ht="24.75" customHeight="1">
      <c r="A51" s="149" t="s">
        <v>196</v>
      </c>
      <c r="B51" s="319" t="s">
        <v>213</v>
      </c>
      <c r="C51" s="320"/>
      <c r="D51" s="286" t="s">
        <v>197</v>
      </c>
      <c r="E51" s="286"/>
      <c r="F51" s="286"/>
      <c r="G51" s="286"/>
      <c r="H51" s="286"/>
      <c r="I51" s="286"/>
      <c r="J51" s="286"/>
      <c r="K51" s="143" t="str">
        <f t="shared" si="7"/>
        <v/>
      </c>
      <c r="L51" s="143" t="str">
        <f t="shared" si="7"/>
        <v/>
      </c>
      <c r="M51" s="143" t="str">
        <f t="shared" si="7"/>
        <v/>
      </c>
      <c r="N51" s="143" t="str">
        <f t="shared" si="7"/>
        <v/>
      </c>
      <c r="O51" s="255"/>
      <c r="P51" s="162" t="s">
        <v>219</v>
      </c>
      <c r="Q51" s="68"/>
      <c r="R51" s="55" t="str">
        <f t="shared" si="8"/>
        <v/>
      </c>
      <c r="S51" s="68"/>
      <c r="T51" s="241" t="str">
        <f t="shared" si="9"/>
        <v>NE</v>
      </c>
      <c r="U51" s="95"/>
      <c r="V51" s="96"/>
      <c r="W51" s="108"/>
      <c r="Y51" s="75" t="str">
        <f>'Suivi PFMP 4'!K51</f>
        <v/>
      </c>
      <c r="Z51" s="75" t="str">
        <f>'Suivi PFMP 4'!L51</f>
        <v/>
      </c>
      <c r="AA51" s="75" t="str">
        <f>'Suivi PFMP 4'!M51</f>
        <v/>
      </c>
      <c r="AB51" s="75" t="str">
        <f>'Suivi PFMP 4'!N51</f>
        <v/>
      </c>
    </row>
    <row r="52" spans="1:28" ht="24" customHeight="1">
      <c r="A52" s="150" t="s">
        <v>48</v>
      </c>
      <c r="B52" s="319" t="s">
        <v>213</v>
      </c>
      <c r="C52" s="320"/>
      <c r="D52" s="309" t="s">
        <v>223</v>
      </c>
      <c r="E52" s="310"/>
      <c r="F52" s="310"/>
      <c r="G52" s="310"/>
      <c r="H52" s="310"/>
      <c r="I52" s="310"/>
      <c r="J52" s="311"/>
      <c r="K52" s="143" t="str">
        <f t="shared" si="7"/>
        <v/>
      </c>
      <c r="L52" s="143" t="str">
        <f t="shared" si="7"/>
        <v/>
      </c>
      <c r="M52" s="143" t="str">
        <f t="shared" si="7"/>
        <v/>
      </c>
      <c r="N52" s="143" t="str">
        <f t="shared" si="7"/>
        <v/>
      </c>
      <c r="P52" s="162" t="s">
        <v>221</v>
      </c>
      <c r="Q52" s="68"/>
      <c r="R52" s="55" t="str">
        <f t="shared" si="8"/>
        <v/>
      </c>
      <c r="S52" s="68"/>
      <c r="T52" s="241" t="str">
        <f t="shared" si="9"/>
        <v>NE</v>
      </c>
      <c r="U52" s="95"/>
      <c r="V52" s="96"/>
      <c r="W52" s="108"/>
      <c r="Y52" s="75" t="str">
        <f>'Suivi PFMP 4'!K52</f>
        <v/>
      </c>
      <c r="Z52" s="75" t="str">
        <f>'Suivi PFMP 4'!L52</f>
        <v/>
      </c>
      <c r="AA52" s="75" t="str">
        <f>'Suivi PFMP 4'!M52</f>
        <v/>
      </c>
      <c r="AB52" s="75" t="str">
        <f>'Suivi PFMP 4'!N52</f>
        <v/>
      </c>
    </row>
    <row r="53" spans="1:28" ht="15" customHeight="1">
      <c r="A53" s="242" t="s">
        <v>216</v>
      </c>
      <c r="B53" s="243"/>
      <c r="C53" s="243"/>
      <c r="D53" s="244"/>
      <c r="E53" s="244"/>
      <c r="F53" s="244"/>
      <c r="G53" s="244"/>
      <c r="H53" s="244"/>
      <c r="I53" s="244"/>
      <c r="J53" s="244"/>
      <c r="K53" s="245"/>
      <c r="L53" s="246"/>
      <c r="M53" s="245"/>
      <c r="N53" s="247"/>
      <c r="O53" s="136"/>
      <c r="P53" s="223"/>
      <c r="Q53" s="61"/>
      <c r="R53" s="67"/>
      <c r="S53" s="61"/>
    </row>
    <row r="54" spans="1:28" ht="15" customHeight="1">
      <c r="A54" s="248" t="s">
        <v>198</v>
      </c>
      <c r="B54" s="249"/>
      <c r="C54" s="249"/>
      <c r="D54" s="250"/>
      <c r="E54" s="250"/>
      <c r="F54" s="250"/>
      <c r="G54" s="250"/>
      <c r="H54" s="250"/>
      <c r="I54" s="250"/>
      <c r="J54" s="250"/>
      <c r="K54" s="251"/>
      <c r="L54" s="252"/>
      <c r="M54" s="251"/>
      <c r="N54" s="253"/>
      <c r="O54" s="136"/>
      <c r="P54" s="160"/>
      <c r="Q54" s="61"/>
      <c r="R54" s="67"/>
      <c r="S54" s="61"/>
    </row>
    <row r="55" spans="1:28" ht="33.75" customHeight="1">
      <c r="A55" s="149" t="s">
        <v>217</v>
      </c>
      <c r="B55" s="319" t="s">
        <v>213</v>
      </c>
      <c r="C55" s="320"/>
      <c r="D55" s="309" t="s">
        <v>193</v>
      </c>
      <c r="E55" s="310"/>
      <c r="F55" s="310"/>
      <c r="G55" s="310"/>
      <c r="H55" s="310"/>
      <c r="I55" s="310"/>
      <c r="J55" s="311"/>
      <c r="K55" s="143" t="str">
        <f t="shared" si="7"/>
        <v/>
      </c>
      <c r="L55" s="143" t="str">
        <f t="shared" si="7"/>
        <v/>
      </c>
      <c r="M55" s="143" t="str">
        <f t="shared" si="7"/>
        <v/>
      </c>
      <c r="N55" s="143" t="str">
        <f t="shared" si="7"/>
        <v/>
      </c>
      <c r="P55" s="162" t="s">
        <v>224</v>
      </c>
      <c r="Q55" s="68"/>
      <c r="R55" s="55" t="str">
        <f>IF(K55="x",1,(IF(L55="x",2,(IF(M55="x",3,IF(N55="x",4,""))))))</f>
        <v/>
      </c>
      <c r="S55" s="68"/>
      <c r="T55" s="241" t="str">
        <f>IF(R55="","NE",R55)</f>
        <v>NE</v>
      </c>
      <c r="U55" s="95"/>
      <c r="V55" s="96"/>
      <c r="W55" s="108"/>
      <c r="Y55" s="269" t="str">
        <f>'Suivi PFMP 4'!K55</f>
        <v/>
      </c>
      <c r="Z55" s="75" t="str">
        <f>'Suivi PFMP 4'!L55</f>
        <v/>
      </c>
      <c r="AA55" s="75" t="str">
        <f>'Suivi PFMP 4'!M55</f>
        <v/>
      </c>
      <c r="AB55" s="75" t="str">
        <f>'Suivi PFMP 4'!N55</f>
        <v/>
      </c>
    </row>
    <row r="56" spans="1:28" ht="15" customHeight="1">
      <c r="A56" s="248" t="s">
        <v>199</v>
      </c>
      <c r="B56" s="249"/>
      <c r="C56" s="249"/>
      <c r="D56" s="250"/>
      <c r="E56" s="250"/>
      <c r="F56" s="250"/>
      <c r="G56" s="250"/>
      <c r="H56" s="250"/>
      <c r="I56" s="250"/>
      <c r="J56" s="250"/>
      <c r="K56" s="251"/>
      <c r="L56" s="252"/>
      <c r="M56" s="251"/>
      <c r="N56" s="253"/>
      <c r="O56" s="136"/>
      <c r="P56" s="160"/>
      <c r="Q56" s="61"/>
      <c r="R56" s="67"/>
      <c r="S56" s="61"/>
    </row>
    <row r="57" spans="1:28" ht="34.5" customHeight="1">
      <c r="A57" s="150" t="s">
        <v>229</v>
      </c>
      <c r="B57" s="319" t="s">
        <v>213</v>
      </c>
      <c r="C57" s="320"/>
      <c r="D57" s="309" t="s">
        <v>228</v>
      </c>
      <c r="E57" s="310"/>
      <c r="F57" s="310"/>
      <c r="G57" s="310"/>
      <c r="H57" s="310"/>
      <c r="I57" s="310"/>
      <c r="J57" s="311"/>
      <c r="K57" s="143" t="str">
        <f t="shared" si="7"/>
        <v/>
      </c>
      <c r="L57" s="143" t="str">
        <f t="shared" si="7"/>
        <v/>
      </c>
      <c r="M57" s="143" t="str">
        <f t="shared" si="7"/>
        <v/>
      </c>
      <c r="N57" s="143" t="str">
        <f t="shared" si="7"/>
        <v/>
      </c>
      <c r="P57" s="202" t="s">
        <v>230</v>
      </c>
      <c r="Q57" s="56"/>
      <c r="R57" s="55" t="str">
        <f t="shared" ref="R57:R62" si="10">IF(K57="x",1,(IF(L57="x",2,(IF(M57="x",3,IF(N57="x",4,""))))))</f>
        <v/>
      </c>
      <c r="S57" s="68"/>
      <c r="T57" s="241" t="str">
        <f>IF(R57="","NE",R57)</f>
        <v>NE</v>
      </c>
      <c r="U57" s="95"/>
      <c r="V57" s="96"/>
      <c r="W57" s="108"/>
      <c r="Y57" s="75" t="str">
        <f>'Suivi PFMP 4'!K57</f>
        <v/>
      </c>
      <c r="Z57" s="75" t="str">
        <f>'Suivi PFMP 4'!L57</f>
        <v/>
      </c>
      <c r="AA57" s="75" t="str">
        <f>'Suivi PFMP 4'!M57</f>
        <v/>
      </c>
      <c r="AB57" s="75" t="str">
        <f>'Suivi PFMP 4'!N57</f>
        <v/>
      </c>
    </row>
    <row r="58" spans="1:28" ht="34.5" customHeight="1">
      <c r="A58" s="150" t="s">
        <v>231</v>
      </c>
      <c r="B58" s="319" t="s">
        <v>213</v>
      </c>
      <c r="C58" s="320"/>
      <c r="D58" s="309" t="s">
        <v>232</v>
      </c>
      <c r="E58" s="310"/>
      <c r="F58" s="310"/>
      <c r="G58" s="310"/>
      <c r="H58" s="310"/>
      <c r="I58" s="310"/>
      <c r="J58" s="311"/>
      <c r="K58" s="143" t="str">
        <f t="shared" si="7"/>
        <v/>
      </c>
      <c r="L58" s="143" t="str">
        <f t="shared" si="7"/>
        <v/>
      </c>
      <c r="M58" s="143" t="str">
        <f t="shared" si="7"/>
        <v/>
      </c>
      <c r="N58" s="143" t="str">
        <f t="shared" si="7"/>
        <v/>
      </c>
      <c r="P58" s="202" t="s">
        <v>233</v>
      </c>
      <c r="Q58" s="56"/>
      <c r="R58" s="55" t="str">
        <f t="shared" si="10"/>
        <v/>
      </c>
      <c r="S58" s="68"/>
      <c r="T58" s="241" t="str">
        <f>IF(R58="","NE",R58)</f>
        <v>NE</v>
      </c>
      <c r="U58" s="95"/>
      <c r="V58" s="96"/>
      <c r="W58" s="108"/>
      <c r="Y58" s="75" t="str">
        <f>'Suivi PFMP 4'!K58</f>
        <v/>
      </c>
      <c r="Z58" s="75" t="str">
        <f>'Suivi PFMP 4'!L58</f>
        <v/>
      </c>
      <c r="AA58" s="75" t="str">
        <f>'Suivi PFMP 4'!M58</f>
        <v/>
      </c>
      <c r="AB58" s="75" t="str">
        <f>'Suivi PFMP 4'!N58</f>
        <v/>
      </c>
    </row>
    <row r="59" spans="1:28" ht="24" customHeight="1">
      <c r="A59" s="150" t="s">
        <v>218</v>
      </c>
      <c r="B59" s="319" t="s">
        <v>213</v>
      </c>
      <c r="C59" s="320"/>
      <c r="D59" s="309" t="s">
        <v>222</v>
      </c>
      <c r="E59" s="310"/>
      <c r="F59" s="310"/>
      <c r="G59" s="310"/>
      <c r="H59" s="310"/>
      <c r="I59" s="310"/>
      <c r="J59" s="311"/>
      <c r="K59" s="143" t="str">
        <f t="shared" si="7"/>
        <v/>
      </c>
      <c r="L59" s="143" t="str">
        <f t="shared" si="7"/>
        <v/>
      </c>
      <c r="M59" s="143" t="str">
        <f t="shared" si="7"/>
        <v/>
      </c>
      <c r="N59" s="143" t="str">
        <f t="shared" si="7"/>
        <v/>
      </c>
      <c r="P59" s="202" t="s">
        <v>225</v>
      </c>
      <c r="Q59" s="56"/>
      <c r="R59" s="55" t="str">
        <f t="shared" si="10"/>
        <v/>
      </c>
      <c r="S59" s="68"/>
      <c r="T59" s="241" t="str">
        <f>IF(R59="","NE",R59)</f>
        <v>NE</v>
      </c>
      <c r="U59" s="95"/>
      <c r="V59" s="96"/>
      <c r="W59" s="108"/>
      <c r="Y59" s="75" t="str">
        <f>'Suivi PFMP 4'!K59</f>
        <v/>
      </c>
      <c r="Z59" s="75" t="str">
        <f>'Suivi PFMP 4'!L59</f>
        <v/>
      </c>
      <c r="AA59" s="75" t="str">
        <f>'Suivi PFMP 4'!M59</f>
        <v/>
      </c>
      <c r="AB59" s="75" t="str">
        <f>'Suivi PFMP 4'!N59</f>
        <v/>
      </c>
    </row>
    <row r="60" spans="1:28" ht="24" customHeight="1">
      <c r="A60" s="150" t="s">
        <v>63</v>
      </c>
      <c r="B60" s="319" t="s">
        <v>213</v>
      </c>
      <c r="C60" s="320"/>
      <c r="D60" s="309" t="s">
        <v>211</v>
      </c>
      <c r="E60" s="310"/>
      <c r="F60" s="310"/>
      <c r="G60" s="310"/>
      <c r="H60" s="310"/>
      <c r="I60" s="310"/>
      <c r="J60" s="311"/>
      <c r="K60" s="143" t="str">
        <f t="shared" si="7"/>
        <v/>
      </c>
      <c r="L60" s="265" t="str">
        <f t="shared" si="7"/>
        <v/>
      </c>
      <c r="M60" s="143" t="str">
        <f t="shared" si="7"/>
        <v/>
      </c>
      <c r="N60" s="143" t="str">
        <f t="shared" si="7"/>
        <v/>
      </c>
      <c r="P60" s="202" t="s">
        <v>212</v>
      </c>
      <c r="Q60" s="56"/>
      <c r="R60" s="55" t="str">
        <f t="shared" si="10"/>
        <v/>
      </c>
      <c r="S60" s="68"/>
      <c r="T60" s="241" t="str">
        <f>IF(R60="","NE",R60)</f>
        <v>NE</v>
      </c>
      <c r="U60" s="95"/>
      <c r="V60" s="96"/>
      <c r="W60" s="108"/>
      <c r="Y60" s="75" t="str">
        <f>'Suivi PFMP 4'!K60</f>
        <v/>
      </c>
      <c r="Z60" s="75" t="str">
        <f>'Suivi PFMP 4'!L60</f>
        <v/>
      </c>
      <c r="AA60" s="75" t="str">
        <f>'Suivi PFMP 4'!M60</f>
        <v/>
      </c>
      <c r="AB60" s="75" t="str">
        <f>'Suivi PFMP 4'!N60</f>
        <v/>
      </c>
    </row>
    <row r="61" spans="1:28" ht="34.5" customHeight="1">
      <c r="A61" s="150" t="s">
        <v>195</v>
      </c>
      <c r="B61" s="319" t="s">
        <v>213</v>
      </c>
      <c r="C61" s="320"/>
      <c r="D61" s="309" t="s">
        <v>194</v>
      </c>
      <c r="E61" s="310"/>
      <c r="F61" s="310"/>
      <c r="G61" s="310"/>
      <c r="H61" s="310"/>
      <c r="I61" s="310"/>
      <c r="J61" s="311"/>
      <c r="K61" s="143" t="str">
        <f t="shared" si="7"/>
        <v/>
      </c>
      <c r="L61" s="143" t="str">
        <f t="shared" si="7"/>
        <v/>
      </c>
      <c r="M61" s="143" t="str">
        <f t="shared" si="7"/>
        <v/>
      </c>
      <c r="N61" s="143" t="str">
        <f t="shared" si="7"/>
        <v/>
      </c>
      <c r="P61" s="202" t="s">
        <v>226</v>
      </c>
      <c r="Q61" s="56"/>
      <c r="R61" s="55" t="str">
        <f t="shared" si="10"/>
        <v/>
      </c>
      <c r="S61" s="56"/>
      <c r="T61" s="73"/>
      <c r="Y61" s="75" t="str">
        <f>'Suivi PFMP 4'!K61</f>
        <v/>
      </c>
      <c r="Z61" s="75" t="str">
        <f>'Suivi PFMP 4'!L61</f>
        <v/>
      </c>
      <c r="AA61" s="75" t="str">
        <f>'Suivi PFMP 4'!M61</f>
        <v/>
      </c>
      <c r="AB61" s="75" t="str">
        <f>'Suivi PFMP 4'!N61</f>
        <v/>
      </c>
    </row>
    <row r="62" spans="1:28" ht="24.75" customHeight="1">
      <c r="A62" s="149" t="s">
        <v>196</v>
      </c>
      <c r="B62" s="319" t="s">
        <v>213</v>
      </c>
      <c r="C62" s="320"/>
      <c r="D62" s="309" t="s">
        <v>197</v>
      </c>
      <c r="E62" s="310"/>
      <c r="F62" s="310"/>
      <c r="G62" s="310"/>
      <c r="H62" s="310"/>
      <c r="I62" s="310"/>
      <c r="J62" s="311"/>
      <c r="K62" s="143" t="str">
        <f t="shared" si="7"/>
        <v/>
      </c>
      <c r="L62" s="143" t="str">
        <f t="shared" si="7"/>
        <v/>
      </c>
      <c r="M62" s="143" t="str">
        <f t="shared" si="7"/>
        <v/>
      </c>
      <c r="N62" s="143" t="str">
        <f t="shared" si="7"/>
        <v/>
      </c>
      <c r="P62" s="162" t="s">
        <v>226</v>
      </c>
      <c r="Q62" s="68"/>
      <c r="R62" s="55" t="str">
        <f t="shared" si="10"/>
        <v/>
      </c>
      <c r="S62" s="56"/>
      <c r="T62" s="75">
        <f>SUM(R61:R62)</f>
        <v>0</v>
      </c>
      <c r="U62" s="62">
        <f>IF(R61&lt;&gt;"",1,0)+IF(R62&lt;&gt;"",1,0)</f>
        <v>0</v>
      </c>
      <c r="V62" s="63" t="str">
        <f>IF(U62=0,"",T62/U62)</f>
        <v/>
      </c>
      <c r="W62" s="65" t="str">
        <f>IF(V62="","NE",ROUND(V62,0))</f>
        <v>NE</v>
      </c>
      <c r="Y62" s="75" t="str">
        <f>'Suivi PFMP 4'!K62</f>
        <v/>
      </c>
      <c r="Z62" s="75" t="str">
        <f>'Suivi PFMP 4'!L62</f>
        <v/>
      </c>
      <c r="AA62" s="75" t="str">
        <f>'Suivi PFMP 4'!M62</f>
        <v/>
      </c>
      <c r="AB62" s="75" t="str">
        <f>'Suivi PFMP 4'!N62</f>
        <v/>
      </c>
    </row>
    <row r="63" spans="1:28" ht="15" customHeight="1">
      <c r="A63" s="248" t="s">
        <v>220</v>
      </c>
      <c r="B63" s="249"/>
      <c r="C63" s="249"/>
      <c r="D63" s="250"/>
      <c r="E63" s="250"/>
      <c r="F63" s="250"/>
      <c r="G63" s="250"/>
      <c r="H63" s="250"/>
      <c r="I63" s="250"/>
      <c r="J63" s="250"/>
      <c r="K63" s="251"/>
      <c r="L63" s="252"/>
      <c r="M63" s="251"/>
      <c r="N63" s="253"/>
      <c r="O63" s="136"/>
      <c r="P63" s="160"/>
      <c r="Q63" s="61"/>
      <c r="R63" s="67"/>
      <c r="S63" s="61"/>
    </row>
    <row r="64" spans="1:28" ht="24" customHeight="1">
      <c r="A64" s="150" t="s">
        <v>48</v>
      </c>
      <c r="B64" s="319" t="s">
        <v>213</v>
      </c>
      <c r="C64" s="320"/>
      <c r="D64" s="309" t="s">
        <v>223</v>
      </c>
      <c r="E64" s="310"/>
      <c r="F64" s="310"/>
      <c r="G64" s="310"/>
      <c r="H64" s="310"/>
      <c r="I64" s="310"/>
      <c r="J64" s="311"/>
      <c r="K64" s="143" t="str">
        <f t="shared" si="7"/>
        <v/>
      </c>
      <c r="L64" s="143" t="str">
        <f t="shared" si="7"/>
        <v/>
      </c>
      <c r="M64" s="143" t="str">
        <f t="shared" si="7"/>
        <v/>
      </c>
      <c r="N64" s="143" t="str">
        <f t="shared" si="7"/>
        <v/>
      </c>
      <c r="P64" s="202" t="s">
        <v>227</v>
      </c>
      <c r="Q64" s="56"/>
      <c r="R64" s="55" t="str">
        <f>IF(K64="x",1,(IF(L64="x",2,(IF(M64="x",3,IF(N64="x",4,""))))))</f>
        <v/>
      </c>
      <c r="S64" s="68"/>
      <c r="T64" s="241" t="str">
        <f>IF(R64="","NE",R64)</f>
        <v>NE</v>
      </c>
      <c r="U64" s="95"/>
      <c r="V64" s="96"/>
      <c r="W64" s="108"/>
      <c r="Y64" s="75" t="str">
        <f>'Suivi PFMP 4'!K64</f>
        <v/>
      </c>
      <c r="Z64" s="75" t="str">
        <f>'Suivi PFMP 4'!L64</f>
        <v/>
      </c>
      <c r="AA64" s="75" t="str">
        <f>'Suivi PFMP 4'!M64</f>
        <v/>
      </c>
      <c r="AB64" s="75" t="str">
        <f>'Suivi PFMP 4'!N64</f>
        <v/>
      </c>
    </row>
    <row r="65" spans="1:28" ht="15" customHeight="1">
      <c r="A65" s="169" t="s">
        <v>150</v>
      </c>
      <c r="B65" s="177"/>
      <c r="C65" s="177"/>
      <c r="D65" s="102"/>
      <c r="E65" s="102"/>
      <c r="F65" s="102"/>
      <c r="G65" s="102"/>
      <c r="H65" s="102"/>
      <c r="I65" s="102"/>
      <c r="J65" s="102"/>
      <c r="K65" s="125"/>
      <c r="L65" s="126"/>
      <c r="M65" s="125"/>
      <c r="N65" s="127"/>
      <c r="O65" s="136"/>
      <c r="P65" s="159"/>
      <c r="Q65" s="61"/>
      <c r="R65" s="70"/>
      <c r="S65" s="61"/>
      <c r="T65" s="73"/>
    </row>
    <row r="66" spans="1:28" ht="15" customHeight="1">
      <c r="A66" s="170" t="s">
        <v>85</v>
      </c>
      <c r="B66" s="178"/>
      <c r="C66" s="178"/>
      <c r="D66" s="103"/>
      <c r="E66" s="103"/>
      <c r="F66" s="103"/>
      <c r="G66" s="103"/>
      <c r="H66" s="103"/>
      <c r="I66" s="103"/>
      <c r="J66" s="103"/>
      <c r="K66" s="122"/>
      <c r="L66" s="123"/>
      <c r="M66" s="122"/>
      <c r="N66" s="124"/>
      <c r="O66" s="136"/>
      <c r="P66" s="160"/>
      <c r="Q66" s="61"/>
      <c r="R66" s="71"/>
      <c r="S66" s="61"/>
      <c r="T66" s="73"/>
      <c r="Z66" s="267"/>
    </row>
    <row r="67" spans="1:28" ht="90.75" customHeight="1">
      <c r="A67" s="149" t="s">
        <v>148</v>
      </c>
      <c r="B67" s="294" t="s">
        <v>240</v>
      </c>
      <c r="C67" s="295"/>
      <c r="D67" s="286" t="s">
        <v>263</v>
      </c>
      <c r="E67" s="286"/>
      <c r="F67" s="286"/>
      <c r="G67" s="286"/>
      <c r="H67" s="286"/>
      <c r="I67" s="286"/>
      <c r="J67" s="286"/>
      <c r="K67" s="143" t="str">
        <f t="shared" si="7"/>
        <v/>
      </c>
      <c r="L67" s="143" t="str">
        <f t="shared" si="7"/>
        <v/>
      </c>
      <c r="M67" s="143" t="str">
        <f t="shared" si="7"/>
        <v/>
      </c>
      <c r="N67" s="201" t="str">
        <f t="shared" si="7"/>
        <v/>
      </c>
      <c r="P67" s="158" t="s">
        <v>83</v>
      </c>
      <c r="Q67" s="68"/>
      <c r="R67" s="55" t="str">
        <f t="shared" ref="R67:R68" si="11">IF(K67="x",1,(IF(L67="x",2,(IF(M67="x",3,IF(N67="x",4,""))))))</f>
        <v/>
      </c>
      <c r="S67" s="69"/>
      <c r="T67" s="75">
        <f>SUM(R67:R67,R37:R38)</f>
        <v>0</v>
      </c>
      <c r="U67" s="62">
        <f>IF(R37&lt;&gt;"",1,0)+IF(R38&lt;&gt;"",1,0)+IF(R67&lt;&gt;"",1,0)</f>
        <v>0</v>
      </c>
      <c r="V67" s="63" t="str">
        <f>IF(U67=0,"",T67/U67)</f>
        <v/>
      </c>
      <c r="W67" s="65" t="str">
        <f>IF(V67="","NE",ROUND(V67,0))</f>
        <v>NE</v>
      </c>
      <c r="Y67" s="75" t="str">
        <f>'Suivi PFMP 4'!K67</f>
        <v/>
      </c>
      <c r="Z67" s="75" t="str">
        <f>'Suivi PFMP 4'!L67</f>
        <v/>
      </c>
      <c r="AA67" s="75" t="str">
        <f>'Suivi PFMP 4'!M67</f>
        <v/>
      </c>
      <c r="AB67" s="75" t="str">
        <f>'Suivi PFMP 4'!N67</f>
        <v/>
      </c>
    </row>
    <row r="68" spans="1:28" ht="34.5" customHeight="1">
      <c r="A68" s="110" t="s">
        <v>129</v>
      </c>
      <c r="B68" s="304" t="s">
        <v>166</v>
      </c>
      <c r="C68" s="305"/>
      <c r="D68" s="282" t="s">
        <v>88</v>
      </c>
      <c r="E68" s="282"/>
      <c r="F68" s="282"/>
      <c r="G68" s="282"/>
      <c r="H68" s="282"/>
      <c r="I68" s="282"/>
      <c r="J68" s="282"/>
      <c r="K68" s="72" t="str">
        <f t="shared" si="7"/>
        <v/>
      </c>
      <c r="L68" s="72" t="str">
        <f t="shared" si="7"/>
        <v/>
      </c>
      <c r="M68" s="72" t="str">
        <f t="shared" si="7"/>
        <v/>
      </c>
      <c r="N68" s="72" t="str">
        <f t="shared" si="7"/>
        <v/>
      </c>
      <c r="P68" s="162" t="s">
        <v>89</v>
      </c>
      <c r="Q68" s="67"/>
      <c r="R68" s="55" t="str">
        <f t="shared" si="11"/>
        <v/>
      </c>
      <c r="S68" s="67"/>
      <c r="T68" s="241" t="str">
        <f>IF(R68="","NE",R68)</f>
        <v>NE</v>
      </c>
      <c r="Y68" s="75" t="str">
        <f>'Suivi PFMP 4'!K68</f>
        <v/>
      </c>
      <c r="Z68" s="75" t="str">
        <f>'Suivi PFMP 4'!L68</f>
        <v/>
      </c>
      <c r="AA68" s="75" t="str">
        <f>'Suivi PFMP 4'!M68</f>
        <v/>
      </c>
      <c r="AB68" s="75" t="str">
        <f>'Suivi PFMP 4'!N68</f>
        <v/>
      </c>
    </row>
    <row r="69" spans="1:28" ht="15" customHeight="1">
      <c r="A69" s="170" t="s">
        <v>90</v>
      </c>
      <c r="B69" s="178"/>
      <c r="C69" s="178"/>
      <c r="D69" s="103"/>
      <c r="E69" s="103"/>
      <c r="F69" s="103"/>
      <c r="G69" s="103"/>
      <c r="H69" s="103"/>
      <c r="I69" s="103"/>
      <c r="J69" s="103"/>
      <c r="K69" s="122"/>
      <c r="L69" s="123"/>
      <c r="M69" s="122"/>
      <c r="N69" s="124"/>
      <c r="O69" s="136"/>
      <c r="P69" s="161"/>
      <c r="Q69" s="61"/>
      <c r="R69" s="67"/>
      <c r="S69" s="61"/>
      <c r="Z69" s="267"/>
    </row>
    <row r="70" spans="1:28" ht="24.75" customHeight="1">
      <c r="A70" s="149" t="s">
        <v>18</v>
      </c>
      <c r="B70" s="304" t="s">
        <v>255</v>
      </c>
      <c r="C70" s="305"/>
      <c r="D70" s="286" t="s">
        <v>91</v>
      </c>
      <c r="E70" s="286"/>
      <c r="F70" s="286"/>
      <c r="G70" s="286"/>
      <c r="H70" s="286"/>
      <c r="I70" s="286"/>
      <c r="J70" s="286"/>
      <c r="K70" s="143" t="str">
        <f t="shared" si="7"/>
        <v/>
      </c>
      <c r="L70" s="143" t="str">
        <f t="shared" si="7"/>
        <v/>
      </c>
      <c r="M70" s="143" t="str">
        <f t="shared" si="7"/>
        <v/>
      </c>
      <c r="N70" s="143" t="str">
        <f t="shared" si="7"/>
        <v/>
      </c>
      <c r="P70" s="162" t="s">
        <v>92</v>
      </c>
      <c r="Q70" s="56"/>
      <c r="R70" s="55" t="str">
        <f>IF(K70="x",1,(IF(L70="x",2,(IF(M70="x",3,IF(N70="x",4,""))))))</f>
        <v/>
      </c>
      <c r="S70" s="68"/>
      <c r="T70" s="241" t="str">
        <f>IF(R70="","NE",R70)</f>
        <v>NE</v>
      </c>
      <c r="U70" s="95"/>
      <c r="V70" s="96"/>
      <c r="W70" s="108"/>
      <c r="Y70" s="75" t="str">
        <f>'Suivi PFMP 4'!K70</f>
        <v/>
      </c>
      <c r="Z70" s="75" t="str">
        <f>'Suivi PFMP 4'!L70</f>
        <v/>
      </c>
      <c r="AA70" s="75" t="str">
        <f>'Suivi PFMP 4'!M70</f>
        <v/>
      </c>
      <c r="AB70" s="75" t="str">
        <f>'Suivi PFMP 4'!N70</f>
        <v/>
      </c>
    </row>
    <row r="71" spans="1:28" ht="15" customHeight="1">
      <c r="A71" s="98" t="s">
        <v>264</v>
      </c>
      <c r="B71" s="179"/>
      <c r="C71" s="179"/>
      <c r="D71" s="104"/>
      <c r="E71" s="104"/>
      <c r="F71" s="104"/>
      <c r="G71" s="104"/>
      <c r="H71" s="104"/>
      <c r="I71" s="104"/>
      <c r="J71" s="104"/>
      <c r="K71" s="129"/>
      <c r="L71" s="130"/>
      <c r="M71" s="129"/>
      <c r="N71" s="131"/>
      <c r="O71" s="136"/>
      <c r="P71" s="161"/>
      <c r="Q71" s="61"/>
      <c r="R71" s="67"/>
      <c r="S71" s="61"/>
      <c r="Z71" s="267"/>
    </row>
    <row r="72" spans="1:28" ht="24" customHeight="1">
      <c r="A72" s="110" t="s">
        <v>130</v>
      </c>
      <c r="B72" s="294" t="s">
        <v>106</v>
      </c>
      <c r="C72" s="295"/>
      <c r="D72" s="352" t="s">
        <v>96</v>
      </c>
      <c r="E72" s="353"/>
      <c r="F72" s="353"/>
      <c r="G72" s="353"/>
      <c r="H72" s="353"/>
      <c r="I72" s="353"/>
      <c r="J72" s="354"/>
      <c r="K72" s="275" t="str">
        <f t="shared" si="7"/>
        <v/>
      </c>
      <c r="L72" s="275" t="str">
        <f t="shared" si="7"/>
        <v/>
      </c>
      <c r="M72" s="275" t="str">
        <f t="shared" si="7"/>
        <v/>
      </c>
      <c r="N72" s="275" t="str">
        <f t="shared" si="7"/>
        <v/>
      </c>
      <c r="P72" s="162" t="s">
        <v>97</v>
      </c>
      <c r="Q72" s="67"/>
      <c r="R72" s="55" t="str">
        <f t="shared" ref="R72:R74" si="12">IF(K72="x",1,(IF(L72="x",2,(IF(M72="x",3,IF(N72="x",4,""))))))</f>
        <v/>
      </c>
      <c r="S72" s="67"/>
      <c r="T72" s="241" t="str">
        <f>IF(R72="","NE",R72)</f>
        <v>NE</v>
      </c>
      <c r="Y72" s="75" t="str">
        <f>'Suivi PFMP 4'!K72</f>
        <v/>
      </c>
      <c r="Z72" s="269" t="str">
        <f>'Suivi PFMP 4'!L72</f>
        <v/>
      </c>
      <c r="AA72" s="75" t="str">
        <f>'Suivi PFMP 4'!M72</f>
        <v/>
      </c>
      <c r="AB72" s="75" t="str">
        <f>'Suivi PFMP 4'!N72</f>
        <v/>
      </c>
    </row>
    <row r="73" spans="1:28" ht="24" customHeight="1">
      <c r="A73" s="110" t="s">
        <v>131</v>
      </c>
      <c r="B73" s="312"/>
      <c r="C73" s="313"/>
      <c r="D73" s="352" t="s">
        <v>86</v>
      </c>
      <c r="E73" s="353"/>
      <c r="F73" s="353"/>
      <c r="G73" s="353"/>
      <c r="H73" s="353"/>
      <c r="I73" s="353"/>
      <c r="J73" s="354"/>
      <c r="K73" s="275" t="str">
        <f t="shared" si="7"/>
        <v/>
      </c>
      <c r="L73" s="275" t="str">
        <f t="shared" si="7"/>
        <v/>
      </c>
      <c r="M73" s="275" t="str">
        <f t="shared" si="7"/>
        <v/>
      </c>
      <c r="N73" s="275" t="str">
        <f t="shared" si="7"/>
        <v/>
      </c>
      <c r="P73" s="162" t="s">
        <v>98</v>
      </c>
      <c r="Q73" s="67"/>
      <c r="R73" s="55" t="str">
        <f t="shared" si="12"/>
        <v/>
      </c>
      <c r="S73" s="67"/>
      <c r="T73" s="241" t="str">
        <f>IF(R73="","NE",R73)</f>
        <v>NE</v>
      </c>
      <c r="Y73" s="75" t="str">
        <f>'Suivi PFMP 4'!K73</f>
        <v/>
      </c>
      <c r="Z73" s="269" t="str">
        <f>'Suivi PFMP 4'!L73</f>
        <v/>
      </c>
      <c r="AA73" s="75" t="str">
        <f>'Suivi PFMP 4'!M73</f>
        <v/>
      </c>
      <c r="AB73" s="75" t="str">
        <f>'Suivi PFMP 4'!N73</f>
        <v/>
      </c>
    </row>
    <row r="74" spans="1:28" ht="25.5" customHeight="1">
      <c r="A74" s="110" t="s">
        <v>132</v>
      </c>
      <c r="B74" s="296"/>
      <c r="C74" s="297"/>
      <c r="D74" s="352" t="s">
        <v>99</v>
      </c>
      <c r="E74" s="353"/>
      <c r="F74" s="353"/>
      <c r="G74" s="353"/>
      <c r="H74" s="353"/>
      <c r="I74" s="353"/>
      <c r="J74" s="354"/>
      <c r="K74" s="275" t="str">
        <f t="shared" si="7"/>
        <v/>
      </c>
      <c r="L74" s="275" t="str">
        <f t="shared" si="7"/>
        <v/>
      </c>
      <c r="M74" s="275" t="str">
        <f t="shared" si="7"/>
        <v/>
      </c>
      <c r="N74" s="275" t="str">
        <f t="shared" si="7"/>
        <v/>
      </c>
      <c r="P74" s="162" t="s">
        <v>100</v>
      </c>
      <c r="Q74" s="67"/>
      <c r="R74" s="55" t="str">
        <f t="shared" si="12"/>
        <v/>
      </c>
      <c r="S74" s="67"/>
      <c r="T74" s="241" t="str">
        <f>IF(R74="","NE",R74)</f>
        <v>NE</v>
      </c>
      <c r="Y74" s="75" t="str">
        <f>'Suivi PFMP 4'!K74</f>
        <v/>
      </c>
      <c r="Z74" s="75" t="str">
        <f>'Suivi PFMP 4'!L74</f>
        <v/>
      </c>
      <c r="AA74" s="75" t="str">
        <f>'Suivi PFMP 4'!M74</f>
        <v/>
      </c>
      <c r="AB74" s="75" t="str">
        <f>'Suivi PFMP 4'!N74</f>
        <v/>
      </c>
    </row>
  </sheetData>
  <mergeCells count="106">
    <mergeCell ref="B72:C74"/>
    <mergeCell ref="D72:J72"/>
    <mergeCell ref="D73:J73"/>
    <mergeCell ref="D74:J74"/>
    <mergeCell ref="B67:C67"/>
    <mergeCell ref="D67:J67"/>
    <mergeCell ref="B68:C68"/>
    <mergeCell ref="D68:J68"/>
    <mergeCell ref="B70:C70"/>
    <mergeCell ref="D70:J70"/>
    <mergeCell ref="B61:C61"/>
    <mergeCell ref="D61:J61"/>
    <mergeCell ref="B62:C62"/>
    <mergeCell ref="D62:J62"/>
    <mergeCell ref="B64:C64"/>
    <mergeCell ref="D64:J64"/>
    <mergeCell ref="B58:C58"/>
    <mergeCell ref="D58:J58"/>
    <mergeCell ref="B59:C59"/>
    <mergeCell ref="D59:J59"/>
    <mergeCell ref="B60:C60"/>
    <mergeCell ref="D60:J60"/>
    <mergeCell ref="B52:C52"/>
    <mergeCell ref="D52:J52"/>
    <mergeCell ref="B55:C55"/>
    <mergeCell ref="D55:J55"/>
    <mergeCell ref="B57:C57"/>
    <mergeCell ref="D57:J57"/>
    <mergeCell ref="B49:C49"/>
    <mergeCell ref="D49:J49"/>
    <mergeCell ref="B50:C50"/>
    <mergeCell ref="D50:J50"/>
    <mergeCell ref="B51:C51"/>
    <mergeCell ref="D51:J51"/>
    <mergeCell ref="B45:C45"/>
    <mergeCell ref="D45:J45"/>
    <mergeCell ref="B47:C47"/>
    <mergeCell ref="D47:J47"/>
    <mergeCell ref="B48:C48"/>
    <mergeCell ref="D48:J48"/>
    <mergeCell ref="A37:A38"/>
    <mergeCell ref="B37:C38"/>
    <mergeCell ref="D37:J37"/>
    <mergeCell ref="P37:P38"/>
    <mergeCell ref="D38:J38"/>
    <mergeCell ref="B40:C40"/>
    <mergeCell ref="D40:J40"/>
    <mergeCell ref="B33:C33"/>
    <mergeCell ref="D33:J33"/>
    <mergeCell ref="A35:A36"/>
    <mergeCell ref="B35:C36"/>
    <mergeCell ref="D35:J35"/>
    <mergeCell ref="P35:P36"/>
    <mergeCell ref="D36:J36"/>
    <mergeCell ref="B30:C30"/>
    <mergeCell ref="D30:J30"/>
    <mergeCell ref="A31:A32"/>
    <mergeCell ref="B31:C32"/>
    <mergeCell ref="D31:J31"/>
    <mergeCell ref="P31:P32"/>
    <mergeCell ref="D32:J32"/>
    <mergeCell ref="B24:C24"/>
    <mergeCell ref="D24:J24"/>
    <mergeCell ref="B25:C25"/>
    <mergeCell ref="D25:J25"/>
    <mergeCell ref="B27:C27"/>
    <mergeCell ref="D27:J27"/>
    <mergeCell ref="B20:C20"/>
    <mergeCell ref="D20:J20"/>
    <mergeCell ref="B21:C21"/>
    <mergeCell ref="D21:J21"/>
    <mergeCell ref="D14:J14"/>
    <mergeCell ref="B15:C15"/>
    <mergeCell ref="D15:J15"/>
    <mergeCell ref="B16:C16"/>
    <mergeCell ref="D16:J16"/>
    <mergeCell ref="B17:C17"/>
    <mergeCell ref="D17:J17"/>
    <mergeCell ref="B19:C19"/>
    <mergeCell ref="D19:J19"/>
    <mergeCell ref="A11:A12"/>
    <mergeCell ref="B11:C12"/>
    <mergeCell ref="D11:J11"/>
    <mergeCell ref="P11:P12"/>
    <mergeCell ref="D12:J12"/>
    <mergeCell ref="A13:A14"/>
    <mergeCell ref="B13:C13"/>
    <mergeCell ref="D13:J13"/>
    <mergeCell ref="P13:P14"/>
    <mergeCell ref="B14:C14"/>
    <mergeCell ref="T6:T10"/>
    <mergeCell ref="U6:U10"/>
    <mergeCell ref="V6:V10"/>
    <mergeCell ref="W6:W10"/>
    <mergeCell ref="A7:A8"/>
    <mergeCell ref="B7:C8"/>
    <mergeCell ref="D7:J8"/>
    <mergeCell ref="D10:J10"/>
    <mergeCell ref="A1:I1"/>
    <mergeCell ref="A4:A5"/>
    <mergeCell ref="C4:D4"/>
    <mergeCell ref="H4:N4"/>
    <mergeCell ref="C5:D5"/>
    <mergeCell ref="H5:N5"/>
    <mergeCell ref="A2:C2"/>
    <mergeCell ref="D2:N2"/>
  </mergeCells>
  <conditionalFormatting sqref="A39">
    <cfRule type="cellIs" dxfId="41" priority="2" operator="equal">
      <formula>"c312"</formula>
    </cfRule>
    <cfRule type="cellIs" dxfId="40" priority="3" operator="equal">
      <formula>"c113"</formula>
    </cfRule>
    <cfRule type="cellIs" dxfId="39" priority="4" operator="equal">
      <formula>"c114"</formula>
    </cfRule>
    <cfRule type="cellIs" dxfId="38" priority="5" operator="equal">
      <formula>"c321"</formula>
    </cfRule>
    <cfRule type="cellIs" dxfId="37" priority="6" operator="equal">
      <formula>"c342"</formula>
    </cfRule>
    <cfRule type="cellIs" dxfId="36" priority="7" operator="equal">
      <formula>"c344"</formula>
    </cfRule>
    <cfRule type="cellIs" dxfId="35" priority="8" operator="equal">
      <formula>"c362"</formula>
    </cfRule>
    <cfRule type="cellIs" dxfId="34" priority="9" operator="equal">
      <formula>"c211"</formula>
    </cfRule>
    <cfRule type="cellIs" dxfId="33" priority="10" operator="equal">
      <formula>"c212"</formula>
    </cfRule>
    <cfRule type="cellIs" dxfId="32" priority="11" operator="equal">
      <formula>"c213"</formula>
    </cfRule>
    <cfRule type="cellIs" dxfId="31" priority="12" operator="equal">
      <formula>"c215"</formula>
    </cfRule>
    <cfRule type="cellIs" dxfId="30" priority="13" operator="equal">
      <formula>"c221"</formula>
    </cfRule>
    <cfRule type="cellIs" dxfId="29" priority="14" operator="equal">
      <formula>"c222"</formula>
    </cfRule>
    <cfRule type="cellIs" dxfId="28" priority="15" operator="equal">
      <formula>"c311"</formula>
    </cfRule>
    <cfRule type="cellIs" dxfId="27" priority="16" operator="equal">
      <formula>"c322"</formula>
    </cfRule>
    <cfRule type="cellIs" dxfId="26" priority="17" operator="equal">
      <formula>"c344"</formula>
    </cfRule>
    <cfRule type="cellIs" dxfId="25" priority="18" operator="equal">
      <formula>"c352"</formula>
    </cfRule>
    <cfRule type="cellIs" dxfId="24" priority="19" operator="equal">
      <formula>"c361"</formula>
    </cfRule>
  </conditionalFormatting>
  <conditionalFormatting sqref="K11:N74">
    <cfRule type="cellIs" dxfId="23" priority="1" operator="equal">
      <formula>"#"</formula>
    </cfRule>
  </conditionalFormatting>
  <pageMargins left="0" right="0" top="0" bottom="0" header="0" footer="0"/>
  <pageSetup paperSize="9" orientation="portrait" horizontalDpi="4294967294" r:id="rId1"/>
  <rowBreaks count="1" manualBreakCount="1">
    <brk id="4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B74"/>
  <sheetViews>
    <sheetView view="pageBreakPreview" zoomScale="90" zoomScaleNormal="80" zoomScaleSheetLayoutView="90" workbookViewId="0">
      <selection activeCell="A2" sqref="A2:C2"/>
    </sheetView>
  </sheetViews>
  <sheetFormatPr baseColWidth="10" defaultRowHeight="15"/>
  <cols>
    <col min="1" max="1" width="21" customWidth="1"/>
    <col min="2" max="2" width="3.28515625" customWidth="1"/>
    <col min="3" max="3" width="21.5703125" style="45" customWidth="1"/>
    <col min="4" max="4" width="15.28515625" style="45" customWidth="1"/>
    <col min="5" max="5" width="1.7109375" style="45" customWidth="1"/>
    <col min="6" max="6" width="0.7109375" style="45" customWidth="1"/>
    <col min="7" max="8" width="3.42578125" style="45" customWidth="1"/>
    <col min="9" max="9" width="10.42578125" style="45" customWidth="1"/>
    <col min="10" max="10" width="8" style="45" customWidth="1"/>
    <col min="11" max="14" width="3.7109375" customWidth="1"/>
    <col min="15" max="15" width="5.7109375" customWidth="1"/>
    <col min="16" max="16" width="8.85546875" style="154" customWidth="1"/>
    <col min="17" max="19" width="5.85546875" style="59" customWidth="1"/>
    <col min="20" max="23" width="4.5703125" style="58" customWidth="1"/>
    <col min="25" max="28" width="3.7109375" style="58" customWidth="1"/>
  </cols>
  <sheetData>
    <row r="1" spans="1:28" ht="26.25" customHeight="1">
      <c r="A1" s="318" t="s">
        <v>270</v>
      </c>
      <c r="B1" s="318"/>
      <c r="C1" s="318"/>
      <c r="D1" s="318"/>
      <c r="E1" s="318"/>
      <c r="F1" s="318"/>
      <c r="G1" s="318"/>
      <c r="H1" s="318"/>
      <c r="I1" s="318"/>
      <c r="J1" s="135"/>
      <c r="K1" s="53" t="s">
        <v>109</v>
      </c>
      <c r="L1" s="53"/>
      <c r="M1" s="53"/>
      <c r="N1" s="53"/>
      <c r="P1" s="153"/>
      <c r="Q1" s="57"/>
      <c r="R1" s="57"/>
      <c r="S1" s="57"/>
    </row>
    <row r="2" spans="1:28" ht="24.75" customHeight="1">
      <c r="A2" s="284" t="s">
        <v>274</v>
      </c>
      <c r="B2" s="284"/>
      <c r="C2" s="284"/>
      <c r="D2" s="285" t="str">
        <f>'Suivi PFMP 1'!$D$2</f>
        <v>XXXX</v>
      </c>
      <c r="E2" s="285"/>
      <c r="F2" s="285"/>
      <c r="G2" s="285"/>
      <c r="H2" s="285"/>
      <c r="I2" s="285"/>
      <c r="J2" s="285"/>
      <c r="K2" s="285"/>
      <c r="L2" s="285"/>
      <c r="M2" s="285"/>
      <c r="N2" s="285"/>
      <c r="T2" s="180"/>
      <c r="U2" s="180"/>
      <c r="V2" s="180"/>
      <c r="W2" s="180"/>
    </row>
    <row r="3" spans="1:28" ht="6" customHeight="1">
      <c r="T3" s="181"/>
      <c r="U3" s="181"/>
      <c r="V3" s="181"/>
      <c r="W3" s="181"/>
    </row>
    <row r="4" spans="1:28" ht="19.5" customHeight="1">
      <c r="A4" s="289" t="s">
        <v>272</v>
      </c>
      <c r="B4" s="139">
        <v>1</v>
      </c>
      <c r="C4" s="280" t="s">
        <v>101</v>
      </c>
      <c r="D4" s="280"/>
      <c r="E4" s="138"/>
      <c r="F4" s="52"/>
      <c r="G4" s="141">
        <v>3</v>
      </c>
      <c r="H4" s="280" t="s">
        <v>103</v>
      </c>
      <c r="I4" s="280"/>
      <c r="J4" s="280"/>
      <c r="K4" s="280"/>
      <c r="L4" s="280"/>
      <c r="M4" s="280"/>
      <c r="N4" s="280"/>
      <c r="P4" s="153"/>
      <c r="T4" s="64"/>
      <c r="U4" s="66"/>
      <c r="V4" s="181"/>
      <c r="W4" s="181"/>
    </row>
    <row r="5" spans="1:28" ht="19.5" customHeight="1">
      <c r="A5" s="290"/>
      <c r="B5" s="140">
        <v>2</v>
      </c>
      <c r="C5" s="280" t="s">
        <v>102</v>
      </c>
      <c r="D5" s="280"/>
      <c r="E5" s="138"/>
      <c r="F5" s="52"/>
      <c r="G5" s="142">
        <v>4</v>
      </c>
      <c r="H5" s="280" t="s">
        <v>104</v>
      </c>
      <c r="I5" s="280"/>
      <c r="J5" s="280"/>
      <c r="K5" s="280"/>
      <c r="L5" s="280"/>
      <c r="M5" s="280"/>
      <c r="N5" s="280"/>
      <c r="P5" s="153"/>
      <c r="T5" s="180"/>
      <c r="U5" s="180"/>
      <c r="V5" s="180"/>
      <c r="W5" s="180"/>
    </row>
    <row r="6" spans="1:28" ht="5.25" customHeight="1">
      <c r="T6" s="276" t="s">
        <v>165</v>
      </c>
      <c r="U6" s="276" t="s">
        <v>111</v>
      </c>
      <c r="V6" s="276" t="s">
        <v>112</v>
      </c>
      <c r="W6" s="276" t="s">
        <v>113</v>
      </c>
    </row>
    <row r="7" spans="1:28" ht="17.25" customHeight="1">
      <c r="A7" s="322" t="s">
        <v>110</v>
      </c>
      <c r="B7" s="316" t="s">
        <v>138</v>
      </c>
      <c r="C7" s="316"/>
      <c r="D7" s="316" t="s">
        <v>261</v>
      </c>
      <c r="E7" s="317"/>
      <c r="F7" s="317"/>
      <c r="G7" s="317"/>
      <c r="H7" s="317"/>
      <c r="I7" s="317"/>
      <c r="J7" s="317"/>
      <c r="K7" s="48">
        <v>1</v>
      </c>
      <c r="L7" s="49">
        <v>2</v>
      </c>
      <c r="M7" s="50">
        <v>3</v>
      </c>
      <c r="N7" s="51">
        <v>4</v>
      </c>
      <c r="P7" s="153"/>
      <c r="Q7" s="61"/>
      <c r="R7" s="61"/>
      <c r="S7" s="61"/>
      <c r="T7" s="276"/>
      <c r="U7" s="276"/>
      <c r="V7" s="276"/>
      <c r="W7" s="276"/>
    </row>
    <row r="8" spans="1:28" ht="15" customHeight="1">
      <c r="A8" s="323"/>
      <c r="B8" s="316"/>
      <c r="C8" s="316"/>
      <c r="D8" s="317"/>
      <c r="E8" s="317"/>
      <c r="F8" s="317"/>
      <c r="G8" s="317"/>
      <c r="H8" s="317"/>
      <c r="I8" s="317"/>
      <c r="J8" s="317"/>
      <c r="K8" s="46" t="s">
        <v>70</v>
      </c>
      <c r="L8" s="47" t="s">
        <v>71</v>
      </c>
      <c r="M8" s="46" t="s">
        <v>72</v>
      </c>
      <c r="N8" s="47" t="s">
        <v>73</v>
      </c>
      <c r="P8" s="153"/>
      <c r="Q8" s="60"/>
      <c r="R8" s="60"/>
      <c r="S8" s="60"/>
      <c r="T8" s="276"/>
      <c r="U8" s="276"/>
      <c r="V8" s="276"/>
      <c r="W8" s="276"/>
    </row>
    <row r="9" spans="1:28" ht="15" customHeight="1">
      <c r="A9" s="164" t="s">
        <v>115</v>
      </c>
      <c r="B9" s="147"/>
      <c r="C9" s="97"/>
      <c r="D9" s="93"/>
      <c r="E9" s="93"/>
      <c r="F9" s="93"/>
      <c r="G9" s="93"/>
      <c r="H9" s="93"/>
      <c r="I9" s="93"/>
      <c r="J9" s="93"/>
      <c r="K9" s="145"/>
      <c r="L9" s="146"/>
      <c r="M9" s="145"/>
      <c r="N9" s="146"/>
      <c r="P9" s="155"/>
      <c r="Q9" s="60"/>
      <c r="R9" s="60"/>
      <c r="S9" s="60"/>
      <c r="T9" s="276"/>
      <c r="U9" s="276"/>
      <c r="V9" s="276"/>
      <c r="W9" s="276"/>
    </row>
    <row r="10" spans="1:28" s="134" customFormat="1" ht="15" customHeight="1">
      <c r="A10" s="165" t="s">
        <v>164</v>
      </c>
      <c r="B10" s="171"/>
      <c r="C10" s="144"/>
      <c r="D10" s="298"/>
      <c r="E10" s="299"/>
      <c r="F10" s="299"/>
      <c r="G10" s="299"/>
      <c r="H10" s="299"/>
      <c r="I10" s="299"/>
      <c r="J10" s="299"/>
      <c r="K10" s="132"/>
      <c r="L10" s="133"/>
      <c r="M10" s="132"/>
      <c r="N10" s="133"/>
      <c r="O10" s="152"/>
      <c r="P10" s="156"/>
      <c r="Q10" s="61"/>
      <c r="R10" s="61"/>
      <c r="S10" s="61"/>
      <c r="T10" s="276"/>
      <c r="U10" s="276"/>
      <c r="V10" s="276"/>
      <c r="W10" s="276"/>
      <c r="Y10" s="66" t="s">
        <v>262</v>
      </c>
      <c r="Z10" s="106"/>
      <c r="AA10" s="106"/>
      <c r="AB10" s="106"/>
    </row>
    <row r="11" spans="1:28" ht="16.5" customHeight="1">
      <c r="A11" s="281" t="s">
        <v>144</v>
      </c>
      <c r="B11" s="294" t="s">
        <v>142</v>
      </c>
      <c r="C11" s="295"/>
      <c r="D11" s="309" t="s">
        <v>74</v>
      </c>
      <c r="E11" s="310"/>
      <c r="F11" s="310"/>
      <c r="G11" s="310"/>
      <c r="H11" s="310"/>
      <c r="I11" s="310"/>
      <c r="J11" s="311"/>
      <c r="K11" s="275" t="str">
        <f>IF(Y11=0,"",IF(Y11="#","",IF(Y11="x","#",Y11)))</f>
        <v/>
      </c>
      <c r="L11" s="275" t="str">
        <f t="shared" ref="L11:N25" si="0">IF(Z11=0,"",IF(Z11="#","",IF(Z11="x","#",Z11)))</f>
        <v/>
      </c>
      <c r="M11" s="275" t="str">
        <f t="shared" si="0"/>
        <v/>
      </c>
      <c r="N11" s="275" t="str">
        <f t="shared" si="0"/>
        <v/>
      </c>
      <c r="P11" s="287" t="s">
        <v>75</v>
      </c>
      <c r="Q11" s="67"/>
      <c r="R11" s="55" t="str">
        <f>IF(K11="x",1,(IF(L11="x",2,(IF(M11="x",3,IF(N11="x",4,""))))))</f>
        <v/>
      </c>
      <c r="S11" s="67"/>
      <c r="T11" s="106"/>
      <c r="Y11" s="75" t="str">
        <f>'Suivi PFMP 5'!K11</f>
        <v/>
      </c>
      <c r="Z11" s="75" t="str">
        <f>'Suivi PFMP 5'!L11</f>
        <v/>
      </c>
      <c r="AA11" s="75" t="str">
        <f>'Suivi PFMP 5'!M11</f>
        <v/>
      </c>
      <c r="AB11" s="75" t="str">
        <f>'Suivi PFMP 5'!N11</f>
        <v/>
      </c>
    </row>
    <row r="12" spans="1:28" ht="16.5" customHeight="1">
      <c r="A12" s="282"/>
      <c r="B12" s="296"/>
      <c r="C12" s="297"/>
      <c r="D12" s="309" t="s">
        <v>133</v>
      </c>
      <c r="E12" s="310"/>
      <c r="F12" s="310"/>
      <c r="G12" s="310"/>
      <c r="H12" s="310"/>
      <c r="I12" s="310"/>
      <c r="J12" s="311"/>
      <c r="K12" s="275" t="str">
        <f t="shared" ref="K12:N40" si="1">IF(Y12=0,"",IF(Y12="#","",IF(Y12="x","#",Y12)))</f>
        <v/>
      </c>
      <c r="L12" s="275" t="str">
        <f t="shared" si="0"/>
        <v/>
      </c>
      <c r="M12" s="275" t="str">
        <f t="shared" si="0"/>
        <v/>
      </c>
      <c r="N12" s="275" t="str">
        <f t="shared" si="0"/>
        <v/>
      </c>
      <c r="P12" s="288"/>
      <c r="Q12" s="67"/>
      <c r="R12" s="55" t="str">
        <f t="shared" ref="R12:R17" si="2">IF(K12="x",1,(IF(L12="x",2,(IF(M12="x",3,IF(N12="x",4,""))))))</f>
        <v/>
      </c>
      <c r="S12" s="67"/>
      <c r="T12" s="75">
        <f>SUM(R11:R12)</f>
        <v>0</v>
      </c>
      <c r="U12" s="62">
        <f>IF(R11&lt;&gt;"",1,0)+IF(R12&lt;&gt;"",1,0)</f>
        <v>0</v>
      </c>
      <c r="V12" s="63" t="str">
        <f>IF(U12=0,"",T12/U12)</f>
        <v/>
      </c>
      <c r="W12" s="65" t="str">
        <f>IF(V12="","NE",ROUND(V12,0))</f>
        <v>NE</v>
      </c>
      <c r="Y12" s="75" t="str">
        <f>'Suivi PFMP 5'!K12</f>
        <v/>
      </c>
      <c r="Z12" s="75" t="str">
        <f>'Suivi PFMP 5'!L12</f>
        <v/>
      </c>
      <c r="AA12" s="75" t="str">
        <f>'Suivi PFMP 5'!M12</f>
        <v/>
      </c>
      <c r="AB12" s="75" t="str">
        <f>'Suivi PFMP 5'!N12</f>
        <v/>
      </c>
    </row>
    <row r="13" spans="1:28" ht="17.100000000000001" customHeight="1">
      <c r="A13" s="281" t="s">
        <v>145</v>
      </c>
      <c r="B13" s="304" t="s">
        <v>136</v>
      </c>
      <c r="C13" s="305"/>
      <c r="D13" s="309" t="s">
        <v>107</v>
      </c>
      <c r="E13" s="310"/>
      <c r="F13" s="310"/>
      <c r="G13" s="310"/>
      <c r="H13" s="310"/>
      <c r="I13" s="310"/>
      <c r="J13" s="311"/>
      <c r="K13" s="275" t="str">
        <f t="shared" si="1"/>
        <v/>
      </c>
      <c r="L13" s="275" t="str">
        <f t="shared" si="0"/>
        <v/>
      </c>
      <c r="M13" s="275" t="str">
        <f t="shared" si="0"/>
        <v/>
      </c>
      <c r="N13" s="275" t="str">
        <f t="shared" si="0"/>
        <v/>
      </c>
      <c r="P13" s="287" t="s">
        <v>76</v>
      </c>
      <c r="Q13" s="56"/>
      <c r="R13" s="55" t="str">
        <f t="shared" si="2"/>
        <v/>
      </c>
      <c r="S13" s="56"/>
      <c r="T13" s="73"/>
      <c r="Y13" s="75" t="str">
        <f>'Suivi PFMP 5'!K13</f>
        <v/>
      </c>
      <c r="Z13" s="75" t="str">
        <f>'Suivi PFMP 5'!L13</f>
        <v/>
      </c>
      <c r="AA13" s="75" t="str">
        <f>'Suivi PFMP 5'!M13</f>
        <v/>
      </c>
      <c r="AB13" s="75" t="str">
        <f>'Suivi PFMP 5'!N13</f>
        <v/>
      </c>
    </row>
    <row r="14" spans="1:28" ht="16.5" customHeight="1">
      <c r="A14" s="282"/>
      <c r="B14" s="304" t="s">
        <v>125</v>
      </c>
      <c r="C14" s="305"/>
      <c r="D14" s="309" t="s">
        <v>151</v>
      </c>
      <c r="E14" s="310"/>
      <c r="F14" s="310"/>
      <c r="G14" s="310"/>
      <c r="H14" s="310"/>
      <c r="I14" s="310"/>
      <c r="J14" s="311"/>
      <c r="K14" s="275" t="str">
        <f t="shared" si="1"/>
        <v/>
      </c>
      <c r="L14" s="275" t="str">
        <f t="shared" si="0"/>
        <v/>
      </c>
      <c r="M14" s="275" t="str">
        <f t="shared" si="0"/>
        <v/>
      </c>
      <c r="N14" s="275" t="str">
        <f t="shared" si="0"/>
        <v/>
      </c>
      <c r="P14" s="288"/>
      <c r="Q14" s="56"/>
      <c r="R14" s="55" t="str">
        <f t="shared" si="2"/>
        <v/>
      </c>
      <c r="S14" s="56"/>
      <c r="T14" s="75">
        <f>SUM(R13:R14)</f>
        <v>0</v>
      </c>
      <c r="U14" s="62">
        <f>IF(R13&lt;&gt;"",1,0)+IF(R14&lt;&gt;"",1,0)</f>
        <v>0</v>
      </c>
      <c r="V14" s="63" t="str">
        <f>IF(U14=0,"",T14/U14)</f>
        <v/>
      </c>
      <c r="W14" s="65" t="str">
        <f>IF(V14="","NE",ROUND(V14,0))</f>
        <v>NE</v>
      </c>
      <c r="X14" s="54"/>
      <c r="Y14" s="75" t="str">
        <f>'Suivi PFMP 5'!K14</f>
        <v/>
      </c>
      <c r="Z14" s="75" t="str">
        <f>'Suivi PFMP 5'!L14</f>
        <v/>
      </c>
      <c r="AA14" s="75" t="str">
        <f>'Suivi PFMP 5'!M14</f>
        <v/>
      </c>
      <c r="AB14" s="75" t="str">
        <f>'Suivi PFMP 5'!N14</f>
        <v/>
      </c>
    </row>
    <row r="15" spans="1:28" ht="24.75" customHeight="1">
      <c r="A15" s="262" t="s">
        <v>153</v>
      </c>
      <c r="B15" s="304" t="s">
        <v>177</v>
      </c>
      <c r="C15" s="305"/>
      <c r="D15" s="309" t="s">
        <v>154</v>
      </c>
      <c r="E15" s="310"/>
      <c r="F15" s="310"/>
      <c r="G15" s="310"/>
      <c r="H15" s="310"/>
      <c r="I15" s="310"/>
      <c r="J15" s="311"/>
      <c r="K15" s="238" t="str">
        <f t="shared" si="1"/>
        <v/>
      </c>
      <c r="L15" s="238" t="str">
        <f t="shared" si="0"/>
        <v/>
      </c>
      <c r="M15" s="238" t="str">
        <f t="shared" si="0"/>
        <v/>
      </c>
      <c r="N15" s="238" t="str">
        <f t="shared" si="0"/>
        <v/>
      </c>
      <c r="P15" s="259" t="s">
        <v>116</v>
      </c>
      <c r="Q15" s="68"/>
      <c r="R15" s="55" t="str">
        <f t="shared" si="2"/>
        <v/>
      </c>
      <c r="S15" s="68"/>
      <c r="T15" s="241" t="str">
        <f>IF(R15="","NE",R15)</f>
        <v>NE</v>
      </c>
      <c r="Y15" s="75" t="str">
        <f>'Suivi PFMP 5'!K15</f>
        <v/>
      </c>
      <c r="Z15" s="75" t="str">
        <f>'Suivi PFMP 5'!L15</f>
        <v/>
      </c>
      <c r="AA15" s="75" t="str">
        <f>'Suivi PFMP 5'!M15</f>
        <v/>
      </c>
      <c r="AB15" s="75" t="str">
        <f>'Suivi PFMP 5'!N15</f>
        <v/>
      </c>
    </row>
    <row r="16" spans="1:28" ht="24.75" customHeight="1">
      <c r="A16" s="262" t="s">
        <v>157</v>
      </c>
      <c r="B16" s="304" t="s">
        <v>168</v>
      </c>
      <c r="C16" s="305"/>
      <c r="D16" s="309" t="s">
        <v>158</v>
      </c>
      <c r="E16" s="310"/>
      <c r="F16" s="310"/>
      <c r="G16" s="310"/>
      <c r="H16" s="310"/>
      <c r="I16" s="310"/>
      <c r="J16" s="311"/>
      <c r="K16" s="238" t="str">
        <f t="shared" si="1"/>
        <v/>
      </c>
      <c r="L16" s="238" t="str">
        <f t="shared" si="0"/>
        <v/>
      </c>
      <c r="M16" s="238" t="str">
        <f t="shared" si="0"/>
        <v/>
      </c>
      <c r="N16" s="238" t="str">
        <f t="shared" si="0"/>
        <v/>
      </c>
      <c r="P16" s="259" t="s">
        <v>117</v>
      </c>
      <c r="Q16" s="68"/>
      <c r="R16" s="55" t="str">
        <f t="shared" si="2"/>
        <v/>
      </c>
      <c r="S16" s="68"/>
      <c r="T16" s="256" t="s">
        <v>235</v>
      </c>
      <c r="Y16" s="75" t="str">
        <f>'Suivi PFMP 5'!K16</f>
        <v/>
      </c>
      <c r="Z16" s="75" t="str">
        <f>'Suivi PFMP 5'!L16</f>
        <v/>
      </c>
      <c r="AA16" s="75" t="str">
        <f>'Suivi PFMP 5'!M16</f>
        <v/>
      </c>
      <c r="AB16" s="75" t="str">
        <f>'Suivi PFMP 5'!N16</f>
        <v/>
      </c>
    </row>
    <row r="17" spans="1:28" ht="24.75" customHeight="1">
      <c r="A17" s="262" t="s">
        <v>159</v>
      </c>
      <c r="B17" s="294" t="s">
        <v>169</v>
      </c>
      <c r="C17" s="295"/>
      <c r="D17" s="286" t="s">
        <v>189</v>
      </c>
      <c r="E17" s="286"/>
      <c r="F17" s="286"/>
      <c r="G17" s="286"/>
      <c r="H17" s="286"/>
      <c r="I17" s="286"/>
      <c r="J17" s="286"/>
      <c r="K17" s="265" t="str">
        <f t="shared" si="1"/>
        <v/>
      </c>
      <c r="L17" s="265" t="str">
        <f t="shared" si="0"/>
        <v/>
      </c>
      <c r="M17" s="265" t="str">
        <f t="shared" si="0"/>
        <v/>
      </c>
      <c r="N17" s="265" t="str">
        <f t="shared" si="0"/>
        <v/>
      </c>
      <c r="P17" s="259" t="s">
        <v>123</v>
      </c>
      <c r="Q17" s="68"/>
      <c r="R17" s="55" t="str">
        <f t="shared" si="2"/>
        <v/>
      </c>
      <c r="S17" s="68"/>
      <c r="T17" s="256" t="s">
        <v>236</v>
      </c>
      <c r="Y17" s="75" t="str">
        <f>'Suivi PFMP 5'!K17</f>
        <v/>
      </c>
      <c r="Z17" s="75" t="str">
        <f>'Suivi PFMP 5'!L17</f>
        <v/>
      </c>
      <c r="AA17" s="75" t="str">
        <f>'Suivi PFMP 5'!M17</f>
        <v/>
      </c>
      <c r="AB17" s="75" t="str">
        <f>'Suivi PFMP 5'!N17</f>
        <v/>
      </c>
    </row>
    <row r="18" spans="1:28" ht="15" customHeight="1">
      <c r="A18" s="166" t="s">
        <v>93</v>
      </c>
      <c r="B18" s="173"/>
      <c r="C18" s="174"/>
      <c r="D18" s="99"/>
      <c r="E18" s="99"/>
      <c r="F18" s="99"/>
      <c r="G18" s="99"/>
      <c r="H18" s="99"/>
      <c r="I18" s="99"/>
      <c r="J18" s="99"/>
      <c r="K18" s="111"/>
      <c r="L18" s="112"/>
      <c r="M18" s="111"/>
      <c r="N18" s="113"/>
      <c r="O18" s="136"/>
      <c r="P18" s="157"/>
      <c r="Q18" s="61"/>
      <c r="R18" s="67"/>
      <c r="S18" s="61"/>
    </row>
    <row r="19" spans="1:28" ht="24.75" customHeight="1">
      <c r="A19" s="262" t="s">
        <v>124</v>
      </c>
      <c r="B19" s="304" t="s">
        <v>134</v>
      </c>
      <c r="C19" s="305"/>
      <c r="D19" s="309" t="s">
        <v>94</v>
      </c>
      <c r="E19" s="310"/>
      <c r="F19" s="310"/>
      <c r="G19" s="310"/>
      <c r="H19" s="310"/>
      <c r="I19" s="310"/>
      <c r="J19" s="311"/>
      <c r="K19" s="238" t="str">
        <f t="shared" si="1"/>
        <v/>
      </c>
      <c r="L19" s="238" t="str">
        <f t="shared" si="0"/>
        <v/>
      </c>
      <c r="M19" s="238" t="str">
        <f t="shared" si="0"/>
        <v/>
      </c>
      <c r="N19" s="238" t="str">
        <f t="shared" si="0"/>
        <v/>
      </c>
      <c r="P19" s="259" t="s">
        <v>95</v>
      </c>
      <c r="Q19" s="68"/>
      <c r="R19" s="55" t="str">
        <f t="shared" ref="R19:R21" si="3">IF(K19="x",1,(IF(L19="x",2,(IF(M19="x",3,IF(N19="x",4,""))))))</f>
        <v/>
      </c>
      <c r="S19" s="68"/>
      <c r="T19" s="241" t="str">
        <f>IF(R19="","NE",R19)</f>
        <v>NE</v>
      </c>
      <c r="Y19" s="75" t="str">
        <f>'Suivi PFMP 5'!K19</f>
        <v/>
      </c>
      <c r="Z19" s="75" t="str">
        <f>'Suivi PFMP 5'!L19</f>
        <v/>
      </c>
      <c r="AA19" s="75" t="str">
        <f>'Suivi PFMP 5'!M19</f>
        <v/>
      </c>
      <c r="AB19" s="75" t="str">
        <f>'Suivi PFMP 5'!N19</f>
        <v/>
      </c>
    </row>
    <row r="20" spans="1:28" ht="24.75" customHeight="1">
      <c r="A20" s="262" t="s">
        <v>155</v>
      </c>
      <c r="B20" s="294" t="s">
        <v>118</v>
      </c>
      <c r="C20" s="295"/>
      <c r="D20" s="286" t="s">
        <v>156</v>
      </c>
      <c r="E20" s="286"/>
      <c r="F20" s="286"/>
      <c r="G20" s="286"/>
      <c r="H20" s="286"/>
      <c r="I20" s="286"/>
      <c r="J20" s="286"/>
      <c r="K20" s="265" t="str">
        <f t="shared" si="1"/>
        <v/>
      </c>
      <c r="L20" s="265" t="str">
        <f t="shared" si="0"/>
        <v/>
      </c>
      <c r="M20" s="265" t="str">
        <f t="shared" si="0"/>
        <v/>
      </c>
      <c r="N20" s="265" t="str">
        <f t="shared" si="0"/>
        <v/>
      </c>
      <c r="P20" s="259" t="s">
        <v>119</v>
      </c>
      <c r="Q20" s="68"/>
      <c r="R20" s="55" t="str">
        <f t="shared" si="3"/>
        <v/>
      </c>
      <c r="S20" s="68"/>
      <c r="T20" s="256" t="s">
        <v>237</v>
      </c>
      <c r="Y20" s="75" t="str">
        <f>'Suivi PFMP 5'!K20</f>
        <v/>
      </c>
      <c r="Z20" s="75" t="str">
        <f>'Suivi PFMP 5'!L20</f>
        <v/>
      </c>
      <c r="AA20" s="75" t="str">
        <f>'Suivi PFMP 5'!M20</f>
        <v/>
      </c>
      <c r="AB20" s="75" t="str">
        <f>'Suivi PFMP 5'!N20</f>
        <v/>
      </c>
    </row>
    <row r="21" spans="1:28" ht="24.75" customHeight="1">
      <c r="A21" s="262" t="s">
        <v>159</v>
      </c>
      <c r="B21" s="294" t="s">
        <v>178</v>
      </c>
      <c r="C21" s="295"/>
      <c r="D21" s="286" t="s">
        <v>189</v>
      </c>
      <c r="E21" s="286"/>
      <c r="F21" s="286"/>
      <c r="G21" s="286"/>
      <c r="H21" s="286"/>
      <c r="I21" s="286"/>
      <c r="J21" s="286"/>
      <c r="K21" s="265" t="str">
        <f t="shared" si="1"/>
        <v/>
      </c>
      <c r="L21" s="265" t="str">
        <f t="shared" si="0"/>
        <v/>
      </c>
      <c r="M21" s="265" t="str">
        <f t="shared" si="0"/>
        <v/>
      </c>
      <c r="N21" s="265" t="str">
        <f t="shared" si="0"/>
        <v/>
      </c>
      <c r="P21" s="259" t="s">
        <v>123</v>
      </c>
      <c r="Q21" s="68"/>
      <c r="R21" s="55" t="str">
        <f t="shared" si="3"/>
        <v/>
      </c>
      <c r="S21" s="68"/>
      <c r="T21" s="256" t="s">
        <v>236</v>
      </c>
      <c r="U21" s="107"/>
      <c r="V21" s="108"/>
      <c r="W21" s="108"/>
      <c r="Y21" s="75" t="str">
        <f>'Suivi PFMP 5'!K21</f>
        <v/>
      </c>
      <c r="Z21" s="75" t="str">
        <f>'Suivi PFMP 5'!L21</f>
        <v/>
      </c>
      <c r="AA21" s="75" t="str">
        <f>'Suivi PFMP 5'!M21</f>
        <v/>
      </c>
      <c r="AB21" s="75" t="str">
        <f>'Suivi PFMP 5'!N21</f>
        <v/>
      </c>
    </row>
    <row r="22" spans="1:28" ht="15" customHeight="1">
      <c r="A22" s="219" t="s">
        <v>170</v>
      </c>
      <c r="B22" s="185"/>
      <c r="C22" s="185"/>
      <c r="D22" s="186"/>
      <c r="E22" s="186"/>
      <c r="F22" s="186"/>
      <c r="G22" s="186"/>
      <c r="H22" s="186"/>
      <c r="I22" s="186"/>
      <c r="J22" s="186"/>
      <c r="K22" s="187"/>
      <c r="L22" s="188"/>
      <c r="M22" s="187"/>
      <c r="N22" s="220"/>
      <c r="O22" s="136"/>
      <c r="P22" s="159"/>
      <c r="Q22" s="61"/>
      <c r="R22" s="67"/>
      <c r="S22" s="61"/>
    </row>
    <row r="23" spans="1:28" ht="15" customHeight="1">
      <c r="A23" s="221" t="s">
        <v>171</v>
      </c>
      <c r="B23" s="184"/>
      <c r="C23" s="184"/>
      <c r="D23" s="128"/>
      <c r="E23" s="128"/>
      <c r="F23" s="128"/>
      <c r="G23" s="128"/>
      <c r="H23" s="128"/>
      <c r="I23" s="128"/>
      <c r="J23" s="128"/>
      <c r="K23" s="120"/>
      <c r="L23" s="121"/>
      <c r="M23" s="120"/>
      <c r="N23" s="222"/>
      <c r="O23" s="136"/>
      <c r="P23" s="160"/>
      <c r="Q23" s="61"/>
      <c r="R23" s="67"/>
      <c r="S23" s="61"/>
    </row>
    <row r="24" spans="1:28" ht="24.75" customHeight="1">
      <c r="A24" s="262" t="s">
        <v>180</v>
      </c>
      <c r="B24" s="304" t="s">
        <v>179</v>
      </c>
      <c r="C24" s="305"/>
      <c r="D24" s="309" t="s">
        <v>181</v>
      </c>
      <c r="E24" s="310"/>
      <c r="F24" s="310"/>
      <c r="G24" s="310"/>
      <c r="H24" s="310"/>
      <c r="I24" s="310"/>
      <c r="J24" s="311"/>
      <c r="K24" s="238" t="str">
        <f t="shared" si="1"/>
        <v/>
      </c>
      <c r="L24" s="238" t="str">
        <f t="shared" si="0"/>
        <v/>
      </c>
      <c r="M24" s="238" t="str">
        <f t="shared" si="0"/>
        <v/>
      </c>
      <c r="N24" s="238" t="str">
        <f t="shared" si="0"/>
        <v/>
      </c>
      <c r="P24" s="259" t="s">
        <v>172</v>
      </c>
      <c r="Q24" s="68"/>
      <c r="R24" s="55" t="str">
        <f t="shared" ref="R24:R25" si="4">IF(K24="x",1,(IF(L24="x",2,(IF(M24="x",3,IF(N24="x",4,""))))))</f>
        <v/>
      </c>
      <c r="S24" s="68"/>
      <c r="T24" s="241" t="str">
        <f>IF(R24="","NE",R24)</f>
        <v>NE</v>
      </c>
      <c r="Y24" s="75" t="str">
        <f>'Suivi PFMP 5'!K24</f>
        <v/>
      </c>
      <c r="Z24" s="75" t="str">
        <f>'Suivi PFMP 5'!L24</f>
        <v/>
      </c>
      <c r="AA24" s="75" t="str">
        <f>'Suivi PFMP 5'!M24</f>
        <v/>
      </c>
      <c r="AB24" s="75" t="str">
        <f>'Suivi PFMP 5'!N24</f>
        <v/>
      </c>
    </row>
    <row r="25" spans="1:28" ht="24.75" customHeight="1">
      <c r="A25" s="260" t="s">
        <v>182</v>
      </c>
      <c r="B25" s="304" t="s">
        <v>174</v>
      </c>
      <c r="C25" s="305"/>
      <c r="D25" s="309" t="s">
        <v>183</v>
      </c>
      <c r="E25" s="310"/>
      <c r="F25" s="310"/>
      <c r="G25" s="310"/>
      <c r="H25" s="310"/>
      <c r="I25" s="310"/>
      <c r="J25" s="311"/>
      <c r="K25" s="238" t="str">
        <f t="shared" si="1"/>
        <v/>
      </c>
      <c r="L25" s="238" t="str">
        <f t="shared" si="0"/>
        <v/>
      </c>
      <c r="M25" s="238" t="str">
        <f t="shared" si="0"/>
        <v/>
      </c>
      <c r="N25" s="238" t="str">
        <f t="shared" si="0"/>
        <v/>
      </c>
      <c r="P25" s="162" t="s">
        <v>173</v>
      </c>
      <c r="Q25" s="68"/>
      <c r="R25" s="55" t="str">
        <f t="shared" si="4"/>
        <v/>
      </c>
      <c r="S25" s="68"/>
      <c r="T25" s="241" t="str">
        <f>IF(R25="","NE",R25)</f>
        <v>NE</v>
      </c>
      <c r="Y25" s="75" t="str">
        <f>'Suivi PFMP 5'!K25</f>
        <v/>
      </c>
      <c r="Z25" s="75" t="str">
        <f>'Suivi PFMP 5'!L25</f>
        <v/>
      </c>
      <c r="AA25" s="75" t="str">
        <f>'Suivi PFMP 5'!M25</f>
        <v/>
      </c>
      <c r="AB25" s="75" t="str">
        <f>'Suivi PFMP 5'!N25</f>
        <v/>
      </c>
    </row>
    <row r="26" spans="1:28" ht="15" customHeight="1">
      <c r="A26" s="221" t="s">
        <v>175</v>
      </c>
      <c r="B26" s="184"/>
      <c r="C26" s="184"/>
      <c r="D26" s="128"/>
      <c r="E26" s="128"/>
      <c r="F26" s="128"/>
      <c r="G26" s="128"/>
      <c r="H26" s="128"/>
      <c r="I26" s="128"/>
      <c r="J26" s="128"/>
      <c r="K26" s="120"/>
      <c r="L26" s="121"/>
      <c r="M26" s="120"/>
      <c r="N26" s="222"/>
      <c r="O26" s="136"/>
      <c r="P26" s="160"/>
      <c r="Q26" s="61"/>
      <c r="R26" s="67"/>
      <c r="S26" s="61"/>
    </row>
    <row r="27" spans="1:28" ht="24.75" customHeight="1">
      <c r="A27" s="262" t="s">
        <v>155</v>
      </c>
      <c r="B27" s="294" t="s">
        <v>176</v>
      </c>
      <c r="C27" s="295"/>
      <c r="D27" s="286" t="s">
        <v>189</v>
      </c>
      <c r="E27" s="286"/>
      <c r="F27" s="286"/>
      <c r="G27" s="286"/>
      <c r="H27" s="286"/>
      <c r="I27" s="286"/>
      <c r="J27" s="286"/>
      <c r="K27" s="265" t="str">
        <f t="shared" si="1"/>
        <v/>
      </c>
      <c r="L27" s="265" t="str">
        <f t="shared" si="1"/>
        <v/>
      </c>
      <c r="M27" s="265" t="str">
        <f t="shared" si="1"/>
        <v/>
      </c>
      <c r="N27" s="265" t="str">
        <f t="shared" si="1"/>
        <v/>
      </c>
      <c r="P27" s="259" t="s">
        <v>119</v>
      </c>
      <c r="Q27" s="68"/>
      <c r="R27" s="55" t="str">
        <f>IF(K27="x",1,(IF(L27="x",2,(IF(M27="x",3,IF(N27="x",4,""))))))</f>
        <v/>
      </c>
      <c r="S27" s="68"/>
      <c r="T27" s="75">
        <f>SUM(R27,R20)</f>
        <v>0</v>
      </c>
      <c r="U27" s="62">
        <f>IF(R20&lt;&gt;"",1,0)+IF(R27&lt;&gt;"",1,0)</f>
        <v>0</v>
      </c>
      <c r="V27" s="63" t="str">
        <f>IF(U27=0,"",T27/U27)</f>
        <v/>
      </c>
      <c r="W27" s="65" t="str">
        <f>IF(V27="","NE",ROUND(V27,0))</f>
        <v>NE</v>
      </c>
      <c r="Y27" s="75" t="str">
        <f>'Suivi PFMP 5'!K27</f>
        <v/>
      </c>
      <c r="Z27" s="75" t="str">
        <f>'Suivi PFMP 5'!L27</f>
        <v/>
      </c>
      <c r="AA27" s="75" t="str">
        <f>'Suivi PFMP 5'!M27</f>
        <v/>
      </c>
      <c r="AB27" s="75" t="str">
        <f>'Suivi PFMP 5'!N27</f>
        <v/>
      </c>
    </row>
    <row r="28" spans="1:28" ht="15" customHeight="1">
      <c r="A28" s="167" t="s">
        <v>77</v>
      </c>
      <c r="B28" s="175"/>
      <c r="C28" s="175"/>
      <c r="D28" s="100"/>
      <c r="E28" s="100"/>
      <c r="F28" s="100"/>
      <c r="G28" s="100"/>
      <c r="H28" s="100"/>
      <c r="I28" s="100"/>
      <c r="J28" s="100"/>
      <c r="K28" s="117"/>
      <c r="L28" s="118"/>
      <c r="M28" s="117"/>
      <c r="N28" s="119"/>
      <c r="O28" s="136"/>
      <c r="P28" s="159"/>
      <c r="Q28" s="61"/>
      <c r="R28" s="67"/>
      <c r="S28" s="61"/>
    </row>
    <row r="29" spans="1:28" ht="15" customHeight="1">
      <c r="A29" s="168" t="s">
        <v>78</v>
      </c>
      <c r="B29" s="176"/>
      <c r="C29" s="176"/>
      <c r="D29" s="101"/>
      <c r="E29" s="101"/>
      <c r="F29" s="101"/>
      <c r="G29" s="101"/>
      <c r="H29" s="101"/>
      <c r="I29" s="101"/>
      <c r="J29" s="101"/>
      <c r="K29" s="114"/>
      <c r="L29" s="115"/>
      <c r="M29" s="114"/>
      <c r="N29" s="116"/>
      <c r="O29" s="136"/>
      <c r="P29" s="160"/>
      <c r="Q29" s="61"/>
      <c r="R29" s="67"/>
      <c r="S29" s="61"/>
    </row>
    <row r="30" spans="1:28" ht="30.75" customHeight="1">
      <c r="A30" s="262" t="s">
        <v>157</v>
      </c>
      <c r="B30" s="304" t="s">
        <v>121</v>
      </c>
      <c r="C30" s="305"/>
      <c r="D30" s="309" t="s">
        <v>158</v>
      </c>
      <c r="E30" s="310"/>
      <c r="F30" s="310"/>
      <c r="G30" s="310"/>
      <c r="H30" s="310"/>
      <c r="I30" s="310"/>
      <c r="J30" s="311"/>
      <c r="K30" s="238" t="str">
        <f t="shared" si="1"/>
        <v/>
      </c>
      <c r="L30" s="238" t="str">
        <f t="shared" si="1"/>
        <v/>
      </c>
      <c r="M30" s="238" t="str">
        <f t="shared" si="1"/>
        <v/>
      </c>
      <c r="N30" s="238" t="str">
        <f t="shared" si="1"/>
        <v/>
      </c>
      <c r="P30" s="259" t="s">
        <v>117</v>
      </c>
      <c r="Q30" s="68"/>
      <c r="R30" s="55" t="str">
        <f t="shared" ref="R30:R33" si="5">IF(K30="x",1,(IF(L30="x",2,(IF(M30="x",3,IF(N30="x",4,""))))))</f>
        <v/>
      </c>
      <c r="S30" s="68"/>
      <c r="T30" s="75">
        <f>SUM(R30,R16)</f>
        <v>0</v>
      </c>
      <c r="U30" s="62">
        <f>IF(R16&lt;&gt;"",1,0)+IF(R30&lt;&gt;"",1,0)</f>
        <v>0</v>
      </c>
      <c r="V30" s="63" t="str">
        <f>IF(U30=0,"",T30/U30)</f>
        <v/>
      </c>
      <c r="W30" s="65" t="str">
        <f>IF(V30="","NE",ROUND(V30,0))</f>
        <v>NE</v>
      </c>
      <c r="Y30" s="269" t="str">
        <f>'Suivi PFMP 5'!K30</f>
        <v/>
      </c>
      <c r="Z30" s="75" t="str">
        <f>'Suivi PFMP 5'!L30</f>
        <v/>
      </c>
      <c r="AA30" s="75" t="str">
        <f>'Suivi PFMP 5'!M30</f>
        <v/>
      </c>
      <c r="AB30" s="75" t="str">
        <f>'Suivi PFMP 5'!N30</f>
        <v/>
      </c>
    </row>
    <row r="31" spans="1:28" ht="30.75" customHeight="1">
      <c r="A31" s="292" t="s">
        <v>163</v>
      </c>
      <c r="B31" s="300" t="s">
        <v>184</v>
      </c>
      <c r="C31" s="301"/>
      <c r="D31" s="286" t="s">
        <v>161</v>
      </c>
      <c r="E31" s="286"/>
      <c r="F31" s="286"/>
      <c r="G31" s="286"/>
      <c r="H31" s="286"/>
      <c r="I31" s="286"/>
      <c r="J31" s="286"/>
      <c r="K31" s="265" t="str">
        <f t="shared" si="1"/>
        <v/>
      </c>
      <c r="L31" s="265" t="str">
        <f t="shared" si="1"/>
        <v/>
      </c>
      <c r="M31" s="265" t="str">
        <f t="shared" si="1"/>
        <v/>
      </c>
      <c r="N31" s="265" t="str">
        <f t="shared" si="1"/>
        <v/>
      </c>
      <c r="P31" s="287" t="s">
        <v>79</v>
      </c>
      <c r="Q31" s="56"/>
      <c r="R31" s="55" t="str">
        <f t="shared" si="5"/>
        <v/>
      </c>
      <c r="S31" s="56"/>
      <c r="T31" s="73"/>
      <c r="Y31" s="75" t="str">
        <f>'Suivi PFMP 5'!K31</f>
        <v/>
      </c>
      <c r="Z31" s="75" t="str">
        <f>'Suivi PFMP 5'!L31</f>
        <v/>
      </c>
      <c r="AA31" s="75" t="str">
        <f>'Suivi PFMP 5'!M31</f>
        <v/>
      </c>
      <c r="AB31" s="75" t="str">
        <f>'Suivi PFMP 5'!N31</f>
        <v/>
      </c>
    </row>
    <row r="32" spans="1:28" ht="24.75" customHeight="1">
      <c r="A32" s="293"/>
      <c r="B32" s="302"/>
      <c r="C32" s="303"/>
      <c r="D32" s="286" t="s">
        <v>120</v>
      </c>
      <c r="E32" s="286"/>
      <c r="F32" s="286"/>
      <c r="G32" s="286"/>
      <c r="H32" s="286"/>
      <c r="I32" s="286"/>
      <c r="J32" s="286"/>
      <c r="K32" s="265" t="str">
        <f t="shared" si="1"/>
        <v/>
      </c>
      <c r="L32" s="265" t="str">
        <f t="shared" si="1"/>
        <v/>
      </c>
      <c r="M32" s="265" t="str">
        <f t="shared" si="1"/>
        <v/>
      </c>
      <c r="N32" s="265" t="str">
        <f t="shared" si="1"/>
        <v/>
      </c>
      <c r="P32" s="291"/>
      <c r="Q32" s="56"/>
      <c r="R32" s="55" t="str">
        <f t="shared" si="5"/>
        <v/>
      </c>
      <c r="S32" s="56"/>
      <c r="T32" s="75">
        <f>SUM(R31:R32)</f>
        <v>0</v>
      </c>
      <c r="U32" s="62">
        <f>IF(R31&lt;&gt;"",1,0)+IF(R32&lt;&gt;"",1,0)</f>
        <v>0</v>
      </c>
      <c r="V32" s="63" t="str">
        <f>IF(U32=0,"",T32/U32)</f>
        <v/>
      </c>
      <c r="W32" s="65" t="str">
        <f>IF(V32="","NE",ROUND(V32,0))</f>
        <v>NE</v>
      </c>
      <c r="Y32" s="75" t="str">
        <f>'Suivi PFMP 5'!K32</f>
        <v/>
      </c>
      <c r="Z32" s="75" t="str">
        <f>'Suivi PFMP 5'!L32</f>
        <v/>
      </c>
      <c r="AA32" s="75" t="str">
        <f>'Suivi PFMP 5'!M32</f>
        <v/>
      </c>
      <c r="AB32" s="75" t="str">
        <f>'Suivi PFMP 5'!N32</f>
        <v/>
      </c>
    </row>
    <row r="33" spans="1:28" ht="24.75" customHeight="1">
      <c r="A33" s="262" t="s">
        <v>159</v>
      </c>
      <c r="B33" s="294" t="s">
        <v>122</v>
      </c>
      <c r="C33" s="295"/>
      <c r="D33" s="286" t="s">
        <v>160</v>
      </c>
      <c r="E33" s="286"/>
      <c r="F33" s="286"/>
      <c r="G33" s="286"/>
      <c r="H33" s="286"/>
      <c r="I33" s="286"/>
      <c r="J33" s="286"/>
      <c r="K33" s="265" t="str">
        <f t="shared" si="1"/>
        <v/>
      </c>
      <c r="L33" s="265" t="str">
        <f t="shared" si="1"/>
        <v/>
      </c>
      <c r="M33" s="265" t="str">
        <f t="shared" si="1"/>
        <v/>
      </c>
      <c r="N33" s="265" t="str">
        <f t="shared" si="1"/>
        <v/>
      </c>
      <c r="P33" s="259" t="s">
        <v>123</v>
      </c>
      <c r="Q33" s="68"/>
      <c r="R33" s="55" t="str">
        <f t="shared" si="5"/>
        <v/>
      </c>
      <c r="S33" s="68"/>
      <c r="T33" s="75">
        <f>SUM(R17,R21,R33)</f>
        <v>0</v>
      </c>
      <c r="U33" s="62">
        <f>IF(R17&lt;&gt;"",1,0)+IF(R21&lt;&gt;"",1,0)+IF(R33&lt;&gt;"",1,0)</f>
        <v>0</v>
      </c>
      <c r="V33" s="63" t="str">
        <f>IF(U33=0,"",T33/U33)</f>
        <v/>
      </c>
      <c r="W33" s="65" t="str">
        <f>IF(V33="","NE",ROUND(V33,0))</f>
        <v>NE</v>
      </c>
      <c r="Y33" s="75" t="str">
        <f>'Suivi PFMP 5'!K33</f>
        <v/>
      </c>
      <c r="Z33" s="75" t="str">
        <f>'Suivi PFMP 5'!L33</f>
        <v/>
      </c>
      <c r="AA33" s="75" t="str">
        <f>'Suivi PFMP 5'!M33</f>
        <v/>
      </c>
      <c r="AB33" s="75" t="str">
        <f>'Suivi PFMP 5'!N33</f>
        <v/>
      </c>
    </row>
    <row r="34" spans="1:28" ht="17.100000000000001" customHeight="1">
      <c r="A34" s="168" t="s">
        <v>214</v>
      </c>
      <c r="B34" s="176"/>
      <c r="C34" s="176"/>
      <c r="D34" s="101"/>
      <c r="E34" s="101"/>
      <c r="F34" s="101"/>
      <c r="G34" s="101"/>
      <c r="H34" s="101"/>
      <c r="I34" s="101"/>
      <c r="J34" s="101"/>
      <c r="K34" s="114"/>
      <c r="L34" s="115"/>
      <c r="M34" s="114"/>
      <c r="N34" s="116"/>
      <c r="O34" s="136"/>
      <c r="P34" s="161"/>
      <c r="Q34" s="61"/>
      <c r="R34" s="67"/>
      <c r="S34" s="61"/>
    </row>
    <row r="35" spans="1:28" ht="22.5" customHeight="1">
      <c r="A35" s="281" t="s">
        <v>127</v>
      </c>
      <c r="B35" s="294" t="s">
        <v>137</v>
      </c>
      <c r="C35" s="295"/>
      <c r="D35" s="286" t="s">
        <v>135</v>
      </c>
      <c r="E35" s="286"/>
      <c r="F35" s="286"/>
      <c r="G35" s="286"/>
      <c r="H35" s="286"/>
      <c r="I35" s="286"/>
      <c r="J35" s="286"/>
      <c r="K35" s="275" t="str">
        <f t="shared" si="1"/>
        <v/>
      </c>
      <c r="L35" s="275" t="str">
        <f t="shared" si="1"/>
        <v/>
      </c>
      <c r="M35" s="275" t="str">
        <f t="shared" si="1"/>
        <v/>
      </c>
      <c r="N35" s="275" t="str">
        <f t="shared" si="1"/>
        <v/>
      </c>
      <c r="P35" s="287" t="s">
        <v>81</v>
      </c>
      <c r="Q35" s="67"/>
      <c r="R35" s="55" t="str">
        <f t="shared" ref="R35:R38" si="6">IF(K35="x",1,(IF(L35="x",2,(IF(M35="x",3,IF(N35="x",4,""))))))</f>
        <v/>
      </c>
      <c r="S35" s="67"/>
      <c r="T35" s="163"/>
      <c r="Y35" s="75" t="str">
        <f>'Suivi PFMP 5'!K35</f>
        <v/>
      </c>
      <c r="Z35" s="75" t="str">
        <f>'Suivi PFMP 5'!L35</f>
        <v/>
      </c>
      <c r="AA35" s="75" t="str">
        <f>'Suivi PFMP 5'!M35</f>
        <v/>
      </c>
      <c r="AB35" s="75" t="str">
        <f>'Suivi PFMP 5'!N35</f>
        <v/>
      </c>
    </row>
    <row r="36" spans="1:28" ht="24" customHeight="1">
      <c r="A36" s="282"/>
      <c r="B36" s="296"/>
      <c r="C36" s="297"/>
      <c r="D36" s="286" t="s">
        <v>80</v>
      </c>
      <c r="E36" s="286"/>
      <c r="F36" s="286"/>
      <c r="G36" s="286"/>
      <c r="H36" s="286"/>
      <c r="I36" s="286"/>
      <c r="J36" s="286"/>
      <c r="K36" s="275" t="str">
        <f t="shared" si="1"/>
        <v/>
      </c>
      <c r="L36" s="275" t="str">
        <f t="shared" si="1"/>
        <v/>
      </c>
      <c r="M36" s="275" t="str">
        <f t="shared" si="1"/>
        <v/>
      </c>
      <c r="N36" s="275" t="str">
        <f t="shared" si="1"/>
        <v/>
      </c>
      <c r="P36" s="288"/>
      <c r="Q36" s="67"/>
      <c r="R36" s="55" t="str">
        <f t="shared" si="6"/>
        <v/>
      </c>
      <c r="S36" s="67"/>
      <c r="T36" s="75">
        <f>SUM(R35:R36)</f>
        <v>0</v>
      </c>
      <c r="U36" s="62">
        <f>IF(R35&lt;&gt;"",1,0)+IF(R36&lt;&gt;"",1,0)</f>
        <v>0</v>
      </c>
      <c r="V36" s="63" t="str">
        <f>IF(U36=0,"",T36/U36)</f>
        <v/>
      </c>
      <c r="W36" s="65" t="str">
        <f>IF(V36="","NE",ROUND(V36,0))</f>
        <v>NE</v>
      </c>
      <c r="Y36" s="75" t="str">
        <f>'Suivi PFMP 5'!K36</f>
        <v/>
      </c>
      <c r="Z36" s="75" t="str">
        <f>'Suivi PFMP 5'!L36</f>
        <v/>
      </c>
      <c r="AA36" s="75" t="str">
        <f>'Suivi PFMP 5'!M36</f>
        <v/>
      </c>
      <c r="AB36" s="75" t="str">
        <f>'Suivi PFMP 5'!N36</f>
        <v/>
      </c>
    </row>
    <row r="37" spans="1:28" ht="15" customHeight="1">
      <c r="A37" s="281" t="s">
        <v>146</v>
      </c>
      <c r="B37" s="294" t="s">
        <v>185</v>
      </c>
      <c r="C37" s="295"/>
      <c r="D37" s="282" t="s">
        <v>82</v>
      </c>
      <c r="E37" s="282"/>
      <c r="F37" s="282"/>
      <c r="G37" s="282"/>
      <c r="H37" s="282"/>
      <c r="I37" s="282"/>
      <c r="J37" s="282"/>
      <c r="K37" s="72" t="str">
        <f t="shared" si="1"/>
        <v/>
      </c>
      <c r="L37" s="72" t="str">
        <f t="shared" si="1"/>
        <v/>
      </c>
      <c r="M37" s="72" t="str">
        <f t="shared" si="1"/>
        <v/>
      </c>
      <c r="N37" s="72" t="str">
        <f t="shared" si="1"/>
        <v/>
      </c>
      <c r="P37" s="287" t="s">
        <v>83</v>
      </c>
      <c r="Q37" s="56"/>
      <c r="R37" s="55" t="str">
        <f t="shared" si="6"/>
        <v/>
      </c>
      <c r="S37" s="68"/>
      <c r="T37" s="256" t="s">
        <v>243</v>
      </c>
      <c r="Y37" s="75" t="str">
        <f>'Suivi PFMP 5'!K37</f>
        <v/>
      </c>
      <c r="Z37" s="75" t="str">
        <f>'Suivi PFMP 5'!L37</f>
        <v/>
      </c>
      <c r="AA37" s="75" t="str">
        <f>'Suivi PFMP 5'!M37</f>
        <v/>
      </c>
      <c r="AB37" s="75" t="str">
        <f>'Suivi PFMP 5'!N37</f>
        <v/>
      </c>
    </row>
    <row r="38" spans="1:28" ht="24.75" customHeight="1">
      <c r="A38" s="282"/>
      <c r="B38" s="296"/>
      <c r="C38" s="297"/>
      <c r="D38" s="286" t="s">
        <v>128</v>
      </c>
      <c r="E38" s="286"/>
      <c r="F38" s="286"/>
      <c r="G38" s="286"/>
      <c r="H38" s="286"/>
      <c r="I38" s="286"/>
      <c r="J38" s="286"/>
      <c r="K38" s="72" t="str">
        <f t="shared" si="1"/>
        <v/>
      </c>
      <c r="L38" s="72" t="str">
        <f t="shared" si="1"/>
        <v/>
      </c>
      <c r="M38" s="72" t="str">
        <f t="shared" si="1"/>
        <v/>
      </c>
      <c r="N38" s="72" t="str">
        <f t="shared" si="1"/>
        <v/>
      </c>
      <c r="P38" s="288"/>
      <c r="Q38" s="56"/>
      <c r="R38" s="55" t="str">
        <f t="shared" si="6"/>
        <v/>
      </c>
      <c r="S38" s="68"/>
      <c r="T38" s="256" t="s">
        <v>243</v>
      </c>
      <c r="Y38" s="75" t="str">
        <f>'Suivi PFMP 5'!K38</f>
        <v/>
      </c>
      <c r="Z38" s="75" t="str">
        <f>'Suivi PFMP 5'!L38</f>
        <v/>
      </c>
      <c r="AA38" s="75" t="str">
        <f>'Suivi PFMP 5'!M38</f>
        <v/>
      </c>
      <c r="AB38" s="75" t="str">
        <f>'Suivi PFMP 5'!N38</f>
        <v/>
      </c>
    </row>
    <row r="39" spans="1:28" ht="15" customHeight="1">
      <c r="A39" s="168" t="s">
        <v>206</v>
      </c>
      <c r="B39" s="176"/>
      <c r="C39" s="176"/>
      <c r="D39" s="101"/>
      <c r="E39" s="101"/>
      <c r="F39" s="101"/>
      <c r="G39" s="101"/>
      <c r="H39" s="101"/>
      <c r="I39" s="101"/>
      <c r="J39" s="101"/>
      <c r="K39" s="114"/>
      <c r="L39" s="115"/>
      <c r="M39" s="114"/>
      <c r="N39" s="116"/>
      <c r="O39" s="136"/>
      <c r="P39" s="160"/>
      <c r="Q39" s="61"/>
      <c r="R39" s="67"/>
      <c r="S39" s="61"/>
    </row>
    <row r="40" spans="1:28" ht="30.75" customHeight="1">
      <c r="A40" s="229" t="s">
        <v>207</v>
      </c>
      <c r="B40" s="304" t="s">
        <v>209</v>
      </c>
      <c r="C40" s="305"/>
      <c r="D40" s="286" t="s">
        <v>208</v>
      </c>
      <c r="E40" s="286"/>
      <c r="F40" s="286"/>
      <c r="G40" s="286"/>
      <c r="H40" s="286"/>
      <c r="I40" s="286"/>
      <c r="J40" s="286"/>
      <c r="K40" s="72" t="str">
        <f t="shared" si="1"/>
        <v/>
      </c>
      <c r="L40" s="72" t="str">
        <f t="shared" si="1"/>
        <v/>
      </c>
      <c r="M40" s="72" t="str">
        <f t="shared" si="1"/>
        <v/>
      </c>
      <c r="N40" s="72" t="str">
        <f t="shared" si="1"/>
        <v/>
      </c>
      <c r="P40" s="259" t="s">
        <v>210</v>
      </c>
      <c r="Q40" s="68"/>
      <c r="R40" s="55" t="str">
        <f>IF(K40="x",1,(IF(L40="x",2,(IF(M40="x",3,IF(N40="x",4,""))))))</f>
        <v/>
      </c>
      <c r="S40" s="68"/>
      <c r="T40" s="241" t="str">
        <f>IF(R40="","NE",R40)</f>
        <v>NE</v>
      </c>
      <c r="Y40" s="269" t="str">
        <f>'Suivi PFMP 5'!K40</f>
        <v/>
      </c>
      <c r="Z40" s="75" t="str">
        <f>'Suivi PFMP 5'!L40</f>
        <v/>
      </c>
      <c r="AA40" s="75" t="str">
        <f>'Suivi PFMP 5'!M40</f>
        <v/>
      </c>
      <c r="AB40" s="75" t="str">
        <f>'Suivi PFMP 5'!N40</f>
        <v/>
      </c>
    </row>
    <row r="41" spans="1:28" ht="9.75" customHeight="1">
      <c r="A41" s="261"/>
      <c r="B41" s="226"/>
      <c r="C41" s="226"/>
      <c r="D41" s="261"/>
      <c r="E41" s="261"/>
      <c r="F41" s="261"/>
      <c r="G41" s="261"/>
      <c r="H41" s="261"/>
      <c r="I41" s="261"/>
      <c r="J41" s="261"/>
      <c r="K41" s="227"/>
      <c r="L41" s="227"/>
      <c r="M41" s="227"/>
      <c r="N41" s="227"/>
      <c r="P41" s="225"/>
      <c r="Q41" s="67"/>
      <c r="R41" s="67"/>
      <c r="S41" s="67"/>
      <c r="T41" s="73"/>
      <c r="U41" s="95"/>
      <c r="V41" s="96"/>
      <c r="W41" s="205"/>
      <c r="Y41" s="267"/>
    </row>
    <row r="42" spans="1:28" ht="12.75" customHeight="1">
      <c r="A42" s="264"/>
      <c r="B42" s="203"/>
      <c r="C42" s="203"/>
      <c r="D42" s="264"/>
      <c r="E42" s="264"/>
      <c r="F42" s="264"/>
      <c r="G42" s="264"/>
      <c r="H42" s="264"/>
      <c r="I42" s="264"/>
      <c r="J42" s="264"/>
      <c r="K42" s="228"/>
      <c r="L42" s="228"/>
      <c r="M42" s="228"/>
      <c r="N42" s="228"/>
      <c r="P42" s="204"/>
      <c r="Q42" s="67"/>
      <c r="R42" s="67"/>
      <c r="S42" s="67"/>
      <c r="T42" s="73"/>
      <c r="U42" s="95"/>
      <c r="V42" s="96"/>
      <c r="W42" s="205"/>
      <c r="Y42" s="267"/>
    </row>
    <row r="43" spans="1:28" ht="15" customHeight="1">
      <c r="A43" s="232" t="s">
        <v>245</v>
      </c>
      <c r="B43" s="233"/>
      <c r="C43" s="233"/>
      <c r="D43" s="234"/>
      <c r="E43" s="234"/>
      <c r="F43" s="234"/>
      <c r="G43" s="234"/>
      <c r="H43" s="234"/>
      <c r="I43" s="234"/>
      <c r="J43" s="234"/>
      <c r="K43" s="235"/>
      <c r="L43" s="236"/>
      <c r="M43" s="235"/>
      <c r="N43" s="237"/>
      <c r="O43" s="136"/>
      <c r="P43" s="254"/>
      <c r="Q43" s="61"/>
      <c r="R43" s="67"/>
      <c r="S43" s="61"/>
    </row>
    <row r="44" spans="1:28" ht="15" customHeight="1">
      <c r="A44" s="231" t="s">
        <v>198</v>
      </c>
      <c r="B44" s="179"/>
      <c r="C44" s="179"/>
      <c r="D44" s="104"/>
      <c r="E44" s="104"/>
      <c r="F44" s="104"/>
      <c r="G44" s="104"/>
      <c r="H44" s="104"/>
      <c r="I44" s="104"/>
      <c r="J44" s="104"/>
      <c r="K44" s="129"/>
      <c r="L44" s="130"/>
      <c r="M44" s="129"/>
      <c r="N44" s="131"/>
      <c r="O44" s="136"/>
      <c r="P44" s="160"/>
      <c r="Q44" s="61"/>
      <c r="R44" s="67"/>
      <c r="S44" s="61"/>
    </row>
    <row r="45" spans="1:28" ht="33.75" customHeight="1">
      <c r="A45" s="262" t="s">
        <v>192</v>
      </c>
      <c r="B45" s="319" t="s">
        <v>213</v>
      </c>
      <c r="C45" s="320"/>
      <c r="D45" s="286" t="s">
        <v>193</v>
      </c>
      <c r="E45" s="286"/>
      <c r="F45" s="286"/>
      <c r="G45" s="286"/>
      <c r="H45" s="286"/>
      <c r="I45" s="286"/>
      <c r="J45" s="286"/>
      <c r="K45" s="265" t="str">
        <f t="shared" ref="K45:N74" si="7">IF(Y45=0,"",IF(Y45="#","",IF(Y45="x","#",Y45)))</f>
        <v/>
      </c>
      <c r="L45" s="265" t="str">
        <f t="shared" si="7"/>
        <v/>
      </c>
      <c r="M45" s="265" t="str">
        <f t="shared" si="7"/>
        <v/>
      </c>
      <c r="N45" s="265" t="str">
        <f t="shared" si="7"/>
        <v/>
      </c>
      <c r="P45" s="162" t="s">
        <v>200</v>
      </c>
      <c r="Q45" s="68"/>
      <c r="R45" s="55" t="str">
        <f>IF(K45="x",1,(IF(L45="x",2,(IF(M45="x",3,IF(N45="x",4,""))))))</f>
        <v/>
      </c>
      <c r="S45" s="68"/>
      <c r="T45" s="241" t="str">
        <f>IF(R45="","NE",R45)</f>
        <v>NE</v>
      </c>
      <c r="U45" s="95"/>
      <c r="V45" s="96"/>
      <c r="W45" s="108"/>
      <c r="Y45" s="269" t="str">
        <f>'Suivi PFMP 5'!K45</f>
        <v/>
      </c>
      <c r="Z45" s="75" t="str">
        <f>'Suivi PFMP 5'!L45</f>
        <v/>
      </c>
      <c r="AA45" s="75" t="str">
        <f>'Suivi PFMP 5'!M45</f>
        <v/>
      </c>
      <c r="AB45" s="75" t="str">
        <f>'Suivi PFMP 5'!N45</f>
        <v/>
      </c>
    </row>
    <row r="46" spans="1:28" ht="15" customHeight="1">
      <c r="A46" s="231" t="s">
        <v>199</v>
      </c>
      <c r="B46" s="179"/>
      <c r="C46" s="179"/>
      <c r="D46" s="104"/>
      <c r="E46" s="104"/>
      <c r="F46" s="104"/>
      <c r="G46" s="104"/>
      <c r="H46" s="104"/>
      <c r="I46" s="104"/>
      <c r="J46" s="104"/>
      <c r="K46" s="129"/>
      <c r="L46" s="130"/>
      <c r="M46" s="129"/>
      <c r="N46" s="131"/>
      <c r="O46" s="136"/>
      <c r="P46" s="160"/>
      <c r="Q46" s="61"/>
      <c r="R46" s="67"/>
      <c r="S46" s="61"/>
    </row>
    <row r="47" spans="1:28" ht="15.75" customHeight="1">
      <c r="A47" s="263" t="s">
        <v>42</v>
      </c>
      <c r="B47" s="319" t="s">
        <v>213</v>
      </c>
      <c r="C47" s="320"/>
      <c r="D47" s="309" t="s">
        <v>232</v>
      </c>
      <c r="E47" s="310"/>
      <c r="F47" s="310"/>
      <c r="G47" s="310"/>
      <c r="H47" s="310"/>
      <c r="I47" s="310"/>
      <c r="J47" s="311"/>
      <c r="K47" s="265" t="str">
        <f t="shared" si="7"/>
        <v/>
      </c>
      <c r="L47" s="265" t="str">
        <f t="shared" si="7"/>
        <v/>
      </c>
      <c r="M47" s="265" t="str">
        <f t="shared" si="7"/>
        <v/>
      </c>
      <c r="N47" s="265" t="str">
        <f t="shared" si="7"/>
        <v/>
      </c>
      <c r="P47" s="259" t="s">
        <v>201</v>
      </c>
      <c r="Q47" s="56"/>
      <c r="R47" s="55" t="str">
        <f t="shared" ref="R47:R52" si="8">IF(K47="x",1,(IF(L47="x",2,(IF(M47="x",3,IF(N47="x",4,""))))))</f>
        <v/>
      </c>
      <c r="S47" s="68"/>
      <c r="T47" s="241" t="str">
        <f t="shared" ref="T47:T52" si="9">IF(R47="","NE",R47)</f>
        <v>NE</v>
      </c>
      <c r="U47" s="95"/>
      <c r="V47" s="96"/>
      <c r="W47" s="108"/>
      <c r="Y47" s="75" t="str">
        <f>'Suivi PFMP 5'!K47</f>
        <v/>
      </c>
      <c r="Z47" s="75" t="str">
        <f>'Suivi PFMP 5'!L47</f>
        <v/>
      </c>
      <c r="AA47" s="75" t="str">
        <f>'Suivi PFMP 5'!M47</f>
        <v/>
      </c>
      <c r="AB47" s="75" t="str">
        <f>'Suivi PFMP 5'!N47</f>
        <v/>
      </c>
    </row>
    <row r="48" spans="1:28" ht="24" customHeight="1">
      <c r="A48" s="263" t="s">
        <v>218</v>
      </c>
      <c r="B48" s="319" t="s">
        <v>213</v>
      </c>
      <c r="C48" s="320"/>
      <c r="D48" s="309" t="s">
        <v>222</v>
      </c>
      <c r="E48" s="310"/>
      <c r="F48" s="310"/>
      <c r="G48" s="310"/>
      <c r="H48" s="310"/>
      <c r="I48" s="310"/>
      <c r="J48" s="311"/>
      <c r="K48" s="265" t="str">
        <f t="shared" si="7"/>
        <v/>
      </c>
      <c r="L48" s="265" t="str">
        <f t="shared" si="7"/>
        <v/>
      </c>
      <c r="M48" s="265" t="str">
        <f t="shared" si="7"/>
        <v/>
      </c>
      <c r="N48" s="265" t="str">
        <f t="shared" si="7"/>
        <v/>
      </c>
      <c r="P48" s="259" t="s">
        <v>202</v>
      </c>
      <c r="Q48" s="56"/>
      <c r="R48" s="55" t="str">
        <f t="shared" si="8"/>
        <v/>
      </c>
      <c r="S48" s="68"/>
      <c r="T48" s="241" t="str">
        <f t="shared" si="9"/>
        <v>NE</v>
      </c>
      <c r="U48" s="95"/>
      <c r="V48" s="96"/>
      <c r="W48" s="108"/>
      <c r="Y48" s="75" t="str">
        <f>'Suivi PFMP 5'!K48</f>
        <v/>
      </c>
      <c r="Z48" s="75" t="str">
        <f>'Suivi PFMP 5'!L48</f>
        <v/>
      </c>
      <c r="AA48" s="75" t="str">
        <f>'Suivi PFMP 5'!M48</f>
        <v/>
      </c>
      <c r="AB48" s="75" t="str">
        <f>'Suivi PFMP 5'!N48</f>
        <v/>
      </c>
    </row>
    <row r="49" spans="1:28" ht="24" customHeight="1">
      <c r="A49" s="263" t="s">
        <v>63</v>
      </c>
      <c r="B49" s="319" t="s">
        <v>213</v>
      </c>
      <c r="C49" s="320"/>
      <c r="D49" s="286" t="s">
        <v>211</v>
      </c>
      <c r="E49" s="286"/>
      <c r="F49" s="286"/>
      <c r="G49" s="286"/>
      <c r="H49" s="286"/>
      <c r="I49" s="286"/>
      <c r="J49" s="286"/>
      <c r="K49" s="265" t="str">
        <f t="shared" si="7"/>
        <v/>
      </c>
      <c r="L49" s="265" t="str">
        <f t="shared" si="7"/>
        <v/>
      </c>
      <c r="M49" s="265" t="str">
        <f t="shared" si="7"/>
        <v/>
      </c>
      <c r="N49" s="265" t="str">
        <f t="shared" si="7"/>
        <v/>
      </c>
      <c r="P49" s="259" t="s">
        <v>212</v>
      </c>
      <c r="Q49" s="56"/>
      <c r="R49" s="55" t="str">
        <f t="shared" si="8"/>
        <v/>
      </c>
      <c r="S49" s="68"/>
      <c r="T49" s="241" t="str">
        <f t="shared" si="9"/>
        <v>NE</v>
      </c>
      <c r="U49" s="95"/>
      <c r="V49" s="96"/>
      <c r="W49" s="108"/>
      <c r="Y49" s="75" t="str">
        <f>'Suivi PFMP 5'!K49</f>
        <v/>
      </c>
      <c r="Z49" s="75" t="str">
        <f>'Suivi PFMP 5'!L49</f>
        <v/>
      </c>
      <c r="AA49" s="75" t="str">
        <f>'Suivi PFMP 5'!M49</f>
        <v/>
      </c>
      <c r="AB49" s="75" t="str">
        <f>'Suivi PFMP 5'!N49</f>
        <v/>
      </c>
    </row>
    <row r="50" spans="1:28" ht="34.5" customHeight="1">
      <c r="A50" s="263" t="s">
        <v>195</v>
      </c>
      <c r="B50" s="319" t="s">
        <v>213</v>
      </c>
      <c r="C50" s="320"/>
      <c r="D50" s="286" t="s">
        <v>194</v>
      </c>
      <c r="E50" s="286"/>
      <c r="F50" s="286"/>
      <c r="G50" s="286"/>
      <c r="H50" s="286"/>
      <c r="I50" s="286"/>
      <c r="J50" s="286"/>
      <c r="K50" s="265" t="str">
        <f t="shared" si="7"/>
        <v/>
      </c>
      <c r="L50" s="265" t="str">
        <f t="shared" si="7"/>
        <v/>
      </c>
      <c r="M50" s="265" t="str">
        <f t="shared" si="7"/>
        <v/>
      </c>
      <c r="N50" s="265" t="str">
        <f t="shared" si="7"/>
        <v/>
      </c>
      <c r="P50" s="259" t="s">
        <v>201</v>
      </c>
      <c r="Q50" s="56"/>
      <c r="R50" s="55" t="str">
        <f t="shared" si="8"/>
        <v/>
      </c>
      <c r="S50" s="68"/>
      <c r="T50" s="241" t="str">
        <f t="shared" si="9"/>
        <v>NE</v>
      </c>
      <c r="U50" s="95"/>
      <c r="V50" s="96"/>
      <c r="W50" s="108"/>
      <c r="Y50" s="75" t="str">
        <f>'Suivi PFMP 5'!K50</f>
        <v/>
      </c>
      <c r="Z50" s="75" t="str">
        <f>'Suivi PFMP 5'!L50</f>
        <v/>
      </c>
      <c r="AA50" s="75" t="str">
        <f>'Suivi PFMP 5'!M50</f>
        <v/>
      </c>
      <c r="AB50" s="75" t="str">
        <f>'Suivi PFMP 5'!N50</f>
        <v/>
      </c>
    </row>
    <row r="51" spans="1:28" ht="24.75" customHeight="1">
      <c r="A51" s="262" t="s">
        <v>196</v>
      </c>
      <c r="B51" s="319" t="s">
        <v>213</v>
      </c>
      <c r="C51" s="320"/>
      <c r="D51" s="286" t="s">
        <v>197</v>
      </c>
      <c r="E51" s="286"/>
      <c r="F51" s="286"/>
      <c r="G51" s="286"/>
      <c r="H51" s="286"/>
      <c r="I51" s="286"/>
      <c r="J51" s="286"/>
      <c r="K51" s="265" t="str">
        <f t="shared" si="7"/>
        <v/>
      </c>
      <c r="L51" s="265" t="str">
        <f t="shared" si="7"/>
        <v/>
      </c>
      <c r="M51" s="265" t="str">
        <f t="shared" si="7"/>
        <v/>
      </c>
      <c r="N51" s="265" t="str">
        <f t="shared" si="7"/>
        <v/>
      </c>
      <c r="O51" s="255"/>
      <c r="P51" s="162" t="s">
        <v>219</v>
      </c>
      <c r="Q51" s="68"/>
      <c r="R51" s="55" t="str">
        <f t="shared" si="8"/>
        <v/>
      </c>
      <c r="S51" s="68"/>
      <c r="T51" s="241" t="str">
        <f t="shared" si="9"/>
        <v>NE</v>
      </c>
      <c r="U51" s="95"/>
      <c r="V51" s="96"/>
      <c r="W51" s="108"/>
      <c r="Y51" s="75" t="str">
        <f>'Suivi PFMP 5'!K51</f>
        <v/>
      </c>
      <c r="Z51" s="75" t="str">
        <f>'Suivi PFMP 5'!L51</f>
        <v/>
      </c>
      <c r="AA51" s="75" t="str">
        <f>'Suivi PFMP 5'!M51</f>
        <v/>
      </c>
      <c r="AB51" s="75" t="str">
        <f>'Suivi PFMP 5'!N51</f>
        <v/>
      </c>
    </row>
    <row r="52" spans="1:28" ht="24" customHeight="1">
      <c r="A52" s="263" t="s">
        <v>48</v>
      </c>
      <c r="B52" s="319" t="s">
        <v>213</v>
      </c>
      <c r="C52" s="320"/>
      <c r="D52" s="309" t="s">
        <v>223</v>
      </c>
      <c r="E52" s="310"/>
      <c r="F52" s="310"/>
      <c r="G52" s="310"/>
      <c r="H52" s="310"/>
      <c r="I52" s="310"/>
      <c r="J52" s="311"/>
      <c r="K52" s="265" t="str">
        <f t="shared" si="7"/>
        <v/>
      </c>
      <c r="L52" s="265" t="str">
        <f t="shared" si="7"/>
        <v/>
      </c>
      <c r="M52" s="265" t="str">
        <f t="shared" si="7"/>
        <v/>
      </c>
      <c r="N52" s="265" t="str">
        <f t="shared" si="7"/>
        <v/>
      </c>
      <c r="P52" s="162" t="s">
        <v>221</v>
      </c>
      <c r="Q52" s="68"/>
      <c r="R52" s="55" t="str">
        <f t="shared" si="8"/>
        <v/>
      </c>
      <c r="S52" s="68"/>
      <c r="T52" s="241" t="str">
        <f t="shared" si="9"/>
        <v>NE</v>
      </c>
      <c r="U52" s="95"/>
      <c r="V52" s="96"/>
      <c r="W52" s="108"/>
      <c r="Y52" s="75" t="str">
        <f>'Suivi PFMP 5'!K52</f>
        <v/>
      </c>
      <c r="Z52" s="75" t="str">
        <f>'Suivi PFMP 5'!L52</f>
        <v/>
      </c>
      <c r="AA52" s="75" t="str">
        <f>'Suivi PFMP 5'!M52</f>
        <v/>
      </c>
      <c r="AB52" s="75" t="str">
        <f>'Suivi PFMP 5'!N52</f>
        <v/>
      </c>
    </row>
    <row r="53" spans="1:28" ht="15" customHeight="1">
      <c r="A53" s="242" t="s">
        <v>216</v>
      </c>
      <c r="B53" s="243"/>
      <c r="C53" s="243"/>
      <c r="D53" s="244"/>
      <c r="E53" s="244"/>
      <c r="F53" s="244"/>
      <c r="G53" s="244"/>
      <c r="H53" s="244"/>
      <c r="I53" s="244"/>
      <c r="J53" s="244"/>
      <c r="K53" s="245"/>
      <c r="L53" s="246"/>
      <c r="M53" s="245"/>
      <c r="N53" s="247"/>
      <c r="O53" s="136"/>
      <c r="P53" s="223"/>
      <c r="Q53" s="61"/>
      <c r="R53" s="67"/>
      <c r="S53" s="61"/>
    </row>
    <row r="54" spans="1:28" ht="15" customHeight="1">
      <c r="A54" s="248" t="s">
        <v>198</v>
      </c>
      <c r="B54" s="249"/>
      <c r="C54" s="249"/>
      <c r="D54" s="250"/>
      <c r="E54" s="250"/>
      <c r="F54" s="250"/>
      <c r="G54" s="250"/>
      <c r="H54" s="250"/>
      <c r="I54" s="250"/>
      <c r="J54" s="250"/>
      <c r="K54" s="251"/>
      <c r="L54" s="252"/>
      <c r="M54" s="251"/>
      <c r="N54" s="253"/>
      <c r="O54" s="136"/>
      <c r="P54" s="160"/>
      <c r="Q54" s="61"/>
      <c r="R54" s="67"/>
      <c r="S54" s="61"/>
    </row>
    <row r="55" spans="1:28" ht="33.75" customHeight="1">
      <c r="A55" s="262" t="s">
        <v>217</v>
      </c>
      <c r="B55" s="319" t="s">
        <v>213</v>
      </c>
      <c r="C55" s="320"/>
      <c r="D55" s="309" t="s">
        <v>193</v>
      </c>
      <c r="E55" s="310"/>
      <c r="F55" s="310"/>
      <c r="G55" s="310"/>
      <c r="H55" s="310"/>
      <c r="I55" s="310"/>
      <c r="J55" s="311"/>
      <c r="K55" s="265" t="str">
        <f t="shared" si="7"/>
        <v/>
      </c>
      <c r="L55" s="265" t="str">
        <f t="shared" si="7"/>
        <v/>
      </c>
      <c r="M55" s="265" t="str">
        <f t="shared" si="7"/>
        <v/>
      </c>
      <c r="N55" s="265" t="str">
        <f t="shared" si="7"/>
        <v/>
      </c>
      <c r="P55" s="162" t="s">
        <v>224</v>
      </c>
      <c r="Q55" s="68"/>
      <c r="R55" s="55" t="str">
        <f>IF(K55="x",1,(IF(L55="x",2,(IF(M55="x",3,IF(N55="x",4,""))))))</f>
        <v/>
      </c>
      <c r="S55" s="68"/>
      <c r="T55" s="241" t="str">
        <f>IF(R55="","NE",R55)</f>
        <v>NE</v>
      </c>
      <c r="U55" s="95"/>
      <c r="V55" s="96"/>
      <c r="W55" s="108"/>
      <c r="Y55" s="269" t="str">
        <f>'Suivi PFMP 5'!K55</f>
        <v/>
      </c>
      <c r="Z55" s="75" t="str">
        <f>'Suivi PFMP 5'!L55</f>
        <v/>
      </c>
      <c r="AA55" s="75" t="str">
        <f>'Suivi PFMP 5'!M55</f>
        <v/>
      </c>
      <c r="AB55" s="75" t="str">
        <f>'Suivi PFMP 5'!N55</f>
        <v/>
      </c>
    </row>
    <row r="56" spans="1:28" ht="15" customHeight="1">
      <c r="A56" s="248" t="s">
        <v>199</v>
      </c>
      <c r="B56" s="249"/>
      <c r="C56" s="249"/>
      <c r="D56" s="250"/>
      <c r="E56" s="250"/>
      <c r="F56" s="250"/>
      <c r="G56" s="250"/>
      <c r="H56" s="250"/>
      <c r="I56" s="250"/>
      <c r="J56" s="250"/>
      <c r="K56" s="251"/>
      <c r="L56" s="252"/>
      <c r="M56" s="251"/>
      <c r="N56" s="253"/>
      <c r="O56" s="136"/>
      <c r="P56" s="160"/>
      <c r="Q56" s="61"/>
      <c r="R56" s="67"/>
      <c r="S56" s="61"/>
    </row>
    <row r="57" spans="1:28" ht="34.5" customHeight="1">
      <c r="A57" s="263" t="s">
        <v>229</v>
      </c>
      <c r="B57" s="319" t="s">
        <v>213</v>
      </c>
      <c r="C57" s="320"/>
      <c r="D57" s="309" t="s">
        <v>228</v>
      </c>
      <c r="E57" s="310"/>
      <c r="F57" s="310"/>
      <c r="G57" s="310"/>
      <c r="H57" s="310"/>
      <c r="I57" s="310"/>
      <c r="J57" s="311"/>
      <c r="K57" s="265" t="str">
        <f t="shared" si="7"/>
        <v/>
      </c>
      <c r="L57" s="265" t="str">
        <f t="shared" si="7"/>
        <v/>
      </c>
      <c r="M57" s="265" t="str">
        <f t="shared" si="7"/>
        <v/>
      </c>
      <c r="N57" s="265" t="str">
        <f t="shared" si="7"/>
        <v/>
      </c>
      <c r="P57" s="259" t="s">
        <v>230</v>
      </c>
      <c r="Q57" s="56"/>
      <c r="R57" s="55" t="str">
        <f t="shared" ref="R57:R62" si="10">IF(K57="x",1,(IF(L57="x",2,(IF(M57="x",3,IF(N57="x",4,""))))))</f>
        <v/>
      </c>
      <c r="S57" s="68"/>
      <c r="T57" s="241" t="str">
        <f>IF(R57="","NE",R57)</f>
        <v>NE</v>
      </c>
      <c r="U57" s="95"/>
      <c r="V57" s="96"/>
      <c r="W57" s="108"/>
      <c r="Y57" s="75" t="str">
        <f>'Suivi PFMP 5'!K57</f>
        <v/>
      </c>
      <c r="Z57" s="75" t="str">
        <f>'Suivi PFMP 5'!L57</f>
        <v/>
      </c>
      <c r="AA57" s="75" t="str">
        <f>'Suivi PFMP 5'!M57</f>
        <v/>
      </c>
      <c r="AB57" s="75" t="str">
        <f>'Suivi PFMP 5'!N57</f>
        <v/>
      </c>
    </row>
    <row r="58" spans="1:28" ht="34.5" customHeight="1">
      <c r="A58" s="263" t="s">
        <v>231</v>
      </c>
      <c r="B58" s="319" t="s">
        <v>213</v>
      </c>
      <c r="C58" s="320"/>
      <c r="D58" s="309" t="s">
        <v>232</v>
      </c>
      <c r="E58" s="310"/>
      <c r="F58" s="310"/>
      <c r="G58" s="310"/>
      <c r="H58" s="310"/>
      <c r="I58" s="310"/>
      <c r="J58" s="311"/>
      <c r="K58" s="265" t="str">
        <f t="shared" si="7"/>
        <v/>
      </c>
      <c r="L58" s="265" t="str">
        <f t="shared" si="7"/>
        <v/>
      </c>
      <c r="M58" s="265" t="str">
        <f t="shared" si="7"/>
        <v/>
      </c>
      <c r="N58" s="265" t="str">
        <f t="shared" si="7"/>
        <v/>
      </c>
      <c r="P58" s="259" t="s">
        <v>233</v>
      </c>
      <c r="Q58" s="56"/>
      <c r="R58" s="55" t="str">
        <f t="shared" si="10"/>
        <v/>
      </c>
      <c r="S58" s="68"/>
      <c r="T58" s="241" t="str">
        <f>IF(R58="","NE",R58)</f>
        <v>NE</v>
      </c>
      <c r="U58" s="95"/>
      <c r="V58" s="96"/>
      <c r="W58" s="108"/>
      <c r="Y58" s="75" t="str">
        <f>'Suivi PFMP 5'!K58</f>
        <v/>
      </c>
      <c r="Z58" s="75" t="str">
        <f>'Suivi PFMP 5'!L58</f>
        <v/>
      </c>
      <c r="AA58" s="75" t="str">
        <f>'Suivi PFMP 5'!M58</f>
        <v/>
      </c>
      <c r="AB58" s="75" t="str">
        <f>'Suivi PFMP 5'!N58</f>
        <v/>
      </c>
    </row>
    <row r="59" spans="1:28" ht="24" customHeight="1">
      <c r="A59" s="263" t="s">
        <v>218</v>
      </c>
      <c r="B59" s="319" t="s">
        <v>213</v>
      </c>
      <c r="C59" s="320"/>
      <c r="D59" s="309" t="s">
        <v>222</v>
      </c>
      <c r="E59" s="310"/>
      <c r="F59" s="310"/>
      <c r="G59" s="310"/>
      <c r="H59" s="310"/>
      <c r="I59" s="310"/>
      <c r="J59" s="311"/>
      <c r="K59" s="265" t="str">
        <f t="shared" si="7"/>
        <v/>
      </c>
      <c r="L59" s="265" t="str">
        <f t="shared" si="7"/>
        <v/>
      </c>
      <c r="M59" s="265" t="str">
        <f t="shared" si="7"/>
        <v/>
      </c>
      <c r="N59" s="265" t="str">
        <f t="shared" si="7"/>
        <v/>
      </c>
      <c r="P59" s="259" t="s">
        <v>225</v>
      </c>
      <c r="Q59" s="56"/>
      <c r="R59" s="55" t="str">
        <f t="shared" si="10"/>
        <v/>
      </c>
      <c r="S59" s="68"/>
      <c r="T59" s="241" t="str">
        <f>IF(R59="","NE",R59)</f>
        <v>NE</v>
      </c>
      <c r="U59" s="95"/>
      <c r="V59" s="96"/>
      <c r="W59" s="108"/>
      <c r="Y59" s="75" t="str">
        <f>'Suivi PFMP 5'!K59</f>
        <v/>
      </c>
      <c r="Z59" s="75" t="str">
        <f>'Suivi PFMP 5'!L59</f>
        <v/>
      </c>
      <c r="AA59" s="75" t="str">
        <f>'Suivi PFMP 5'!M59</f>
        <v/>
      </c>
      <c r="AB59" s="75" t="str">
        <f>'Suivi PFMP 5'!N59</f>
        <v/>
      </c>
    </row>
    <row r="60" spans="1:28" ht="24" customHeight="1">
      <c r="A60" s="263" t="s">
        <v>63</v>
      </c>
      <c r="B60" s="319" t="s">
        <v>213</v>
      </c>
      <c r="C60" s="320"/>
      <c r="D60" s="309" t="s">
        <v>211</v>
      </c>
      <c r="E60" s="310"/>
      <c r="F60" s="310"/>
      <c r="G60" s="310"/>
      <c r="H60" s="310"/>
      <c r="I60" s="310"/>
      <c r="J60" s="311"/>
      <c r="K60" s="265" t="str">
        <f t="shared" si="7"/>
        <v/>
      </c>
      <c r="L60" s="265" t="str">
        <f t="shared" si="7"/>
        <v/>
      </c>
      <c r="M60" s="265" t="str">
        <f t="shared" si="7"/>
        <v/>
      </c>
      <c r="N60" s="265" t="str">
        <f t="shared" si="7"/>
        <v/>
      </c>
      <c r="P60" s="259" t="s">
        <v>212</v>
      </c>
      <c r="Q60" s="56"/>
      <c r="R60" s="55" t="str">
        <f t="shared" si="10"/>
        <v/>
      </c>
      <c r="S60" s="68"/>
      <c r="T60" s="241" t="str">
        <f>IF(R60="","NE",R60)</f>
        <v>NE</v>
      </c>
      <c r="U60" s="95"/>
      <c r="V60" s="96"/>
      <c r="W60" s="108"/>
      <c r="Y60" s="75" t="str">
        <f>'Suivi PFMP 5'!K60</f>
        <v/>
      </c>
      <c r="Z60" s="75" t="str">
        <f>'Suivi PFMP 5'!L60</f>
        <v/>
      </c>
      <c r="AA60" s="75" t="str">
        <f>'Suivi PFMP 5'!M60</f>
        <v/>
      </c>
      <c r="AB60" s="75" t="str">
        <f>'Suivi PFMP 5'!N60</f>
        <v/>
      </c>
    </row>
    <row r="61" spans="1:28" ht="34.5" customHeight="1">
      <c r="A61" s="263" t="s">
        <v>195</v>
      </c>
      <c r="B61" s="319" t="s">
        <v>213</v>
      </c>
      <c r="C61" s="320"/>
      <c r="D61" s="309" t="s">
        <v>194</v>
      </c>
      <c r="E61" s="310"/>
      <c r="F61" s="310"/>
      <c r="G61" s="310"/>
      <c r="H61" s="310"/>
      <c r="I61" s="310"/>
      <c r="J61" s="311"/>
      <c r="K61" s="265" t="str">
        <f t="shared" si="7"/>
        <v/>
      </c>
      <c r="L61" s="265" t="str">
        <f t="shared" si="7"/>
        <v/>
      </c>
      <c r="M61" s="265" t="str">
        <f t="shared" si="7"/>
        <v/>
      </c>
      <c r="N61" s="265" t="str">
        <f t="shared" si="7"/>
        <v/>
      </c>
      <c r="P61" s="259" t="s">
        <v>226</v>
      </c>
      <c r="Q61" s="56"/>
      <c r="R61" s="55" t="str">
        <f t="shared" si="10"/>
        <v/>
      </c>
      <c r="S61" s="56"/>
      <c r="T61" s="73"/>
      <c r="Y61" s="75" t="str">
        <f>'Suivi PFMP 5'!K61</f>
        <v/>
      </c>
      <c r="Z61" s="75" t="str">
        <f>'Suivi PFMP 5'!L61</f>
        <v/>
      </c>
      <c r="AA61" s="75" t="str">
        <f>'Suivi PFMP 5'!M61</f>
        <v/>
      </c>
      <c r="AB61" s="75" t="str">
        <f>'Suivi PFMP 5'!N61</f>
        <v/>
      </c>
    </row>
    <row r="62" spans="1:28" ht="24.75" customHeight="1">
      <c r="A62" s="262" t="s">
        <v>196</v>
      </c>
      <c r="B62" s="319" t="s">
        <v>213</v>
      </c>
      <c r="C62" s="320"/>
      <c r="D62" s="309" t="s">
        <v>197</v>
      </c>
      <c r="E62" s="310"/>
      <c r="F62" s="310"/>
      <c r="G62" s="310"/>
      <c r="H62" s="310"/>
      <c r="I62" s="310"/>
      <c r="J62" s="311"/>
      <c r="K62" s="265" t="str">
        <f t="shared" si="7"/>
        <v/>
      </c>
      <c r="L62" s="265" t="str">
        <f t="shared" si="7"/>
        <v/>
      </c>
      <c r="M62" s="265" t="str">
        <f t="shared" si="7"/>
        <v/>
      </c>
      <c r="N62" s="265" t="str">
        <f t="shared" si="7"/>
        <v/>
      </c>
      <c r="P62" s="162" t="s">
        <v>226</v>
      </c>
      <c r="Q62" s="68"/>
      <c r="R62" s="55" t="str">
        <f t="shared" si="10"/>
        <v/>
      </c>
      <c r="S62" s="56"/>
      <c r="T62" s="75">
        <f>SUM(R61:R62)</f>
        <v>0</v>
      </c>
      <c r="U62" s="62">
        <f>IF(R61&lt;&gt;"",1,0)+IF(R62&lt;&gt;"",1,0)</f>
        <v>0</v>
      </c>
      <c r="V62" s="63" t="str">
        <f>IF(U62=0,"",T62/U62)</f>
        <v/>
      </c>
      <c r="W62" s="65" t="str">
        <f>IF(V62="","NE",ROUND(V62,0))</f>
        <v>NE</v>
      </c>
      <c r="Y62" s="75" t="str">
        <f>'Suivi PFMP 5'!K62</f>
        <v/>
      </c>
      <c r="Z62" s="75" t="str">
        <f>'Suivi PFMP 5'!L62</f>
        <v/>
      </c>
      <c r="AA62" s="75" t="str">
        <f>'Suivi PFMP 5'!M62</f>
        <v/>
      </c>
      <c r="AB62" s="75" t="str">
        <f>'Suivi PFMP 5'!N62</f>
        <v/>
      </c>
    </row>
    <row r="63" spans="1:28" ht="15" customHeight="1">
      <c r="A63" s="248" t="s">
        <v>220</v>
      </c>
      <c r="B63" s="249"/>
      <c r="C63" s="249"/>
      <c r="D63" s="250"/>
      <c r="E63" s="250"/>
      <c r="F63" s="250"/>
      <c r="G63" s="250"/>
      <c r="H63" s="250"/>
      <c r="I63" s="250"/>
      <c r="J63" s="250"/>
      <c r="K63" s="251"/>
      <c r="L63" s="252"/>
      <c r="M63" s="251"/>
      <c r="N63" s="253"/>
      <c r="O63" s="136"/>
      <c r="P63" s="160"/>
      <c r="Q63" s="61"/>
      <c r="R63" s="67"/>
      <c r="S63" s="61"/>
    </row>
    <row r="64" spans="1:28" ht="24" customHeight="1">
      <c r="A64" s="263" t="s">
        <v>48</v>
      </c>
      <c r="B64" s="319" t="s">
        <v>213</v>
      </c>
      <c r="C64" s="320"/>
      <c r="D64" s="309" t="s">
        <v>223</v>
      </c>
      <c r="E64" s="310"/>
      <c r="F64" s="310"/>
      <c r="G64" s="310"/>
      <c r="H64" s="310"/>
      <c r="I64" s="310"/>
      <c r="J64" s="311"/>
      <c r="K64" s="265" t="str">
        <f t="shared" si="7"/>
        <v/>
      </c>
      <c r="L64" s="265" t="str">
        <f>IF(Z64=0,"",IF(Z64="#","",IF(Z64="x","#",Z64)))</f>
        <v/>
      </c>
      <c r="M64" s="265" t="str">
        <f t="shared" si="7"/>
        <v/>
      </c>
      <c r="N64" s="265" t="str">
        <f t="shared" si="7"/>
        <v/>
      </c>
      <c r="P64" s="259" t="s">
        <v>227</v>
      </c>
      <c r="Q64" s="56"/>
      <c r="R64" s="55" t="str">
        <f>IF(K64="x",1,(IF(L64="x",2,(IF(M64="x",3,IF(N64="x",4,""))))))</f>
        <v/>
      </c>
      <c r="S64" s="68"/>
      <c r="T64" s="241" t="str">
        <f>IF(R64="","NE",R64)</f>
        <v>NE</v>
      </c>
      <c r="U64" s="95"/>
      <c r="V64" s="96"/>
      <c r="W64" s="108"/>
      <c r="Y64" s="75" t="str">
        <f>'Suivi PFMP 5'!K64</f>
        <v/>
      </c>
      <c r="Z64" s="75" t="str">
        <f>'Suivi PFMP 5'!L64</f>
        <v/>
      </c>
      <c r="AA64" s="75" t="str">
        <f>'Suivi PFMP 5'!M64</f>
        <v/>
      </c>
      <c r="AB64" s="75" t="str">
        <f>'Suivi PFMP 5'!N64</f>
        <v/>
      </c>
    </row>
    <row r="65" spans="1:28" ht="15" customHeight="1">
      <c r="A65" s="169" t="s">
        <v>150</v>
      </c>
      <c r="B65" s="177"/>
      <c r="C65" s="177"/>
      <c r="D65" s="102"/>
      <c r="E65" s="102"/>
      <c r="F65" s="102"/>
      <c r="G65" s="102"/>
      <c r="H65" s="102"/>
      <c r="I65" s="102"/>
      <c r="J65" s="102"/>
      <c r="K65" s="125"/>
      <c r="L65" s="126"/>
      <c r="M65" s="125"/>
      <c r="N65" s="127"/>
      <c r="O65" s="136"/>
      <c r="P65" s="159"/>
      <c r="Q65" s="61"/>
      <c r="R65" s="70"/>
      <c r="S65" s="61"/>
      <c r="T65" s="73"/>
    </row>
    <row r="66" spans="1:28" ht="15" customHeight="1">
      <c r="A66" s="170" t="s">
        <v>85</v>
      </c>
      <c r="B66" s="178"/>
      <c r="C66" s="178"/>
      <c r="D66" s="103"/>
      <c r="E66" s="103"/>
      <c r="F66" s="103"/>
      <c r="G66" s="103"/>
      <c r="H66" s="103"/>
      <c r="I66" s="103"/>
      <c r="J66" s="103"/>
      <c r="K66" s="122"/>
      <c r="L66" s="123"/>
      <c r="M66" s="122"/>
      <c r="N66" s="124"/>
      <c r="O66" s="136"/>
      <c r="P66" s="160"/>
      <c r="Q66" s="61"/>
      <c r="R66" s="71"/>
      <c r="S66" s="61"/>
      <c r="T66" s="73"/>
      <c r="Z66" s="267"/>
    </row>
    <row r="67" spans="1:28" ht="90.75" customHeight="1">
      <c r="A67" s="262" t="s">
        <v>148</v>
      </c>
      <c r="B67" s="294" t="s">
        <v>240</v>
      </c>
      <c r="C67" s="295"/>
      <c r="D67" s="286" t="s">
        <v>263</v>
      </c>
      <c r="E67" s="286"/>
      <c r="F67" s="286"/>
      <c r="G67" s="286"/>
      <c r="H67" s="286"/>
      <c r="I67" s="286"/>
      <c r="J67" s="286"/>
      <c r="K67" s="265" t="str">
        <f t="shared" si="7"/>
        <v/>
      </c>
      <c r="L67" s="265" t="str">
        <f t="shared" si="7"/>
        <v/>
      </c>
      <c r="M67" s="265" t="str">
        <f t="shared" si="7"/>
        <v/>
      </c>
      <c r="N67" s="265" t="str">
        <f t="shared" si="7"/>
        <v/>
      </c>
      <c r="P67" s="259" t="s">
        <v>83</v>
      </c>
      <c r="Q67" s="68"/>
      <c r="R67" s="55" t="str">
        <f t="shared" ref="R67:R68" si="11">IF(K67="x",1,(IF(L67="x",2,(IF(M67="x",3,IF(N67="x",4,""))))))</f>
        <v/>
      </c>
      <c r="S67" s="69"/>
      <c r="T67" s="75">
        <f>SUM(R67:R67,R37:R38)</f>
        <v>0</v>
      </c>
      <c r="U67" s="62">
        <f>IF(R37&lt;&gt;"",1,0)+IF(R38&lt;&gt;"",1,0)+IF(R67&lt;&gt;"",1,0)</f>
        <v>0</v>
      </c>
      <c r="V67" s="63" t="str">
        <f>IF(U67=0,"",T67/U67)</f>
        <v/>
      </c>
      <c r="W67" s="65" t="str">
        <f>IF(V67="","NE",ROUND(V67,0))</f>
        <v>NE</v>
      </c>
      <c r="Y67" s="75" t="str">
        <f>'Suivi PFMP 5'!K67</f>
        <v/>
      </c>
      <c r="Z67" s="75" t="str">
        <f>'Suivi PFMP 5'!L67</f>
        <v/>
      </c>
      <c r="AA67" s="75" t="str">
        <f>'Suivi PFMP 5'!M67</f>
        <v/>
      </c>
      <c r="AB67" s="75" t="str">
        <f>'Suivi PFMP 5'!N67</f>
        <v/>
      </c>
    </row>
    <row r="68" spans="1:28" ht="34.5" customHeight="1">
      <c r="A68" s="266" t="s">
        <v>129</v>
      </c>
      <c r="B68" s="304" t="s">
        <v>166</v>
      </c>
      <c r="C68" s="305"/>
      <c r="D68" s="282" t="s">
        <v>88</v>
      </c>
      <c r="E68" s="282"/>
      <c r="F68" s="282"/>
      <c r="G68" s="282"/>
      <c r="H68" s="282"/>
      <c r="I68" s="282"/>
      <c r="J68" s="282"/>
      <c r="K68" s="72" t="str">
        <f t="shared" si="7"/>
        <v/>
      </c>
      <c r="L68" s="72" t="str">
        <f t="shared" si="7"/>
        <v/>
      </c>
      <c r="M68" s="72" t="str">
        <f t="shared" si="7"/>
        <v/>
      </c>
      <c r="N68" s="72" t="str">
        <f t="shared" si="7"/>
        <v/>
      </c>
      <c r="P68" s="162" t="s">
        <v>89</v>
      </c>
      <c r="Q68" s="67"/>
      <c r="R68" s="55" t="str">
        <f t="shared" si="11"/>
        <v/>
      </c>
      <c r="S68" s="67"/>
      <c r="T68" s="241" t="str">
        <f>IF(R68="","NE",R68)</f>
        <v>NE</v>
      </c>
      <c r="Y68" s="75" t="str">
        <f>'Suivi PFMP 5'!K68</f>
        <v/>
      </c>
      <c r="Z68" s="75" t="str">
        <f>'Suivi PFMP 5'!L68</f>
        <v/>
      </c>
      <c r="AA68" s="75" t="str">
        <f>'Suivi PFMP 5'!M68</f>
        <v/>
      </c>
      <c r="AB68" s="75" t="str">
        <f>'Suivi PFMP 5'!N68</f>
        <v/>
      </c>
    </row>
    <row r="69" spans="1:28" ht="15" customHeight="1">
      <c r="A69" s="170" t="s">
        <v>90</v>
      </c>
      <c r="B69" s="178"/>
      <c r="C69" s="178"/>
      <c r="D69" s="103"/>
      <c r="E69" s="103"/>
      <c r="F69" s="103"/>
      <c r="G69" s="103"/>
      <c r="H69" s="103"/>
      <c r="I69" s="103"/>
      <c r="J69" s="103"/>
      <c r="K69" s="122"/>
      <c r="L69" s="123"/>
      <c r="M69" s="122"/>
      <c r="N69" s="124"/>
      <c r="O69" s="136"/>
      <c r="P69" s="161"/>
      <c r="Q69" s="61"/>
      <c r="R69" s="67"/>
      <c r="S69" s="61"/>
      <c r="Z69" s="267"/>
    </row>
    <row r="70" spans="1:28" ht="24.75" customHeight="1">
      <c r="A70" s="262" t="s">
        <v>18</v>
      </c>
      <c r="B70" s="304" t="s">
        <v>255</v>
      </c>
      <c r="C70" s="305"/>
      <c r="D70" s="286" t="s">
        <v>91</v>
      </c>
      <c r="E70" s="286"/>
      <c r="F70" s="286"/>
      <c r="G70" s="286"/>
      <c r="H70" s="286"/>
      <c r="I70" s="286"/>
      <c r="J70" s="286"/>
      <c r="K70" s="265" t="str">
        <f t="shared" si="7"/>
        <v/>
      </c>
      <c r="L70" s="265" t="str">
        <f t="shared" si="7"/>
        <v/>
      </c>
      <c r="M70" s="265" t="str">
        <f t="shared" si="7"/>
        <v/>
      </c>
      <c r="N70" s="265" t="str">
        <f t="shared" si="7"/>
        <v/>
      </c>
      <c r="P70" s="162" t="s">
        <v>92</v>
      </c>
      <c r="Q70" s="56"/>
      <c r="R70" s="55" t="str">
        <f>IF(K70="x",1,(IF(L70="x",2,(IF(M70="x",3,IF(N70="x",4,""))))))</f>
        <v/>
      </c>
      <c r="S70" s="68"/>
      <c r="T70" s="241" t="str">
        <f>IF(R70="","NE",R70)</f>
        <v>NE</v>
      </c>
      <c r="U70" s="95"/>
      <c r="V70" s="96"/>
      <c r="W70" s="108"/>
      <c r="Y70" s="75" t="str">
        <f>'Suivi PFMP 5'!K70</f>
        <v/>
      </c>
      <c r="Z70" s="75" t="str">
        <f>'Suivi PFMP 5'!L70</f>
        <v/>
      </c>
      <c r="AA70" s="75" t="str">
        <f>'Suivi PFMP 5'!M70</f>
        <v/>
      </c>
      <c r="AB70" s="75" t="str">
        <f>'Suivi PFMP 5'!N70</f>
        <v/>
      </c>
    </row>
    <row r="71" spans="1:28" ht="15" customHeight="1">
      <c r="A71" s="98" t="s">
        <v>264</v>
      </c>
      <c r="B71" s="179"/>
      <c r="C71" s="179"/>
      <c r="D71" s="104"/>
      <c r="E71" s="104"/>
      <c r="F71" s="104"/>
      <c r="G71" s="104"/>
      <c r="H71" s="104"/>
      <c r="I71" s="104"/>
      <c r="J71" s="104"/>
      <c r="K71" s="129"/>
      <c r="L71" s="130"/>
      <c r="M71" s="129"/>
      <c r="N71" s="131"/>
      <c r="O71" s="136"/>
      <c r="P71" s="161"/>
      <c r="Q71" s="61"/>
      <c r="R71" s="67"/>
      <c r="S71" s="61"/>
      <c r="Z71" s="267"/>
    </row>
    <row r="72" spans="1:28" ht="24" customHeight="1">
      <c r="A72" s="266" t="s">
        <v>130</v>
      </c>
      <c r="B72" s="294" t="s">
        <v>106</v>
      </c>
      <c r="C72" s="295"/>
      <c r="D72" s="309" t="s">
        <v>96</v>
      </c>
      <c r="E72" s="310"/>
      <c r="F72" s="310"/>
      <c r="G72" s="310"/>
      <c r="H72" s="310"/>
      <c r="I72" s="310"/>
      <c r="J72" s="311"/>
      <c r="K72" s="275" t="str">
        <f t="shared" si="7"/>
        <v/>
      </c>
      <c r="L72" s="275" t="str">
        <f t="shared" si="7"/>
        <v/>
      </c>
      <c r="M72" s="275" t="str">
        <f t="shared" si="7"/>
        <v/>
      </c>
      <c r="N72" s="275" t="str">
        <f t="shared" si="7"/>
        <v/>
      </c>
      <c r="P72" s="162" t="s">
        <v>97</v>
      </c>
      <c r="Q72" s="67"/>
      <c r="R72" s="55" t="str">
        <f t="shared" ref="R72:R73" si="12">IF(K72="x",1,(IF(L72="x",2,(IF(M72="x",3,IF(N72="x",4,""))))))</f>
        <v/>
      </c>
      <c r="S72" s="67"/>
      <c r="T72" s="241" t="str">
        <f>IF(R72="","NE",R72)</f>
        <v>NE</v>
      </c>
      <c r="Y72" s="75" t="str">
        <f>'Suivi PFMP 5'!K72</f>
        <v/>
      </c>
      <c r="Z72" s="269" t="str">
        <f>'Suivi PFMP 5'!L72</f>
        <v/>
      </c>
      <c r="AA72" s="75" t="str">
        <f>'Suivi PFMP 5'!M72</f>
        <v/>
      </c>
      <c r="AB72" s="75" t="str">
        <f>'Suivi PFMP 5'!N72</f>
        <v/>
      </c>
    </row>
    <row r="73" spans="1:28" ht="24" customHeight="1">
      <c r="A73" s="266" t="s">
        <v>131</v>
      </c>
      <c r="B73" s="312"/>
      <c r="C73" s="313"/>
      <c r="D73" s="309" t="s">
        <v>86</v>
      </c>
      <c r="E73" s="310"/>
      <c r="F73" s="310"/>
      <c r="G73" s="310"/>
      <c r="H73" s="310"/>
      <c r="I73" s="310"/>
      <c r="J73" s="311"/>
      <c r="K73" s="275" t="str">
        <f t="shared" si="7"/>
        <v/>
      </c>
      <c r="L73" s="275" t="str">
        <f t="shared" si="7"/>
        <v/>
      </c>
      <c r="M73" s="275" t="str">
        <f t="shared" si="7"/>
        <v/>
      </c>
      <c r="N73" s="275" t="str">
        <f t="shared" si="7"/>
        <v/>
      </c>
      <c r="P73" s="162" t="s">
        <v>98</v>
      </c>
      <c r="Q73" s="67"/>
      <c r="R73" s="55" t="str">
        <f t="shared" si="12"/>
        <v/>
      </c>
      <c r="S73" s="67"/>
      <c r="T73" s="241" t="str">
        <f>IF(R73="","NE",R73)</f>
        <v>NE</v>
      </c>
      <c r="Y73" s="75" t="str">
        <f>'Suivi PFMP 5'!K73</f>
        <v/>
      </c>
      <c r="Z73" s="269" t="str">
        <f>'Suivi PFMP 5'!L73</f>
        <v/>
      </c>
      <c r="AA73" s="75" t="str">
        <f>'Suivi PFMP 5'!M73</f>
        <v/>
      </c>
      <c r="AB73" s="75" t="str">
        <f>'Suivi PFMP 5'!N73</f>
        <v/>
      </c>
    </row>
    <row r="74" spans="1:28" ht="25.5" customHeight="1">
      <c r="A74" s="266" t="s">
        <v>132</v>
      </c>
      <c r="B74" s="296"/>
      <c r="C74" s="297"/>
      <c r="D74" s="309" t="s">
        <v>99</v>
      </c>
      <c r="E74" s="310"/>
      <c r="F74" s="310"/>
      <c r="G74" s="310"/>
      <c r="H74" s="310"/>
      <c r="I74" s="310"/>
      <c r="J74" s="311"/>
      <c r="K74" s="275" t="str">
        <f t="shared" si="7"/>
        <v/>
      </c>
      <c r="L74" s="275" t="str">
        <f t="shared" si="7"/>
        <v/>
      </c>
      <c r="M74" s="275" t="str">
        <f t="shared" si="7"/>
        <v/>
      </c>
      <c r="N74" s="275" t="str">
        <f t="shared" si="7"/>
        <v/>
      </c>
      <c r="P74" s="162" t="s">
        <v>100</v>
      </c>
      <c r="Q74" s="67"/>
      <c r="R74" s="55" t="str">
        <f>IF(K74="x",1,(IF(L74="x",2,(IF(M74="x",3,IF(N74="x",4,""))))))</f>
        <v/>
      </c>
      <c r="S74" s="67"/>
      <c r="T74" s="241" t="str">
        <f>IF(R74="","NE",R74)</f>
        <v>NE</v>
      </c>
      <c r="Y74" s="75" t="str">
        <f>'Suivi PFMP 5'!K74</f>
        <v/>
      </c>
      <c r="Z74" s="75" t="str">
        <f>'Suivi PFMP 5'!L74</f>
        <v/>
      </c>
      <c r="AA74" s="75" t="str">
        <f>'Suivi PFMP 5'!M74</f>
        <v/>
      </c>
      <c r="AB74" s="75" t="str">
        <f>'Suivi PFMP 5'!N74</f>
        <v/>
      </c>
    </row>
  </sheetData>
  <mergeCells count="106">
    <mergeCell ref="B19:C19"/>
    <mergeCell ref="D19:J19"/>
    <mergeCell ref="B70:C70"/>
    <mergeCell ref="D70:J70"/>
    <mergeCell ref="B72:C74"/>
    <mergeCell ref="D72:J72"/>
    <mergeCell ref="D73:J73"/>
    <mergeCell ref="D74:J74"/>
    <mergeCell ref="B64:C64"/>
    <mergeCell ref="D64:J64"/>
    <mergeCell ref="B67:C67"/>
    <mergeCell ref="D67:J67"/>
    <mergeCell ref="B68:C68"/>
    <mergeCell ref="D68:J68"/>
    <mergeCell ref="B60:C60"/>
    <mergeCell ref="D60:J60"/>
    <mergeCell ref="B61:C61"/>
    <mergeCell ref="D61:J61"/>
    <mergeCell ref="B62:C62"/>
    <mergeCell ref="D62:J62"/>
    <mergeCell ref="B57:C57"/>
    <mergeCell ref="D57:J57"/>
    <mergeCell ref="B58:C58"/>
    <mergeCell ref="D58:J58"/>
    <mergeCell ref="B59:C59"/>
    <mergeCell ref="D59:J59"/>
    <mergeCell ref="B51:C51"/>
    <mergeCell ref="D51:J51"/>
    <mergeCell ref="B52:C52"/>
    <mergeCell ref="D52:J52"/>
    <mergeCell ref="B55:C55"/>
    <mergeCell ref="D55:J55"/>
    <mergeCell ref="B48:C48"/>
    <mergeCell ref="D48:J48"/>
    <mergeCell ref="B49:C49"/>
    <mergeCell ref="D49:J49"/>
    <mergeCell ref="B50:C50"/>
    <mergeCell ref="D50:J50"/>
    <mergeCell ref="B40:C40"/>
    <mergeCell ref="D40:J40"/>
    <mergeCell ref="B45:C45"/>
    <mergeCell ref="D45:J45"/>
    <mergeCell ref="B47:C47"/>
    <mergeCell ref="D47:J47"/>
    <mergeCell ref="A35:A36"/>
    <mergeCell ref="B35:C36"/>
    <mergeCell ref="D35:J35"/>
    <mergeCell ref="P35:P36"/>
    <mergeCell ref="D36:J36"/>
    <mergeCell ref="A37:A38"/>
    <mergeCell ref="B37:C38"/>
    <mergeCell ref="D37:J37"/>
    <mergeCell ref="P37:P38"/>
    <mergeCell ref="D38:J38"/>
    <mergeCell ref="A31:A32"/>
    <mergeCell ref="B31:C32"/>
    <mergeCell ref="D31:J31"/>
    <mergeCell ref="P31:P32"/>
    <mergeCell ref="D32:J32"/>
    <mergeCell ref="B33:C33"/>
    <mergeCell ref="D33:J33"/>
    <mergeCell ref="B25:C25"/>
    <mergeCell ref="D25:J25"/>
    <mergeCell ref="B27:C27"/>
    <mergeCell ref="D27:J27"/>
    <mergeCell ref="B30:C30"/>
    <mergeCell ref="D30:J30"/>
    <mergeCell ref="B20:C20"/>
    <mergeCell ref="D20:J20"/>
    <mergeCell ref="B21:C21"/>
    <mergeCell ref="D21:J21"/>
    <mergeCell ref="B24:C24"/>
    <mergeCell ref="D24:J24"/>
    <mergeCell ref="B15:C15"/>
    <mergeCell ref="D15:J15"/>
    <mergeCell ref="B16:C16"/>
    <mergeCell ref="D16:J16"/>
    <mergeCell ref="B17:C17"/>
    <mergeCell ref="D17:J17"/>
    <mergeCell ref="A11:A12"/>
    <mergeCell ref="B11:C12"/>
    <mergeCell ref="D11:J11"/>
    <mergeCell ref="P11:P12"/>
    <mergeCell ref="D12:J12"/>
    <mergeCell ref="A13:A14"/>
    <mergeCell ref="B13:C13"/>
    <mergeCell ref="D13:J13"/>
    <mergeCell ref="P13:P14"/>
    <mergeCell ref="B14:C14"/>
    <mergeCell ref="T6:T10"/>
    <mergeCell ref="U6:U10"/>
    <mergeCell ref="D14:J14"/>
    <mergeCell ref="V6:V10"/>
    <mergeCell ref="W6:W10"/>
    <mergeCell ref="A7:A8"/>
    <mergeCell ref="B7:C8"/>
    <mergeCell ref="D7:J8"/>
    <mergeCell ref="D10:J10"/>
    <mergeCell ref="A1:I1"/>
    <mergeCell ref="A2:C2"/>
    <mergeCell ref="D2:N2"/>
    <mergeCell ref="A4:A5"/>
    <mergeCell ref="C4:D4"/>
    <mergeCell ref="H4:N4"/>
    <mergeCell ref="C5:D5"/>
    <mergeCell ref="H5:N5"/>
  </mergeCells>
  <conditionalFormatting sqref="A39">
    <cfRule type="cellIs" dxfId="22" priority="2" operator="equal">
      <formula>"c312"</formula>
    </cfRule>
    <cfRule type="cellIs" dxfId="21" priority="3" operator="equal">
      <formula>"c113"</formula>
    </cfRule>
    <cfRule type="cellIs" dxfId="20" priority="4" operator="equal">
      <formula>"c114"</formula>
    </cfRule>
    <cfRule type="cellIs" dxfId="19" priority="5" operator="equal">
      <formula>"c321"</formula>
    </cfRule>
    <cfRule type="cellIs" dxfId="18" priority="6" operator="equal">
      <formula>"c342"</formula>
    </cfRule>
    <cfRule type="cellIs" dxfId="17" priority="7" operator="equal">
      <formula>"c344"</formula>
    </cfRule>
    <cfRule type="cellIs" dxfId="16" priority="8" operator="equal">
      <formula>"c362"</formula>
    </cfRule>
    <cfRule type="cellIs" dxfId="15" priority="9" operator="equal">
      <formula>"c211"</formula>
    </cfRule>
    <cfRule type="cellIs" dxfId="14" priority="10" operator="equal">
      <formula>"c212"</formula>
    </cfRule>
    <cfRule type="cellIs" dxfId="13" priority="11" operator="equal">
      <formula>"c213"</formula>
    </cfRule>
    <cfRule type="cellIs" dxfId="12" priority="12" operator="equal">
      <formula>"c215"</formula>
    </cfRule>
    <cfRule type="cellIs" dxfId="11" priority="13" operator="equal">
      <formula>"c221"</formula>
    </cfRule>
    <cfRule type="cellIs" dxfId="10" priority="14" operator="equal">
      <formula>"c222"</formula>
    </cfRule>
    <cfRule type="cellIs" dxfId="9" priority="15" operator="equal">
      <formula>"c311"</formula>
    </cfRule>
    <cfRule type="cellIs" dxfId="8" priority="16" operator="equal">
      <formula>"c322"</formula>
    </cfRule>
    <cfRule type="cellIs" dxfId="7" priority="17" operator="equal">
      <formula>"c344"</formula>
    </cfRule>
    <cfRule type="cellIs" dxfId="6" priority="18" operator="equal">
      <formula>"c352"</formula>
    </cfRule>
    <cfRule type="cellIs" dxfId="5" priority="19" operator="equal">
      <formula>"c361"</formula>
    </cfRule>
  </conditionalFormatting>
  <conditionalFormatting sqref="K11:N74">
    <cfRule type="cellIs" dxfId="4" priority="1" operator="equal">
      <formula>"#"</formula>
    </cfRule>
  </conditionalFormatting>
  <pageMargins left="0" right="0" top="0" bottom="0" header="0" footer="0"/>
  <pageSetup paperSize="9" orientation="portrait" horizontalDpi="4294967294" r:id="rId1"/>
  <rowBreaks count="1" manualBreakCount="1">
    <brk id="4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BE62"/>
  <sheetViews>
    <sheetView tabSelected="1" view="pageBreakPreview" zoomScale="70" zoomScaleNormal="90" zoomScaleSheetLayoutView="70" workbookViewId="0">
      <selection sqref="A1:I4"/>
    </sheetView>
  </sheetViews>
  <sheetFormatPr baseColWidth="10" defaultRowHeight="14.25"/>
  <cols>
    <col min="1" max="1" width="6.28515625" style="3" customWidth="1"/>
    <col min="2" max="2" width="21.42578125" style="3" customWidth="1"/>
    <col min="3" max="3" width="8.85546875" style="3" customWidth="1"/>
    <col min="4" max="4" width="33.42578125" style="3" customWidth="1"/>
    <col min="5" max="5" width="18.5703125" style="3" customWidth="1"/>
    <col min="6" max="6" width="7.7109375" style="3" customWidth="1"/>
    <col min="7" max="12" width="7.42578125" style="3" customWidth="1"/>
    <col min="13" max="13" width="7.85546875" style="3" customWidth="1"/>
    <col min="14" max="14" width="10.140625" style="192" customWidth="1"/>
    <col min="15" max="15" width="3.42578125" style="3" customWidth="1"/>
    <col min="16" max="16" width="11.42578125" style="77"/>
    <col min="17" max="17" width="2.42578125" style="214" customWidth="1"/>
    <col min="18" max="18" width="11.42578125" style="197"/>
    <col min="19" max="19" width="2.7109375" style="214" customWidth="1"/>
    <col min="20" max="20" width="11.42578125" style="197"/>
    <col min="21" max="21" width="3.85546875" style="214" customWidth="1"/>
    <col min="22" max="22" width="11.42578125" style="197"/>
    <col min="23" max="23" width="3.85546875" style="214" customWidth="1"/>
    <col min="24" max="24" width="11.42578125" style="197"/>
    <col min="25" max="25" width="3.85546875" style="214" customWidth="1"/>
    <col min="26" max="26" width="11.42578125" style="197"/>
    <col min="27" max="16384" width="11.42578125" style="3"/>
  </cols>
  <sheetData>
    <row r="1" spans="1:26" ht="22.5" customHeight="1">
      <c r="A1" s="330" t="s">
        <v>271</v>
      </c>
      <c r="B1" s="331"/>
      <c r="C1" s="331"/>
      <c r="D1" s="331"/>
      <c r="E1" s="331"/>
      <c r="F1" s="331"/>
      <c r="G1" s="331"/>
      <c r="H1" s="331"/>
      <c r="I1" s="331"/>
      <c r="J1" s="38"/>
      <c r="K1" s="355"/>
      <c r="L1" s="356"/>
      <c r="M1" s="1"/>
      <c r="N1" s="190"/>
    </row>
    <row r="2" spans="1:26" ht="33" customHeight="1">
      <c r="A2" s="332"/>
      <c r="B2" s="333"/>
      <c r="C2" s="333"/>
      <c r="D2" s="333"/>
      <c r="E2" s="333"/>
      <c r="F2" s="333"/>
      <c r="G2" s="333"/>
      <c r="H2" s="333"/>
      <c r="I2" s="333"/>
      <c r="J2" s="39"/>
      <c r="K2" s="357"/>
      <c r="L2" s="358"/>
      <c r="M2" s="1"/>
      <c r="N2" s="190"/>
    </row>
    <row r="3" spans="1:26" ht="33" customHeight="1">
      <c r="A3" s="332"/>
      <c r="B3" s="333"/>
      <c r="C3" s="333"/>
      <c r="D3" s="333"/>
      <c r="E3" s="333"/>
      <c r="F3" s="333"/>
      <c r="G3" s="333"/>
      <c r="H3" s="333"/>
      <c r="I3" s="333"/>
      <c r="J3" s="39"/>
      <c r="K3" s="357"/>
      <c r="L3" s="358"/>
      <c r="M3" s="1"/>
      <c r="N3" s="190"/>
    </row>
    <row r="4" spans="1:26" ht="19.5" customHeight="1">
      <c r="A4" s="334"/>
      <c r="B4" s="335"/>
      <c r="C4" s="335"/>
      <c r="D4" s="335"/>
      <c r="E4" s="335"/>
      <c r="F4" s="335"/>
      <c r="G4" s="335"/>
      <c r="H4" s="335"/>
      <c r="I4" s="335"/>
      <c r="J4" s="40"/>
      <c r="K4" s="357"/>
      <c r="L4" s="358"/>
      <c r="M4" s="1"/>
      <c r="N4" s="190"/>
    </row>
    <row r="5" spans="1:26" ht="42" customHeight="1">
      <c r="A5" s="336" t="s">
        <v>0</v>
      </c>
      <c r="B5" s="337"/>
      <c r="C5" s="337"/>
      <c r="D5" s="338" t="str">
        <f>'Suivi PFMP 1'!$D$2</f>
        <v>XXXX</v>
      </c>
      <c r="E5" s="338"/>
      <c r="F5" s="338"/>
      <c r="G5" s="339" t="s">
        <v>253</v>
      </c>
      <c r="H5" s="340"/>
      <c r="I5" s="340"/>
      <c r="J5" s="340"/>
      <c r="K5" s="340"/>
      <c r="L5" s="359"/>
      <c r="M5" s="4"/>
      <c r="N5" s="191"/>
    </row>
    <row r="6" spans="1:26" ht="26.25" customHeight="1">
      <c r="A6" s="41"/>
      <c r="B6" s="42"/>
      <c r="C6" s="42"/>
      <c r="D6" s="42"/>
      <c r="E6" s="42"/>
      <c r="F6" s="43"/>
      <c r="G6" s="37" t="s">
        <v>65</v>
      </c>
      <c r="H6" s="37" t="s">
        <v>64</v>
      </c>
      <c r="I6" s="37" t="s">
        <v>66</v>
      </c>
      <c r="J6" s="37" t="s">
        <v>67</v>
      </c>
      <c r="K6" s="37" t="s">
        <v>68</v>
      </c>
      <c r="L6" s="37" t="s">
        <v>69</v>
      </c>
      <c r="N6" s="200"/>
      <c r="P6" s="78" t="s">
        <v>65</v>
      </c>
      <c r="R6" s="78" t="s">
        <v>64</v>
      </c>
      <c r="T6" s="78" t="s">
        <v>66</v>
      </c>
      <c r="V6" s="78" t="s">
        <v>190</v>
      </c>
      <c r="X6" s="78" t="s">
        <v>244</v>
      </c>
      <c r="Z6" s="78" t="s">
        <v>254</v>
      </c>
    </row>
    <row r="7" spans="1:26" ht="24.95" customHeight="1">
      <c r="A7" s="341" t="s">
        <v>251</v>
      </c>
      <c r="B7" s="342"/>
      <c r="C7" s="342"/>
      <c r="D7" s="342"/>
      <c r="E7" s="342"/>
      <c r="F7" s="81"/>
      <c r="G7" s="82"/>
      <c r="H7" s="82"/>
      <c r="I7" s="82"/>
      <c r="J7" s="82"/>
      <c r="K7" s="82"/>
      <c r="L7" s="83"/>
    </row>
    <row r="8" spans="1:26" ht="24.95" customHeight="1">
      <c r="A8" s="5" t="s">
        <v>1</v>
      </c>
      <c r="B8" s="324" t="s">
        <v>2</v>
      </c>
      <c r="C8" s="325"/>
      <c r="D8" s="325"/>
      <c r="E8" s="325"/>
      <c r="F8" s="6"/>
      <c r="G8" s="209" t="str">
        <f>IF(P8="","",IF(P8=0,"NE",P8))</f>
        <v/>
      </c>
      <c r="H8" s="76" t="str">
        <f>IF(R8="","",IF(R8=0,"NE",R8))</f>
        <v>NE</v>
      </c>
      <c r="I8" s="76" t="str">
        <f t="shared" ref="I8:I13" si="0">IF(T8="","",IF(T8=0,"NE",T8))</f>
        <v>NE</v>
      </c>
      <c r="J8" s="76" t="str">
        <f>IF(V8="","",IF(V8=0,"NE",V8))</f>
        <v>NE</v>
      </c>
      <c r="K8" s="44" t="str">
        <f>IF(X8="","",IF(X8=0,"NE",X8))</f>
        <v>NE</v>
      </c>
      <c r="L8" s="44" t="str">
        <f>IF(Z8="","",IF(Z8=0,"NE",Z8))</f>
        <v>NE</v>
      </c>
      <c r="N8" s="17" t="s">
        <v>1</v>
      </c>
      <c r="R8" s="198" t="str">
        <f>'Suivi PFMP 2'!T15</f>
        <v>NE</v>
      </c>
      <c r="T8" s="198" t="str">
        <f>'Suivi PFMP 3'!T15</f>
        <v>NE</v>
      </c>
      <c r="V8" s="198" t="str">
        <f>'Suivi PFMP 4'!T15</f>
        <v>NE</v>
      </c>
      <c r="X8" s="198" t="str">
        <f>'Suivi PFMP 5'!T15</f>
        <v>NE</v>
      </c>
      <c r="Z8" s="198" t="str">
        <f>'Suivi PFMP 6'!T15</f>
        <v>NE</v>
      </c>
    </row>
    <row r="9" spans="1:26" ht="24.95" customHeight="1">
      <c r="A9" s="9" t="s">
        <v>3</v>
      </c>
      <c r="B9" s="326" t="s">
        <v>4</v>
      </c>
      <c r="C9" s="327"/>
      <c r="D9" s="327"/>
      <c r="E9" s="327"/>
      <c r="F9" s="10"/>
      <c r="G9" s="44" t="str">
        <f>IF(P9="","",IF(P9=0,"NE",P9))</f>
        <v/>
      </c>
      <c r="H9" s="8" t="str">
        <f t="shared" ref="H9:H42" si="1">IF(R9="","",IF(R9=0,"NE",R9))</f>
        <v>NE</v>
      </c>
      <c r="I9" s="8" t="str">
        <f t="shared" si="0"/>
        <v>NE</v>
      </c>
      <c r="J9" s="8" t="str">
        <f t="shared" ref="J9:J42" si="2">IF(V9="","",IF(V9=0,"NE",V9))</f>
        <v>NE</v>
      </c>
      <c r="K9" s="44" t="str">
        <f t="shared" ref="K9:K42" si="3">IF(X9="","",IF(X9=0,"NE",X9))</f>
        <v>NE</v>
      </c>
      <c r="L9" s="44" t="str">
        <f t="shared" ref="L9:L42" si="4">IF(Z9="","",IF(Z9=0,"NE",Z9))</f>
        <v>NE</v>
      </c>
      <c r="N9" s="9" t="s">
        <v>3</v>
      </c>
      <c r="R9" s="198" t="str">
        <f>'Suivi PFMP 2'!T21</f>
        <v>NE</v>
      </c>
      <c r="T9" s="198" t="str">
        <f>'Suivi PFMP 3'!W30</f>
        <v>NE</v>
      </c>
      <c r="V9" s="198" t="str">
        <f>'Suivi PFMP 4'!W30</f>
        <v>NE</v>
      </c>
      <c r="X9" s="198" t="str">
        <f>'Suivi PFMP 5'!W30</f>
        <v>NE</v>
      </c>
      <c r="Z9" s="198" t="str">
        <f>'Suivi PFMP 6'!W30</f>
        <v>NE</v>
      </c>
    </row>
    <row r="10" spans="1:26" ht="24.95" customHeight="1">
      <c r="A10" s="5" t="s">
        <v>5</v>
      </c>
      <c r="B10" s="324" t="s">
        <v>6</v>
      </c>
      <c r="C10" s="325"/>
      <c r="D10" s="325"/>
      <c r="E10" s="325"/>
      <c r="F10" s="12"/>
      <c r="G10" s="8" t="str">
        <f>IF(P10="","",IF(P10=0,"NE",P10))</f>
        <v>NE</v>
      </c>
      <c r="H10" s="8" t="str">
        <f t="shared" si="1"/>
        <v>NE</v>
      </c>
      <c r="I10" s="8" t="str">
        <f t="shared" si="0"/>
        <v>NE</v>
      </c>
      <c r="J10" s="8" t="str">
        <f t="shared" si="2"/>
        <v>NE</v>
      </c>
      <c r="K10" s="44" t="str">
        <f t="shared" si="3"/>
        <v>NE</v>
      </c>
      <c r="L10" s="44" t="str">
        <f t="shared" si="4"/>
        <v>NE</v>
      </c>
      <c r="N10" s="17" t="s">
        <v>5</v>
      </c>
      <c r="P10" s="79" t="str">
        <f>'Suivi PFMP 1'!W23</f>
        <v>NE</v>
      </c>
      <c r="R10" s="79" t="str">
        <f>'Suivi PFMP 2'!W27</f>
        <v>NE</v>
      </c>
      <c r="T10" s="198" t="str">
        <f>'Suivi PFMP 3'!W36</f>
        <v>NE</v>
      </c>
      <c r="V10" s="198" t="str">
        <f>'Suivi PFMP 4'!W36</f>
        <v>NE</v>
      </c>
      <c r="X10" s="198" t="str">
        <f>'Suivi PFMP 5'!W36</f>
        <v>NE</v>
      </c>
      <c r="Z10" s="198" t="str">
        <f>'Suivi PFMP 6'!W36</f>
        <v>NE</v>
      </c>
    </row>
    <row r="11" spans="1:26" ht="24.95" customHeight="1">
      <c r="A11" s="13" t="s">
        <v>7</v>
      </c>
      <c r="B11" s="326" t="s">
        <v>8</v>
      </c>
      <c r="C11" s="327"/>
      <c r="D11" s="327"/>
      <c r="E11" s="327"/>
      <c r="F11" s="10"/>
      <c r="G11" s="44"/>
      <c r="H11" s="44" t="str">
        <f t="shared" si="1"/>
        <v/>
      </c>
      <c r="I11" s="8" t="str">
        <f t="shared" si="0"/>
        <v/>
      </c>
      <c r="J11" s="8" t="str">
        <f t="shared" si="2"/>
        <v/>
      </c>
      <c r="K11" s="8" t="str">
        <f t="shared" si="3"/>
        <v/>
      </c>
      <c r="L11" s="8" t="str">
        <f t="shared" si="4"/>
        <v/>
      </c>
      <c r="N11" s="9" t="s">
        <v>7</v>
      </c>
      <c r="P11" s="258" t="s">
        <v>238</v>
      </c>
    </row>
    <row r="12" spans="1:26" ht="24.95" customHeight="1">
      <c r="A12" s="14" t="s">
        <v>9</v>
      </c>
      <c r="B12" s="328" t="s">
        <v>10</v>
      </c>
      <c r="C12" s="329"/>
      <c r="D12" s="329"/>
      <c r="E12" s="329"/>
      <c r="F12" s="12"/>
      <c r="G12" s="44" t="str">
        <f>IF(P12="","",IF(P12=0,"NE",P12))</f>
        <v/>
      </c>
      <c r="H12" s="44" t="str">
        <f t="shared" si="1"/>
        <v/>
      </c>
      <c r="I12" s="8" t="str">
        <f t="shared" si="0"/>
        <v>NE</v>
      </c>
      <c r="J12" s="8" t="str">
        <f t="shared" si="2"/>
        <v>NE</v>
      </c>
      <c r="K12" s="44" t="str">
        <f t="shared" si="3"/>
        <v>NE</v>
      </c>
      <c r="L12" s="44" t="str">
        <f t="shared" si="4"/>
        <v>NE</v>
      </c>
      <c r="N12" s="17" t="s">
        <v>9</v>
      </c>
      <c r="T12" s="198" t="str">
        <f>'Suivi PFMP 3'!T25</f>
        <v>NE</v>
      </c>
      <c r="V12" s="198" t="str">
        <f>'Suivi PFMP 4'!T25</f>
        <v>NE</v>
      </c>
      <c r="X12" s="198" t="str">
        <f>'Suivi PFMP 5'!T25</f>
        <v>NE</v>
      </c>
      <c r="Z12" s="198" t="str">
        <f>'Suivi PFMP 6'!T25</f>
        <v>NE</v>
      </c>
    </row>
    <row r="13" spans="1:26" ht="24.95" customHeight="1">
      <c r="A13" s="15" t="s">
        <v>11</v>
      </c>
      <c r="B13" s="326" t="s">
        <v>12</v>
      </c>
      <c r="C13" s="327"/>
      <c r="D13" s="327"/>
      <c r="E13" s="327"/>
      <c r="F13" s="10"/>
      <c r="G13" s="44" t="str">
        <f>IF(P13="","",IF(P13=0,"NE",P13))</f>
        <v/>
      </c>
      <c r="H13" s="44" t="str">
        <f t="shared" si="1"/>
        <v/>
      </c>
      <c r="I13" s="8" t="str">
        <f t="shared" si="0"/>
        <v>NE</v>
      </c>
      <c r="J13" s="8" t="str">
        <f t="shared" si="2"/>
        <v>NE</v>
      </c>
      <c r="K13" s="44" t="str">
        <f t="shared" si="3"/>
        <v>NE</v>
      </c>
      <c r="L13" s="44" t="str">
        <f t="shared" si="4"/>
        <v>NE</v>
      </c>
      <c r="N13" s="9" t="s">
        <v>11</v>
      </c>
      <c r="T13" s="198" t="str">
        <f>'Suivi PFMP 3'!T24</f>
        <v>NE</v>
      </c>
      <c r="V13" s="198" t="str">
        <f>'Suivi PFMP 4'!T24</f>
        <v>NE</v>
      </c>
      <c r="X13" s="198" t="str">
        <f>'Suivi PFMP 5'!T24</f>
        <v>NE</v>
      </c>
      <c r="Z13" s="198" t="str">
        <f>'Suivi PFMP 6'!T24</f>
        <v>NE</v>
      </c>
    </row>
    <row r="14" spans="1:26" ht="24.95" customHeight="1">
      <c r="A14" s="350" t="s">
        <v>247</v>
      </c>
      <c r="B14" s="351"/>
      <c r="C14" s="351"/>
      <c r="D14" s="351"/>
      <c r="E14" s="351"/>
      <c r="F14" s="84"/>
      <c r="G14" s="85"/>
      <c r="H14" s="85"/>
      <c r="I14" s="85"/>
      <c r="J14" s="85"/>
      <c r="K14" s="85"/>
      <c r="L14" s="86"/>
    </row>
    <row r="15" spans="1:26" ht="24.95" customHeight="1">
      <c r="A15" s="5" t="s">
        <v>13</v>
      </c>
      <c r="B15" s="324" t="s">
        <v>14</v>
      </c>
      <c r="C15" s="325"/>
      <c r="D15" s="325"/>
      <c r="E15" s="325"/>
      <c r="F15" s="16"/>
      <c r="G15" s="8" t="str">
        <f>IF(P15="","",IF(P15=0,"NE",P15))</f>
        <v>NE</v>
      </c>
      <c r="H15" s="8" t="str">
        <f t="shared" si="1"/>
        <v>NE</v>
      </c>
      <c r="I15" s="8" t="str">
        <f t="shared" ref="I15:I24" si="5">IF(T15="","",IF(T15=0,"NE",T15))</f>
        <v>NE</v>
      </c>
      <c r="J15" s="8" t="str">
        <f t="shared" si="2"/>
        <v>NE</v>
      </c>
      <c r="K15" s="8" t="str">
        <f t="shared" si="3"/>
        <v>NE</v>
      </c>
      <c r="L15" s="8" t="str">
        <f t="shared" si="4"/>
        <v>NE</v>
      </c>
      <c r="N15" s="17" t="s">
        <v>13</v>
      </c>
      <c r="P15" s="79" t="str">
        <f>'Suivi PFMP 1'!W29</f>
        <v>NE</v>
      </c>
      <c r="R15" s="198" t="str">
        <f>'Suivi PFMP 2'!W33</f>
        <v>NE</v>
      </c>
      <c r="T15" s="198" t="str">
        <f>'Suivi PFMP 3'!W58</f>
        <v>NE</v>
      </c>
      <c r="V15" s="198" t="str">
        <f>'Suivi PFMP 4'!W67</f>
        <v>NE</v>
      </c>
      <c r="X15" s="198" t="str">
        <f>'Suivi PFMP 5'!W67</f>
        <v>NE</v>
      </c>
      <c r="Z15" s="198" t="str">
        <f>'Suivi PFMP 6'!W67</f>
        <v>NE</v>
      </c>
    </row>
    <row r="16" spans="1:26" ht="24.95" customHeight="1">
      <c r="A16" s="9" t="s">
        <v>15</v>
      </c>
      <c r="B16" s="326" t="s">
        <v>16</v>
      </c>
      <c r="C16" s="327"/>
      <c r="D16" s="327"/>
      <c r="E16" s="327"/>
      <c r="F16" s="10"/>
      <c r="G16" s="8" t="str">
        <f>IF(P16="","",IF(P16=0,"NE",P16))</f>
        <v>NE</v>
      </c>
      <c r="H16" s="8" t="str">
        <f t="shared" si="1"/>
        <v>NE</v>
      </c>
      <c r="I16" s="8" t="str">
        <f t="shared" si="5"/>
        <v>NE</v>
      </c>
      <c r="J16" s="8" t="str">
        <f t="shared" si="2"/>
        <v>NE</v>
      </c>
      <c r="K16" s="8" t="str">
        <f t="shared" si="3"/>
        <v>NE</v>
      </c>
      <c r="L16" s="8" t="str">
        <f t="shared" si="4"/>
        <v>NE</v>
      </c>
      <c r="N16" s="9" t="s">
        <v>15</v>
      </c>
      <c r="P16" s="79" t="str">
        <f>'Suivi PFMP 1'!T30</f>
        <v>NE</v>
      </c>
      <c r="R16" s="198" t="str">
        <f>'Suivi PFMP 2'!T34</f>
        <v>NE</v>
      </c>
      <c r="T16" s="198" t="str">
        <f>'Suivi PFMP 3'!T59</f>
        <v>NE</v>
      </c>
      <c r="V16" s="198" t="str">
        <f>'Suivi PFMP 4'!T68</f>
        <v>NE</v>
      </c>
      <c r="X16" s="198" t="str">
        <f>'Suivi PFMP 5'!T68</f>
        <v>NE</v>
      </c>
      <c r="Z16" s="198" t="str">
        <f>'Suivi PFMP 6'!T68</f>
        <v>NE</v>
      </c>
    </row>
    <row r="17" spans="1:26" ht="24.95" customHeight="1">
      <c r="A17" s="5" t="s">
        <v>17</v>
      </c>
      <c r="B17" s="328" t="s">
        <v>18</v>
      </c>
      <c r="C17" s="329"/>
      <c r="D17" s="329"/>
      <c r="E17" s="329"/>
      <c r="F17" s="7"/>
      <c r="G17" s="8" t="str">
        <f t="shared" ref="G17:G24" si="6">IF(P17="","",IF(P17=0,"NE",P17))</f>
        <v>NE</v>
      </c>
      <c r="H17" s="8" t="str">
        <f t="shared" si="1"/>
        <v>NE</v>
      </c>
      <c r="I17" s="8" t="str">
        <f t="shared" si="5"/>
        <v>NE</v>
      </c>
      <c r="J17" s="8" t="str">
        <f t="shared" si="2"/>
        <v>NE</v>
      </c>
      <c r="K17" s="8" t="str">
        <f t="shared" si="3"/>
        <v>NE</v>
      </c>
      <c r="L17" s="8" t="str">
        <f t="shared" si="4"/>
        <v>NE</v>
      </c>
      <c r="N17" s="5" t="s">
        <v>17</v>
      </c>
      <c r="P17" s="79" t="str">
        <f>'Suivi PFMP 1'!T32</f>
        <v>NE</v>
      </c>
      <c r="R17" s="198" t="str">
        <f>'Suivi PFMP 2'!T36</f>
        <v>NE</v>
      </c>
      <c r="T17" s="198" t="str">
        <f>'Suivi PFMP 3'!T61</f>
        <v>NE</v>
      </c>
      <c r="V17" s="198" t="str">
        <f>'Suivi PFMP 4'!T70</f>
        <v>NE</v>
      </c>
      <c r="X17" s="198" t="str">
        <f>'Suivi PFMP 5'!T70</f>
        <v>NE</v>
      </c>
      <c r="Z17" s="198" t="str">
        <f>'Suivi PFMP 6'!T70</f>
        <v>NE</v>
      </c>
    </row>
    <row r="18" spans="1:26" ht="24.95" customHeight="1">
      <c r="A18" s="9" t="s">
        <v>19</v>
      </c>
      <c r="B18" s="326" t="s">
        <v>20</v>
      </c>
      <c r="C18" s="327"/>
      <c r="D18" s="327"/>
      <c r="E18" s="327"/>
      <c r="F18" s="11"/>
      <c r="G18" s="44" t="str">
        <f t="shared" si="6"/>
        <v/>
      </c>
      <c r="H18" s="44" t="str">
        <f t="shared" si="1"/>
        <v/>
      </c>
      <c r="I18" s="8" t="str">
        <f t="shared" si="5"/>
        <v>NE</v>
      </c>
      <c r="J18" s="8" t="str">
        <f t="shared" si="2"/>
        <v>NE</v>
      </c>
      <c r="K18" s="8" t="str">
        <f t="shared" si="3"/>
        <v>NE</v>
      </c>
      <c r="L18" s="8" t="str">
        <f t="shared" si="4"/>
        <v>NE</v>
      </c>
      <c r="N18" s="9" t="s">
        <v>19</v>
      </c>
      <c r="T18" s="198" t="str">
        <f>'Suivi PFMP 3'!T40</f>
        <v>NE</v>
      </c>
      <c r="V18" s="198" t="str">
        <f>'Suivi PFMP 4'!T40</f>
        <v>NE</v>
      </c>
      <c r="X18" s="198" t="str">
        <f>'Suivi PFMP 5'!T40</f>
        <v>NE</v>
      </c>
      <c r="Z18" s="198" t="str">
        <f>'Suivi PFMP 6'!T40</f>
        <v>NE</v>
      </c>
    </row>
    <row r="19" spans="1:26" ht="24.95" customHeight="1">
      <c r="A19" s="5" t="s">
        <v>21</v>
      </c>
      <c r="B19" s="324" t="s">
        <v>22</v>
      </c>
      <c r="C19" s="325"/>
      <c r="D19" s="325"/>
      <c r="E19" s="325"/>
      <c r="F19" s="7"/>
      <c r="G19" s="8" t="str">
        <f t="shared" si="6"/>
        <v>NE</v>
      </c>
      <c r="H19" s="8" t="str">
        <f>IF(R19="","",IF(R19=0,"NE",R19))</f>
        <v>NE</v>
      </c>
      <c r="I19" s="8" t="str">
        <f t="shared" si="5"/>
        <v>NE</v>
      </c>
      <c r="J19" s="8" t="str">
        <f t="shared" si="2"/>
        <v>NE</v>
      </c>
      <c r="K19" s="44" t="str">
        <f t="shared" si="3"/>
        <v>NE</v>
      </c>
      <c r="L19" s="44" t="str">
        <f t="shared" si="4"/>
        <v>NE</v>
      </c>
      <c r="N19" s="5" t="s">
        <v>21</v>
      </c>
      <c r="P19" s="79" t="str">
        <f>'Suivi PFMP 1'!W14</f>
        <v>NE</v>
      </c>
      <c r="R19" s="198" t="str">
        <f>'Suivi PFMP 2'!W14</f>
        <v>NE</v>
      </c>
      <c r="T19" s="198" t="str">
        <f>'Suivi PFMP 3'!W14</f>
        <v>NE</v>
      </c>
      <c r="V19" s="198" t="str">
        <f>'Suivi PFMP 4'!W14</f>
        <v>NE</v>
      </c>
      <c r="X19" s="198" t="str">
        <f>'Suivi PFMP 5'!W14</f>
        <v>NE</v>
      </c>
      <c r="Z19" s="198" t="str">
        <f>'Suivi PFMP 6'!W14</f>
        <v>NE</v>
      </c>
    </row>
    <row r="20" spans="1:26" ht="24.95" customHeight="1">
      <c r="A20" s="13" t="s">
        <v>23</v>
      </c>
      <c r="B20" s="326" t="s">
        <v>24</v>
      </c>
      <c r="C20" s="327"/>
      <c r="D20" s="327"/>
      <c r="E20" s="327"/>
      <c r="F20" s="10"/>
      <c r="G20" s="8" t="str">
        <f t="shared" si="6"/>
        <v>NE</v>
      </c>
      <c r="H20" s="8" t="str">
        <f t="shared" si="1"/>
        <v>NE</v>
      </c>
      <c r="I20" s="8" t="str">
        <f t="shared" si="5"/>
        <v>NE</v>
      </c>
      <c r="J20" s="8" t="str">
        <f t="shared" si="2"/>
        <v>NE</v>
      </c>
      <c r="K20" s="44" t="str">
        <f t="shared" si="3"/>
        <v>NE</v>
      </c>
      <c r="L20" s="44" t="str">
        <f t="shared" si="4"/>
        <v>NE</v>
      </c>
      <c r="N20" s="13" t="s">
        <v>23</v>
      </c>
      <c r="P20" s="79" t="str">
        <f>'Suivi PFMP 1'!T16</f>
        <v>NE</v>
      </c>
      <c r="R20" s="198" t="str">
        <f>'Suivi PFMP 2'!W14</f>
        <v>NE</v>
      </c>
      <c r="T20" s="198" t="str">
        <f>'Suivi PFMP 3'!T19</f>
        <v>NE</v>
      </c>
      <c r="V20" s="198" t="str">
        <f>'Suivi PFMP 4'!T19</f>
        <v>NE</v>
      </c>
      <c r="X20" s="198" t="str">
        <f>'Suivi PFMP 5'!T19</f>
        <v>NE</v>
      </c>
      <c r="Z20" s="198" t="str">
        <f>'Suivi PFMP 6'!T19</f>
        <v>NE</v>
      </c>
    </row>
    <row r="21" spans="1:26" ht="24.95" customHeight="1">
      <c r="A21" s="17" t="s">
        <v>25</v>
      </c>
      <c r="B21" s="328" t="s">
        <v>26</v>
      </c>
      <c r="C21" s="329"/>
      <c r="D21" s="329"/>
      <c r="E21" s="329"/>
      <c r="F21" s="7"/>
      <c r="G21" s="8" t="str">
        <f t="shared" si="6"/>
        <v>NE</v>
      </c>
      <c r="H21" s="8" t="str">
        <f t="shared" si="1"/>
        <v>NE</v>
      </c>
      <c r="I21" s="8" t="str">
        <f t="shared" si="5"/>
        <v>NE</v>
      </c>
      <c r="J21" s="8" t="str">
        <f t="shared" si="2"/>
        <v>NE</v>
      </c>
      <c r="K21" s="44" t="str">
        <f t="shared" si="3"/>
        <v>NE</v>
      </c>
      <c r="L21" s="44" t="str">
        <f t="shared" si="4"/>
        <v>NE</v>
      </c>
      <c r="N21" s="17" t="s">
        <v>25</v>
      </c>
      <c r="P21" s="79" t="str">
        <f>'Suivi PFMP 1'!W12</f>
        <v>NE</v>
      </c>
      <c r="R21" s="198" t="str">
        <f>'Suivi PFMP 2'!W12</f>
        <v>NE</v>
      </c>
      <c r="T21" s="198" t="str">
        <f>'Suivi PFMP 3'!W12</f>
        <v>NE</v>
      </c>
      <c r="V21" s="198" t="str">
        <f>'Suivi PFMP 4'!W12</f>
        <v>NE</v>
      </c>
      <c r="X21" s="198" t="str">
        <f>'Suivi PFMP 5'!W12</f>
        <v>NE</v>
      </c>
      <c r="Z21" s="198" t="str">
        <f>'Suivi PFMP 6'!W12</f>
        <v>NE</v>
      </c>
    </row>
    <row r="22" spans="1:26" ht="24.95" customHeight="1">
      <c r="A22" s="13" t="s">
        <v>27</v>
      </c>
      <c r="B22" s="343" t="s">
        <v>28</v>
      </c>
      <c r="C22" s="344"/>
      <c r="D22" s="344"/>
      <c r="E22" s="344"/>
      <c r="F22" s="11"/>
      <c r="G22" s="8" t="str">
        <f t="shared" si="6"/>
        <v>NE</v>
      </c>
      <c r="H22" s="8" t="str">
        <f t="shared" si="1"/>
        <v>NE</v>
      </c>
      <c r="I22" s="8" t="str">
        <f t="shared" si="5"/>
        <v>NE</v>
      </c>
      <c r="J22" s="8" t="str">
        <f t="shared" si="2"/>
        <v>NE</v>
      </c>
      <c r="K22" s="44" t="str">
        <f t="shared" si="3"/>
        <v>NE</v>
      </c>
      <c r="L22" s="44" t="str">
        <f t="shared" si="4"/>
        <v>NE</v>
      </c>
      <c r="N22" s="13" t="s">
        <v>27</v>
      </c>
      <c r="P22" s="79" t="str">
        <f>'Suivi PFMP 1'!T34</f>
        <v>NE</v>
      </c>
      <c r="R22" s="198" t="str">
        <f>'Suivi PFMP 2'!T38</f>
        <v>NE</v>
      </c>
      <c r="T22" s="198" t="str">
        <f>'Suivi PFMP 3'!T63</f>
        <v>NE</v>
      </c>
      <c r="V22" s="198" t="str">
        <f>'Suivi PFMP 4'!T72</f>
        <v>NE</v>
      </c>
      <c r="X22" s="198" t="str">
        <f>'Suivi PFMP 5'!T72</f>
        <v>NE</v>
      </c>
      <c r="Z22" s="198" t="str">
        <f>'Suivi PFMP 6'!T72</f>
        <v>NE</v>
      </c>
    </row>
    <row r="23" spans="1:26" ht="24.95" customHeight="1">
      <c r="A23" s="5" t="s">
        <v>29</v>
      </c>
      <c r="B23" s="328" t="s">
        <v>30</v>
      </c>
      <c r="C23" s="329"/>
      <c r="D23" s="329"/>
      <c r="E23" s="329"/>
      <c r="F23" s="12"/>
      <c r="G23" s="8" t="str">
        <f t="shared" si="6"/>
        <v>NE</v>
      </c>
      <c r="H23" s="8" t="str">
        <f t="shared" si="1"/>
        <v>NE</v>
      </c>
      <c r="I23" s="8" t="str">
        <f t="shared" si="5"/>
        <v>NE</v>
      </c>
      <c r="J23" s="8" t="str">
        <f t="shared" si="2"/>
        <v>NE</v>
      </c>
      <c r="K23" s="44" t="str">
        <f t="shared" si="3"/>
        <v>NE</v>
      </c>
      <c r="L23" s="44" t="str">
        <f t="shared" si="4"/>
        <v>NE</v>
      </c>
      <c r="N23" s="5" t="s">
        <v>29</v>
      </c>
      <c r="P23" s="79" t="str">
        <f>'Suivi PFMP 1'!T35</f>
        <v>NE</v>
      </c>
      <c r="R23" s="198" t="str">
        <f>'Suivi PFMP 2'!T39</f>
        <v>NE</v>
      </c>
      <c r="T23" s="198" t="str">
        <f>'Suivi PFMP 3'!T64</f>
        <v>NE</v>
      </c>
      <c r="V23" s="198" t="str">
        <f>'Suivi PFMP 4'!T73</f>
        <v>NE</v>
      </c>
      <c r="X23" s="198" t="str">
        <f>'Suivi PFMP 5'!T73</f>
        <v>NE</v>
      </c>
      <c r="Z23" s="198" t="str">
        <f>'Suivi PFMP 6'!T73</f>
        <v>NE</v>
      </c>
    </row>
    <row r="24" spans="1:26" ht="24.95" customHeight="1">
      <c r="A24" s="9" t="s">
        <v>31</v>
      </c>
      <c r="B24" s="345" t="s">
        <v>32</v>
      </c>
      <c r="C24" s="346"/>
      <c r="D24" s="346"/>
      <c r="E24" s="346"/>
      <c r="F24" s="10"/>
      <c r="G24" s="8" t="str">
        <f t="shared" si="6"/>
        <v>NE</v>
      </c>
      <c r="H24" s="8" t="str">
        <f t="shared" si="1"/>
        <v>NE</v>
      </c>
      <c r="I24" s="8" t="str">
        <f t="shared" si="5"/>
        <v>NE</v>
      </c>
      <c r="J24" s="8" t="str">
        <f t="shared" si="2"/>
        <v>NE</v>
      </c>
      <c r="K24" s="44" t="str">
        <f t="shared" si="3"/>
        <v>NE</v>
      </c>
      <c r="L24" s="44" t="str">
        <f t="shared" si="4"/>
        <v>NE</v>
      </c>
      <c r="N24" s="9" t="s">
        <v>31</v>
      </c>
      <c r="P24" s="79" t="str">
        <f>'Suivi PFMP 1'!T36</f>
        <v>NE</v>
      </c>
      <c r="R24" s="198" t="str">
        <f>'Suivi PFMP 2'!T40</f>
        <v>NE</v>
      </c>
      <c r="T24" s="198" t="str">
        <f>'Suivi PFMP 3'!T65</f>
        <v>NE</v>
      </c>
      <c r="V24" s="198" t="str">
        <f>'Suivi PFMP 4'!T74</f>
        <v>NE</v>
      </c>
      <c r="X24" s="198" t="str">
        <f>'Suivi PFMP 5'!T74</f>
        <v>NE</v>
      </c>
      <c r="Z24" s="198" t="str">
        <f>'Suivi PFMP 6'!T74</f>
        <v>NE</v>
      </c>
    </row>
    <row r="25" spans="1:26" ht="24.95" customHeight="1">
      <c r="A25" s="362" t="s">
        <v>246</v>
      </c>
      <c r="B25" s="363"/>
      <c r="C25" s="363"/>
      <c r="D25" s="363"/>
      <c r="E25" s="363"/>
      <c r="F25" s="87"/>
      <c r="G25" s="88"/>
      <c r="H25" s="88"/>
      <c r="I25" s="88"/>
      <c r="J25" s="88"/>
      <c r="K25" s="88"/>
      <c r="L25" s="89"/>
    </row>
    <row r="26" spans="1:26" ht="24.95" customHeight="1">
      <c r="A26" s="5" t="s">
        <v>33</v>
      </c>
      <c r="B26" s="324" t="s">
        <v>34</v>
      </c>
      <c r="C26" s="325"/>
      <c r="D26" s="325"/>
      <c r="E26" s="325"/>
      <c r="F26" s="6"/>
      <c r="G26" s="44" t="str">
        <f>IF(P26="","",P26)</f>
        <v/>
      </c>
      <c r="H26" s="8" t="str">
        <f t="shared" si="1"/>
        <v>NE</v>
      </c>
      <c r="I26" s="8" t="str">
        <f t="shared" ref="I26:I34" si="7">IF(T26="","",IF(T26=0,"NE",T26))</f>
        <v>NE</v>
      </c>
      <c r="J26" s="8" t="str">
        <f t="shared" si="2"/>
        <v>NE</v>
      </c>
      <c r="K26" s="8" t="str">
        <f t="shared" si="3"/>
        <v>NE</v>
      </c>
      <c r="L26" s="8" t="str">
        <f t="shared" si="4"/>
        <v>NE</v>
      </c>
      <c r="N26" s="17" t="s">
        <v>33</v>
      </c>
      <c r="R26" s="198" t="str">
        <f>'Suivi PFMP 2'!T24</f>
        <v>NE</v>
      </c>
      <c r="T26" s="198" t="str">
        <f>'Suivi PFMP 3'!W33</f>
        <v>NE</v>
      </c>
      <c r="V26" s="198" t="str">
        <f>'Suivi PFMP 4'!W33</f>
        <v>NE</v>
      </c>
      <c r="X26" s="198" t="str">
        <f>'Suivi PFMP 5'!W33</f>
        <v>NE</v>
      </c>
      <c r="Z26" s="198" t="str">
        <f>'Suivi PFMP 6'!W33</f>
        <v>NE</v>
      </c>
    </row>
    <row r="27" spans="1:26" ht="24.95" customHeight="1">
      <c r="A27" s="9" t="s">
        <v>35</v>
      </c>
      <c r="B27" s="326" t="s">
        <v>36</v>
      </c>
      <c r="C27" s="327"/>
      <c r="D27" s="327"/>
      <c r="E27" s="327"/>
      <c r="F27" s="10"/>
      <c r="G27" s="44" t="str">
        <f t="shared" ref="G27:G34" si="8">IF(P27="","",P27)</f>
        <v/>
      </c>
      <c r="H27" s="8" t="str">
        <f t="shared" ref="H27:H34" si="9">IF(R27="","",IF(R27=0,"NE",R27))</f>
        <v>NE</v>
      </c>
      <c r="I27" s="8" t="str">
        <f t="shared" si="7"/>
        <v>NE</v>
      </c>
      <c r="J27" s="8" t="str">
        <f t="shared" si="2"/>
        <v>NE</v>
      </c>
      <c r="K27" s="8" t="str">
        <f t="shared" si="3"/>
        <v>NE</v>
      </c>
      <c r="L27" s="8" t="str">
        <f t="shared" si="4"/>
        <v>NE</v>
      </c>
      <c r="N27" s="9" t="s">
        <v>35</v>
      </c>
      <c r="R27" s="198" t="str">
        <f>'Suivi PFMP 2'!T18</f>
        <v>NE</v>
      </c>
      <c r="T27" s="198" t="str">
        <f>'Suivi PFMP 3'!W27</f>
        <v>NE</v>
      </c>
      <c r="V27" s="198" t="str">
        <f>'Suivi PFMP 4'!W27</f>
        <v>NE</v>
      </c>
      <c r="X27" s="198" t="str">
        <f>'Suivi PFMP 5'!W27</f>
        <v>NE</v>
      </c>
      <c r="Z27" s="198" t="str">
        <f>'Suivi PFMP 6'!W27</f>
        <v>NE</v>
      </c>
    </row>
    <row r="28" spans="1:26" ht="24.95" customHeight="1">
      <c r="A28" s="17" t="s">
        <v>37</v>
      </c>
      <c r="B28" s="328" t="s">
        <v>38</v>
      </c>
      <c r="C28" s="329"/>
      <c r="D28" s="329"/>
      <c r="E28" s="329"/>
      <c r="F28" s="7"/>
      <c r="G28" s="44"/>
      <c r="H28" s="44" t="str">
        <f t="shared" si="9"/>
        <v/>
      </c>
      <c r="I28" s="8" t="str">
        <f t="shared" si="7"/>
        <v/>
      </c>
      <c r="J28" s="8" t="str">
        <f t="shared" si="2"/>
        <v/>
      </c>
      <c r="K28" s="8" t="str">
        <f t="shared" si="3"/>
        <v/>
      </c>
      <c r="L28" s="8" t="str">
        <f t="shared" si="4"/>
        <v/>
      </c>
      <c r="N28" s="17" t="s">
        <v>37</v>
      </c>
      <c r="P28" s="258" t="s">
        <v>239</v>
      </c>
    </row>
    <row r="29" spans="1:26" ht="24.95" customHeight="1">
      <c r="A29" s="13" t="s">
        <v>39</v>
      </c>
      <c r="B29" s="343" t="s">
        <v>40</v>
      </c>
      <c r="C29" s="344"/>
      <c r="D29" s="344"/>
      <c r="E29" s="344"/>
      <c r="F29" s="11"/>
      <c r="G29" s="44" t="str">
        <f t="shared" si="8"/>
        <v/>
      </c>
      <c r="H29" s="44" t="str">
        <f t="shared" si="9"/>
        <v/>
      </c>
      <c r="I29" s="8" t="str">
        <f t="shared" si="7"/>
        <v>NE</v>
      </c>
      <c r="J29" s="8" t="str">
        <f t="shared" si="2"/>
        <v>NE</v>
      </c>
      <c r="K29" s="8" t="str">
        <f t="shared" si="3"/>
        <v>NE</v>
      </c>
      <c r="L29" s="8" t="str">
        <f t="shared" si="4"/>
        <v>NE</v>
      </c>
      <c r="N29" s="13" t="s">
        <v>39</v>
      </c>
      <c r="T29" s="198" t="str">
        <f>'Suivi PFMP 3'!T45</f>
        <v>NE</v>
      </c>
      <c r="V29" s="198" t="str">
        <f>'Suivi PFMP 4'!T45</f>
        <v>NE</v>
      </c>
      <c r="X29" s="198" t="str">
        <f>'Suivi PFMP 5'!T45</f>
        <v>NE</v>
      </c>
      <c r="Z29" s="198" t="str">
        <f>'Suivi PFMP 6'!T45</f>
        <v>NE</v>
      </c>
    </row>
    <row r="30" spans="1:26" ht="24.95" customHeight="1">
      <c r="A30" s="5" t="s">
        <v>41</v>
      </c>
      <c r="B30" s="328" t="s">
        <v>42</v>
      </c>
      <c r="C30" s="329"/>
      <c r="D30" s="329"/>
      <c r="E30" s="329"/>
      <c r="F30" s="7"/>
      <c r="G30" s="44" t="str">
        <f t="shared" si="8"/>
        <v/>
      </c>
      <c r="H30" s="44" t="str">
        <f t="shared" si="9"/>
        <v/>
      </c>
      <c r="I30" s="44" t="str">
        <f t="shared" si="7"/>
        <v/>
      </c>
      <c r="J30" s="8" t="str">
        <f t="shared" si="2"/>
        <v>NE</v>
      </c>
      <c r="K30" s="8" t="str">
        <f t="shared" si="3"/>
        <v>NE</v>
      </c>
      <c r="L30" s="8" t="str">
        <f t="shared" si="4"/>
        <v>NE</v>
      </c>
      <c r="N30" s="5" t="s">
        <v>41</v>
      </c>
      <c r="V30" s="198" t="str">
        <f>'Suivi PFMP 4'!T47</f>
        <v>NE</v>
      </c>
      <c r="X30" s="198" t="str">
        <f>'Suivi PFMP 5'!T47</f>
        <v>NE</v>
      </c>
      <c r="Z30" s="198" t="str">
        <f>'Suivi PFMP 6'!T47</f>
        <v>NE</v>
      </c>
    </row>
    <row r="31" spans="1:26" ht="24.95" customHeight="1">
      <c r="A31" s="9" t="s">
        <v>43</v>
      </c>
      <c r="B31" s="326" t="s">
        <v>44</v>
      </c>
      <c r="C31" s="327"/>
      <c r="D31" s="327"/>
      <c r="E31" s="327"/>
      <c r="F31" s="10"/>
      <c r="G31" s="44" t="str">
        <f t="shared" si="8"/>
        <v/>
      </c>
      <c r="H31" s="44" t="str">
        <f t="shared" si="9"/>
        <v/>
      </c>
      <c r="I31" s="44" t="str">
        <f t="shared" si="7"/>
        <v/>
      </c>
      <c r="J31" s="8" t="str">
        <f t="shared" si="2"/>
        <v>NE</v>
      </c>
      <c r="K31" s="8" t="str">
        <f t="shared" si="3"/>
        <v>NE</v>
      </c>
      <c r="L31" s="8" t="str">
        <f t="shared" si="4"/>
        <v>NE</v>
      </c>
      <c r="N31" s="9" t="s">
        <v>43</v>
      </c>
      <c r="V31" s="198" t="str">
        <f>'Suivi PFMP 4'!T48</f>
        <v>NE</v>
      </c>
      <c r="X31" s="198" t="str">
        <f>'Suivi PFMP 5'!T48</f>
        <v>NE</v>
      </c>
      <c r="Z31" s="198" t="str">
        <f>'Suivi PFMP 6'!T48</f>
        <v>NE</v>
      </c>
    </row>
    <row r="32" spans="1:26" ht="24.95" customHeight="1">
      <c r="A32" s="17" t="s">
        <v>45</v>
      </c>
      <c r="B32" s="328" t="s">
        <v>46</v>
      </c>
      <c r="C32" s="329"/>
      <c r="D32" s="329"/>
      <c r="E32" s="329"/>
      <c r="F32" s="12"/>
      <c r="G32" s="44" t="str">
        <f t="shared" si="8"/>
        <v/>
      </c>
      <c r="H32" s="44" t="str">
        <f t="shared" si="9"/>
        <v/>
      </c>
      <c r="I32" s="8" t="str">
        <f t="shared" si="7"/>
        <v>NE</v>
      </c>
      <c r="J32" s="8" t="str">
        <f t="shared" si="2"/>
        <v>NE</v>
      </c>
      <c r="K32" s="8" t="str">
        <f t="shared" si="3"/>
        <v>NE</v>
      </c>
      <c r="L32" s="8" t="str">
        <f t="shared" si="4"/>
        <v>NE</v>
      </c>
      <c r="N32" s="17" t="s">
        <v>45</v>
      </c>
      <c r="T32" s="198" t="str">
        <f>'Suivi PFMP 3'!T49</f>
        <v>NE</v>
      </c>
      <c r="V32" s="198" t="str">
        <f>'Suivi PFMP 4'!T51</f>
        <v>NE</v>
      </c>
      <c r="X32" s="198" t="str">
        <f>'Suivi PFMP 5'!T51</f>
        <v>NE</v>
      </c>
      <c r="Z32" s="198" t="str">
        <f>'Suivi PFMP 6'!T51</f>
        <v>NE</v>
      </c>
    </row>
    <row r="33" spans="1:57" ht="24.95" customHeight="1">
      <c r="A33" s="13" t="s">
        <v>47</v>
      </c>
      <c r="B33" s="326" t="s">
        <v>48</v>
      </c>
      <c r="C33" s="327"/>
      <c r="D33" s="327"/>
      <c r="E33" s="327"/>
      <c r="F33" s="10"/>
      <c r="G33" s="44" t="str">
        <f t="shared" si="8"/>
        <v/>
      </c>
      <c r="H33" s="44" t="str">
        <f t="shared" si="9"/>
        <v/>
      </c>
      <c r="I33" s="44" t="str">
        <f t="shared" si="7"/>
        <v/>
      </c>
      <c r="J33" s="8" t="str">
        <f t="shared" si="2"/>
        <v>NE</v>
      </c>
      <c r="K33" s="8" t="str">
        <f t="shared" si="3"/>
        <v>NE</v>
      </c>
      <c r="L33" s="8" t="str">
        <f t="shared" si="4"/>
        <v>NE</v>
      </c>
      <c r="N33" s="13" t="s">
        <v>47</v>
      </c>
      <c r="V33" s="197" t="str">
        <f>'Suivi PFMP 4'!T52</f>
        <v>NE</v>
      </c>
      <c r="X33" s="197" t="str">
        <f>'Suivi PFMP 5'!T52</f>
        <v>NE</v>
      </c>
      <c r="Z33" s="197" t="str">
        <f>'Suivi PFMP 6'!T52</f>
        <v>NE</v>
      </c>
    </row>
    <row r="34" spans="1:57" ht="24.95" customHeight="1">
      <c r="A34" s="14" t="s">
        <v>49</v>
      </c>
      <c r="B34" s="324" t="s">
        <v>50</v>
      </c>
      <c r="C34" s="325"/>
      <c r="D34" s="325"/>
      <c r="E34" s="325"/>
      <c r="F34" s="12"/>
      <c r="G34" s="8" t="str">
        <f t="shared" si="8"/>
        <v>NE</v>
      </c>
      <c r="H34" s="8" t="str">
        <f t="shared" si="9"/>
        <v>NE</v>
      </c>
      <c r="I34" s="8" t="str">
        <f t="shared" si="7"/>
        <v>NE</v>
      </c>
      <c r="J34" s="8" t="str">
        <f t="shared" si="2"/>
        <v>NE</v>
      </c>
      <c r="K34" s="8" t="str">
        <f t="shared" si="3"/>
        <v>NE</v>
      </c>
      <c r="L34" s="8" t="str">
        <f t="shared" si="4"/>
        <v>NE</v>
      </c>
      <c r="N34" s="17" t="s">
        <v>49</v>
      </c>
      <c r="P34" s="79" t="str">
        <f>'Suivi PFMP 1'!W20</f>
        <v>NE</v>
      </c>
      <c r="R34" s="198" t="str">
        <f>'Suivi PFMP 2'!W23</f>
        <v>NE</v>
      </c>
      <c r="T34" s="198" t="str">
        <f>'Suivi PFMP 3'!W32</f>
        <v>NE</v>
      </c>
      <c r="V34" s="198" t="str">
        <f>'Suivi PFMP 4'!T49</f>
        <v>NE</v>
      </c>
      <c r="X34" s="198" t="str">
        <f>'Suivi PFMP 5'!W32</f>
        <v>NE</v>
      </c>
      <c r="Z34" s="198" t="str">
        <f>'Suivi PFMP 6'!W32</f>
        <v>NE</v>
      </c>
    </row>
    <row r="35" spans="1:57" s="19" customFormat="1" ht="24.95" customHeight="1">
      <c r="A35" s="360" t="s">
        <v>248</v>
      </c>
      <c r="B35" s="361"/>
      <c r="C35" s="361"/>
      <c r="D35" s="361"/>
      <c r="E35" s="361"/>
      <c r="F35" s="90"/>
      <c r="G35" s="91"/>
      <c r="H35" s="91"/>
      <c r="I35" s="91"/>
      <c r="J35" s="91"/>
      <c r="K35" s="91"/>
      <c r="L35" s="92"/>
      <c r="M35" s="18"/>
      <c r="N35" s="193"/>
      <c r="P35" s="215" t="s">
        <v>114</v>
      </c>
      <c r="Q35" s="216"/>
      <c r="R35" s="199"/>
      <c r="S35" s="216"/>
      <c r="T35" s="199"/>
      <c r="U35" s="216"/>
      <c r="V35" s="199"/>
      <c r="W35" s="216"/>
      <c r="X35" s="199"/>
      <c r="Y35" s="216"/>
      <c r="Z35" s="199"/>
    </row>
    <row r="36" spans="1:57" s="19" customFormat="1" ht="24.95" customHeight="1">
      <c r="A36" s="5" t="s">
        <v>51</v>
      </c>
      <c r="B36" s="324" t="s">
        <v>52</v>
      </c>
      <c r="C36" s="325"/>
      <c r="D36" s="325"/>
      <c r="E36" s="325"/>
      <c r="F36" s="6"/>
      <c r="G36" s="44"/>
      <c r="H36" s="44"/>
      <c r="I36" s="8" t="str">
        <f t="shared" ref="I36:I42" si="10">IF(T36="","",IF(T36=0,"NE",T36))</f>
        <v>NE</v>
      </c>
      <c r="J36" s="8" t="str">
        <f t="shared" si="2"/>
        <v>NE</v>
      </c>
      <c r="K36" s="8" t="str">
        <f t="shared" si="3"/>
        <v>NE</v>
      </c>
      <c r="L36" s="8" t="str">
        <f t="shared" si="4"/>
        <v>NE</v>
      </c>
      <c r="M36" s="18"/>
      <c r="N36" s="17" t="s">
        <v>51</v>
      </c>
      <c r="P36" s="80"/>
      <c r="Q36" s="216"/>
      <c r="R36" s="199"/>
      <c r="S36" s="216"/>
      <c r="T36" s="208" t="str">
        <f>'Suivi PFMP 3'!T52</f>
        <v>NE</v>
      </c>
      <c r="U36" s="216"/>
      <c r="V36" s="208" t="str">
        <f>'Suivi PFMP 4'!T55</f>
        <v>NE</v>
      </c>
      <c r="W36" s="216"/>
      <c r="X36" s="208" t="str">
        <f>'Suivi PFMP 5'!T55</f>
        <v>NE</v>
      </c>
      <c r="Y36" s="216"/>
      <c r="Z36" s="208" t="str">
        <f>'Suivi PFMP 6'!T55</f>
        <v>NE</v>
      </c>
    </row>
    <row r="37" spans="1:57" s="19" customFormat="1" ht="24.95" customHeight="1">
      <c r="A37" s="9" t="s">
        <v>53</v>
      </c>
      <c r="B37" s="326" t="s">
        <v>54</v>
      </c>
      <c r="C37" s="327"/>
      <c r="D37" s="327"/>
      <c r="E37" s="327"/>
      <c r="F37" s="10"/>
      <c r="G37" s="44" t="str">
        <f t="shared" ref="G37:G42" si="11">IF(P37="","",P37)</f>
        <v/>
      </c>
      <c r="H37" s="44" t="str">
        <f t="shared" si="1"/>
        <v/>
      </c>
      <c r="I37" s="44" t="str">
        <f t="shared" si="10"/>
        <v/>
      </c>
      <c r="J37" s="8" t="str">
        <f t="shared" si="2"/>
        <v>NE</v>
      </c>
      <c r="K37" s="8" t="str">
        <f t="shared" si="3"/>
        <v>NE</v>
      </c>
      <c r="L37" s="8" t="str">
        <f t="shared" si="4"/>
        <v>NE</v>
      </c>
      <c r="M37" s="18"/>
      <c r="N37" s="9" t="s">
        <v>53</v>
      </c>
      <c r="P37" s="80"/>
      <c r="Q37" s="216"/>
      <c r="R37" s="199"/>
      <c r="S37" s="216"/>
      <c r="T37" s="208"/>
      <c r="U37" s="216"/>
      <c r="V37" s="208" t="str">
        <f>'Suivi PFMP 4'!T57</f>
        <v>NE</v>
      </c>
      <c r="W37" s="216"/>
      <c r="X37" s="208" t="str">
        <f>'Suivi PFMP 5'!T57</f>
        <v>NE</v>
      </c>
      <c r="Y37" s="216"/>
      <c r="Z37" s="208" t="str">
        <f>'Suivi PFMP 6'!T57</f>
        <v>NE</v>
      </c>
    </row>
    <row r="38" spans="1:57" s="19" customFormat="1" ht="24.95" customHeight="1">
      <c r="A38" s="17" t="s">
        <v>55</v>
      </c>
      <c r="B38" s="328" t="s">
        <v>56</v>
      </c>
      <c r="C38" s="329"/>
      <c r="D38" s="329"/>
      <c r="E38" s="329"/>
      <c r="F38" s="12"/>
      <c r="G38" s="44" t="str">
        <f t="shared" si="11"/>
        <v/>
      </c>
      <c r="H38" s="44" t="str">
        <f t="shared" si="1"/>
        <v/>
      </c>
      <c r="I38" s="44" t="str">
        <f t="shared" si="10"/>
        <v/>
      </c>
      <c r="J38" s="8" t="str">
        <f t="shared" si="2"/>
        <v>NE</v>
      </c>
      <c r="K38" s="8" t="str">
        <f t="shared" si="3"/>
        <v>NE</v>
      </c>
      <c r="L38" s="8" t="str">
        <f t="shared" si="4"/>
        <v>NE</v>
      </c>
      <c r="M38" s="18"/>
      <c r="N38" s="17" t="s">
        <v>55</v>
      </c>
      <c r="P38" s="80"/>
      <c r="Q38" s="216"/>
      <c r="R38" s="199"/>
      <c r="S38" s="216"/>
      <c r="T38" s="208"/>
      <c r="U38" s="216"/>
      <c r="V38" s="208" t="str">
        <f>'Suivi PFMP 4'!T58</f>
        <v>NE</v>
      </c>
      <c r="W38" s="216"/>
      <c r="X38" s="208" t="str">
        <f>'Suivi PFMP 5'!T58</f>
        <v>NE</v>
      </c>
      <c r="Y38" s="216"/>
      <c r="Z38" s="208" t="str">
        <f>'Suivi PFMP 6'!T58</f>
        <v>NE</v>
      </c>
    </row>
    <row r="39" spans="1:57" s="19" customFormat="1" ht="24.95" customHeight="1">
      <c r="A39" s="13" t="s">
        <v>57</v>
      </c>
      <c r="B39" s="326" t="s">
        <v>58</v>
      </c>
      <c r="C39" s="327"/>
      <c r="D39" s="327"/>
      <c r="E39" s="327"/>
      <c r="F39" s="10"/>
      <c r="G39" s="44" t="str">
        <f t="shared" si="11"/>
        <v/>
      </c>
      <c r="H39" s="44" t="str">
        <f t="shared" si="1"/>
        <v/>
      </c>
      <c r="I39" s="8" t="str">
        <f>IF(T39="","",IF(T39=0,"NE",T39))</f>
        <v>NE</v>
      </c>
      <c r="J39" s="8" t="str">
        <f t="shared" si="2"/>
        <v>NE</v>
      </c>
      <c r="K39" s="8" t="str">
        <f t="shared" si="3"/>
        <v>NE</v>
      </c>
      <c r="L39" s="8" t="str">
        <f t="shared" si="4"/>
        <v>NE</v>
      </c>
      <c r="M39" s="18"/>
      <c r="N39" s="13" t="s">
        <v>57</v>
      </c>
      <c r="P39" s="80"/>
      <c r="Q39" s="216"/>
      <c r="R39" s="199"/>
      <c r="S39" s="216"/>
      <c r="T39" s="208" t="str">
        <f>'Suivi PFMP 3'!T55</f>
        <v>NE</v>
      </c>
      <c r="U39" s="216"/>
      <c r="V39" s="208" t="str">
        <f>'Suivi PFMP 4'!W62</f>
        <v>NE</v>
      </c>
      <c r="W39" s="216"/>
      <c r="X39" s="208" t="str">
        <f>'Suivi PFMP 5'!W62</f>
        <v>NE</v>
      </c>
      <c r="Y39" s="216"/>
      <c r="Z39" s="208" t="str">
        <f>'Suivi PFMP 6'!W62</f>
        <v>NE</v>
      </c>
    </row>
    <row r="40" spans="1:57" s="19" customFormat="1" ht="24.95" customHeight="1">
      <c r="A40" s="5" t="s">
        <v>59</v>
      </c>
      <c r="B40" s="328" t="s">
        <v>60</v>
      </c>
      <c r="C40" s="329"/>
      <c r="D40" s="329"/>
      <c r="E40" s="329"/>
      <c r="F40" s="12"/>
      <c r="G40" s="44" t="str">
        <f t="shared" si="11"/>
        <v/>
      </c>
      <c r="H40" s="44" t="str">
        <f t="shared" si="1"/>
        <v/>
      </c>
      <c r="I40" s="44" t="str">
        <f t="shared" si="10"/>
        <v/>
      </c>
      <c r="J40" s="8" t="str">
        <f t="shared" si="2"/>
        <v>NE</v>
      </c>
      <c r="K40" s="8" t="str">
        <f t="shared" si="3"/>
        <v>NE</v>
      </c>
      <c r="L40" s="8" t="str">
        <f t="shared" si="4"/>
        <v>NE</v>
      </c>
      <c r="M40" s="18"/>
      <c r="N40" s="5" t="s">
        <v>59</v>
      </c>
      <c r="P40" s="80"/>
      <c r="Q40" s="216"/>
      <c r="R40" s="199"/>
      <c r="S40" s="216"/>
      <c r="T40" s="208"/>
      <c r="U40" s="216"/>
      <c r="V40" s="208" t="str">
        <f>'Suivi PFMP 4'!T59</f>
        <v>NE</v>
      </c>
      <c r="W40" s="216"/>
      <c r="X40" s="208" t="str">
        <f>'Suivi PFMP 5'!T59</f>
        <v>NE</v>
      </c>
      <c r="Y40" s="216"/>
      <c r="Z40" s="208" t="str">
        <f>'Suivi PFMP 6'!T59</f>
        <v>NE</v>
      </c>
    </row>
    <row r="41" spans="1:57" s="19" customFormat="1" ht="24.95" customHeight="1">
      <c r="A41" s="9" t="s">
        <v>61</v>
      </c>
      <c r="B41" s="326" t="s">
        <v>48</v>
      </c>
      <c r="C41" s="327"/>
      <c r="D41" s="327"/>
      <c r="E41" s="327"/>
      <c r="F41" s="10"/>
      <c r="G41" s="44" t="str">
        <f t="shared" si="11"/>
        <v/>
      </c>
      <c r="H41" s="44" t="str">
        <f t="shared" si="1"/>
        <v/>
      </c>
      <c r="I41" s="44" t="str">
        <f t="shared" si="10"/>
        <v/>
      </c>
      <c r="J41" s="8" t="str">
        <f t="shared" si="2"/>
        <v>NE</v>
      </c>
      <c r="K41" s="8" t="str">
        <f t="shared" si="3"/>
        <v>NE</v>
      </c>
      <c r="L41" s="8" t="str">
        <f t="shared" si="4"/>
        <v>NE</v>
      </c>
      <c r="M41" s="18"/>
      <c r="N41" s="9" t="s">
        <v>61</v>
      </c>
      <c r="P41" s="80"/>
      <c r="Q41" s="216"/>
      <c r="R41" s="199"/>
      <c r="S41" s="216"/>
      <c r="T41" s="208"/>
      <c r="U41" s="216"/>
      <c r="V41" s="208" t="str">
        <f>'Suivi PFMP 4'!T64</f>
        <v>NE</v>
      </c>
      <c r="W41" s="216"/>
      <c r="X41" s="208" t="str">
        <f>'Suivi PFMP 5'!T64</f>
        <v>NE</v>
      </c>
      <c r="Y41" s="216"/>
      <c r="Z41" s="208" t="str">
        <f>'Suivi PFMP 6'!T64</f>
        <v>NE</v>
      </c>
    </row>
    <row r="42" spans="1:57" s="19" customFormat="1" ht="24.95" customHeight="1">
      <c r="A42" s="17" t="s">
        <v>62</v>
      </c>
      <c r="B42" s="328" t="s">
        <v>63</v>
      </c>
      <c r="C42" s="329"/>
      <c r="D42" s="329"/>
      <c r="E42" s="329"/>
      <c r="F42" s="12"/>
      <c r="G42" s="44" t="str">
        <f t="shared" si="11"/>
        <v/>
      </c>
      <c r="H42" s="44" t="str">
        <f t="shared" si="1"/>
        <v/>
      </c>
      <c r="I42" s="8" t="str">
        <f t="shared" si="10"/>
        <v>NE</v>
      </c>
      <c r="J42" s="8" t="str">
        <f t="shared" si="2"/>
        <v>NE</v>
      </c>
      <c r="K42" s="8" t="str">
        <f t="shared" si="3"/>
        <v>NE</v>
      </c>
      <c r="L42" s="8" t="str">
        <f t="shared" si="4"/>
        <v>NE</v>
      </c>
      <c r="M42" s="18"/>
      <c r="N42" s="17" t="s">
        <v>62</v>
      </c>
      <c r="P42" s="80"/>
      <c r="Q42" s="216"/>
      <c r="R42" s="199"/>
      <c r="S42" s="216"/>
      <c r="T42" s="198" t="str">
        <f>'Suivi PFMP 3'!T54</f>
        <v>NE</v>
      </c>
      <c r="U42" s="214"/>
      <c r="V42" s="208" t="str">
        <f>'Suivi PFMP 4'!T60</f>
        <v>NE</v>
      </c>
      <c r="W42" s="214"/>
      <c r="X42" s="208" t="str">
        <f>'Suivi PFMP 5'!T60</f>
        <v>NE</v>
      </c>
      <c r="Y42" s="214"/>
      <c r="Z42" s="208" t="str">
        <f>'Suivi PFMP 6'!T60</f>
        <v>NE</v>
      </c>
    </row>
    <row r="43" spans="1:57" s="2" customFormat="1" ht="15" customHeight="1">
      <c r="A43" s="21"/>
      <c r="B43" s="21"/>
      <c r="C43" s="22"/>
      <c r="D43" s="347"/>
      <c r="E43" s="23"/>
      <c r="F43" s="23"/>
      <c r="G43" s="348"/>
      <c r="H43" s="348"/>
      <c r="I43" s="348"/>
      <c r="J43" s="348"/>
      <c r="K43" s="348"/>
      <c r="L43" s="348"/>
      <c r="M43" s="24"/>
      <c r="N43" s="194"/>
      <c r="O43" s="3"/>
      <c r="P43" s="77"/>
      <c r="Q43" s="214"/>
      <c r="R43" s="197"/>
      <c r="S43" s="214"/>
      <c r="T43" s="197"/>
      <c r="U43" s="214"/>
      <c r="V43" s="197"/>
      <c r="W43" s="214"/>
      <c r="X43" s="197"/>
      <c r="Y43" s="214"/>
      <c r="Z43" s="197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</row>
    <row r="44" spans="1:57" s="2" customFormat="1" ht="12.75" customHeight="1">
      <c r="A44" s="25"/>
      <c r="B44" s="25"/>
      <c r="C44" s="25"/>
      <c r="D44" s="347"/>
      <c r="E44" s="23"/>
      <c r="F44" s="23"/>
      <c r="G44" s="26"/>
      <c r="H44" s="26"/>
      <c r="I44" s="26"/>
      <c r="J44" s="26"/>
      <c r="K44" s="26"/>
      <c r="L44" s="26"/>
      <c r="M44" s="24"/>
      <c r="N44" s="194"/>
      <c r="O44" s="3"/>
      <c r="P44" s="77"/>
      <c r="Q44" s="214"/>
      <c r="R44" s="197"/>
      <c r="S44" s="214"/>
      <c r="T44" s="197"/>
      <c r="U44" s="214"/>
      <c r="V44" s="197"/>
      <c r="W44" s="214"/>
      <c r="X44" s="197"/>
      <c r="Y44" s="214"/>
      <c r="Z44" s="197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</row>
    <row r="45" spans="1:57" s="2" customFormat="1" ht="15" customHeight="1">
      <c r="A45" s="27"/>
      <c r="B45" s="27"/>
      <c r="C45" s="27"/>
      <c r="D45" s="28"/>
      <c r="E45" s="28"/>
      <c r="F45" s="28"/>
      <c r="G45" s="29"/>
      <c r="H45" s="29"/>
      <c r="I45" s="29"/>
      <c r="J45" s="29"/>
      <c r="K45" s="29"/>
      <c r="L45" s="29"/>
      <c r="M45" s="24"/>
      <c r="N45" s="195"/>
      <c r="O45" s="3"/>
      <c r="P45" s="77"/>
      <c r="Q45" s="214"/>
      <c r="R45" s="197"/>
      <c r="S45" s="214"/>
      <c r="T45" s="197"/>
      <c r="U45" s="214"/>
      <c r="V45" s="197"/>
      <c r="W45" s="214"/>
      <c r="X45" s="197"/>
      <c r="Y45" s="214"/>
      <c r="Z45" s="197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</row>
    <row r="46" spans="1:57" s="2" customFormat="1" ht="16.5" customHeight="1">
      <c r="A46" s="30"/>
      <c r="B46" s="30"/>
      <c r="C46" s="30"/>
      <c r="D46" s="31"/>
      <c r="E46" s="31"/>
      <c r="F46" s="31"/>
      <c r="G46" s="349"/>
      <c r="H46" s="349"/>
      <c r="I46" s="349"/>
      <c r="J46" s="349"/>
      <c r="K46" s="349"/>
      <c r="L46" s="349"/>
      <c r="M46" s="24"/>
      <c r="N46" s="190"/>
      <c r="O46" s="3"/>
      <c r="P46" s="77"/>
      <c r="Q46" s="214"/>
      <c r="R46" s="197"/>
      <c r="S46" s="214"/>
      <c r="T46" s="197"/>
      <c r="U46" s="214"/>
      <c r="V46" s="197"/>
      <c r="W46" s="214"/>
      <c r="X46" s="197"/>
      <c r="Y46" s="214"/>
      <c r="Z46" s="197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</row>
    <row r="47" spans="1:57" s="2" customFormat="1" ht="15" customHeight="1">
      <c r="A47" s="30"/>
      <c r="B47" s="30"/>
      <c r="C47" s="30"/>
      <c r="D47" s="31"/>
      <c r="E47" s="31"/>
      <c r="F47" s="31"/>
      <c r="G47" s="31"/>
      <c r="H47" s="31"/>
      <c r="I47" s="31"/>
      <c r="J47" s="31"/>
      <c r="K47" s="31"/>
      <c r="L47" s="31"/>
      <c r="M47" s="32"/>
      <c r="N47" s="190"/>
      <c r="O47" s="3"/>
      <c r="P47" s="77"/>
      <c r="Q47" s="214"/>
      <c r="R47" s="197"/>
      <c r="S47" s="214"/>
      <c r="T47" s="197"/>
      <c r="U47" s="214"/>
      <c r="V47" s="197"/>
      <c r="W47" s="214"/>
      <c r="X47" s="197"/>
      <c r="Y47" s="214"/>
      <c r="Z47" s="197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</row>
    <row r="48" spans="1:57" s="2" customFormat="1" ht="15">
      <c r="A48" s="33"/>
      <c r="B48" s="33"/>
      <c r="C48" s="33"/>
      <c r="D48" s="34"/>
      <c r="E48" s="34"/>
      <c r="F48" s="34"/>
      <c r="G48" s="34"/>
      <c r="H48" s="34"/>
      <c r="I48" s="34"/>
      <c r="J48" s="34"/>
      <c r="K48" s="34"/>
      <c r="L48" s="34"/>
      <c r="M48" s="35"/>
      <c r="N48" s="196"/>
      <c r="O48" s="3"/>
      <c r="P48" s="77"/>
      <c r="Q48" s="214"/>
      <c r="R48" s="197"/>
      <c r="S48" s="214"/>
      <c r="T48" s="197"/>
      <c r="U48" s="214"/>
      <c r="V48" s="197"/>
      <c r="W48" s="214"/>
      <c r="X48" s="197"/>
      <c r="Y48" s="214"/>
      <c r="Z48" s="197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</row>
    <row r="51" spans="1:57" s="2" customFormat="1" ht="26.25">
      <c r="A51" s="3"/>
      <c r="B51" s="3"/>
      <c r="C51" s="3"/>
      <c r="D51" s="36"/>
      <c r="E51" s="36"/>
      <c r="F51" s="3"/>
      <c r="G51" s="3"/>
      <c r="H51" s="3"/>
      <c r="I51" s="3"/>
      <c r="J51" s="3"/>
      <c r="K51" s="3"/>
      <c r="L51" s="3"/>
      <c r="M51" s="3"/>
      <c r="N51" s="192"/>
      <c r="O51" s="3"/>
      <c r="P51" s="77"/>
      <c r="Q51" s="214"/>
      <c r="R51" s="197"/>
      <c r="S51" s="214"/>
      <c r="T51" s="197"/>
      <c r="U51" s="214"/>
      <c r="V51" s="197"/>
      <c r="W51" s="214"/>
      <c r="X51" s="197"/>
      <c r="Y51" s="214"/>
      <c r="Z51" s="197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</row>
    <row r="52" spans="1:57" s="2" customFormat="1" ht="26.25">
      <c r="A52" s="3"/>
      <c r="B52" s="3"/>
      <c r="C52" s="3"/>
      <c r="D52" s="36"/>
      <c r="E52" s="36"/>
      <c r="F52" s="3"/>
      <c r="G52" s="3"/>
      <c r="H52" s="3"/>
      <c r="I52" s="3"/>
      <c r="J52" s="3"/>
      <c r="K52" s="3"/>
      <c r="L52" s="20"/>
      <c r="M52" s="20"/>
      <c r="N52" s="192"/>
      <c r="O52" s="3"/>
      <c r="P52" s="77"/>
      <c r="Q52" s="214"/>
      <c r="R52" s="197"/>
      <c r="S52" s="214"/>
      <c r="T52" s="197"/>
      <c r="U52" s="214"/>
      <c r="V52" s="197"/>
      <c r="W52" s="214"/>
      <c r="X52" s="197"/>
      <c r="Y52" s="214"/>
      <c r="Z52" s="197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</row>
    <row r="53" spans="1:57" s="2" customFormat="1" ht="26.25">
      <c r="A53" s="3"/>
      <c r="B53" s="3"/>
      <c r="C53" s="3"/>
      <c r="D53" s="36"/>
      <c r="E53" s="3"/>
      <c r="F53" s="3"/>
      <c r="G53" s="3"/>
      <c r="H53" s="3"/>
      <c r="I53" s="3"/>
      <c r="J53" s="3"/>
      <c r="K53" s="3"/>
      <c r="L53" s="20"/>
      <c r="M53" s="20"/>
      <c r="N53" s="192"/>
      <c r="O53" s="3"/>
      <c r="P53" s="77"/>
      <c r="Q53" s="214"/>
      <c r="R53" s="197"/>
      <c r="S53" s="214"/>
      <c r="T53" s="197"/>
      <c r="U53" s="214"/>
      <c r="V53" s="197"/>
      <c r="W53" s="214"/>
      <c r="X53" s="197"/>
      <c r="Y53" s="214"/>
      <c r="Z53" s="197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</row>
    <row r="54" spans="1:57" s="2" customForma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20"/>
      <c r="M54" s="20"/>
      <c r="N54" s="192"/>
      <c r="O54" s="3"/>
      <c r="P54" s="77"/>
      <c r="Q54" s="214"/>
      <c r="R54" s="197"/>
      <c r="S54" s="214"/>
      <c r="T54" s="197"/>
      <c r="U54" s="214"/>
      <c r="V54" s="197"/>
      <c r="W54" s="214"/>
      <c r="X54" s="197"/>
      <c r="Y54" s="214"/>
      <c r="Z54" s="197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</row>
    <row r="55" spans="1:57" s="2" customForma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20"/>
      <c r="M55" s="20"/>
      <c r="N55" s="192"/>
      <c r="O55" s="3"/>
      <c r="P55" s="77"/>
      <c r="Q55" s="214"/>
      <c r="R55" s="197"/>
      <c r="S55" s="214"/>
      <c r="T55" s="197"/>
      <c r="U55" s="214"/>
      <c r="V55" s="197"/>
      <c r="W55" s="214"/>
      <c r="X55" s="197"/>
      <c r="Y55" s="214"/>
      <c r="Z55" s="197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</row>
    <row r="56" spans="1:57" s="2" customForma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20"/>
      <c r="M56" s="20"/>
      <c r="N56" s="192"/>
      <c r="O56" s="3"/>
      <c r="P56" s="77"/>
      <c r="Q56" s="214"/>
      <c r="R56" s="197"/>
      <c r="S56" s="214"/>
      <c r="T56" s="197"/>
      <c r="U56" s="214"/>
      <c r="V56" s="197"/>
      <c r="W56" s="214"/>
      <c r="X56" s="197"/>
      <c r="Y56" s="214"/>
      <c r="Z56" s="197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</row>
    <row r="57" spans="1:57" s="2" customForma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20"/>
      <c r="M57" s="20"/>
      <c r="N57" s="192"/>
      <c r="O57" s="3"/>
      <c r="P57" s="77"/>
      <c r="Q57" s="214"/>
      <c r="R57" s="197"/>
      <c r="S57" s="214"/>
      <c r="T57" s="197"/>
      <c r="U57" s="214"/>
      <c r="V57" s="197"/>
      <c r="W57" s="214"/>
      <c r="X57" s="197"/>
      <c r="Y57" s="214"/>
      <c r="Z57" s="197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</row>
    <row r="58" spans="1:57" s="2" customForma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20"/>
      <c r="M58" s="20"/>
      <c r="N58" s="192"/>
      <c r="O58" s="3"/>
      <c r="P58" s="77"/>
      <c r="Q58" s="214"/>
      <c r="R58" s="197"/>
      <c r="S58" s="214"/>
      <c r="T58" s="197"/>
      <c r="U58" s="214"/>
      <c r="V58" s="197"/>
      <c r="W58" s="214"/>
      <c r="X58" s="197"/>
      <c r="Y58" s="214"/>
      <c r="Z58" s="197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</row>
    <row r="59" spans="1:57" s="2" customForma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20"/>
      <c r="M59" s="20"/>
      <c r="N59" s="192"/>
      <c r="O59" s="3"/>
      <c r="P59" s="77"/>
      <c r="Q59" s="214"/>
      <c r="R59" s="197"/>
      <c r="S59" s="214"/>
      <c r="T59" s="197"/>
      <c r="U59" s="214"/>
      <c r="V59" s="197"/>
      <c r="W59" s="214"/>
      <c r="X59" s="197"/>
      <c r="Y59" s="214"/>
      <c r="Z59" s="197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</row>
    <row r="60" spans="1:57" s="2" customForma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20"/>
      <c r="M60" s="20"/>
      <c r="N60" s="192"/>
      <c r="O60" s="3"/>
      <c r="P60" s="77"/>
      <c r="Q60" s="214"/>
      <c r="R60" s="197"/>
      <c r="S60" s="214"/>
      <c r="T60" s="197"/>
      <c r="U60" s="214"/>
      <c r="V60" s="197"/>
      <c r="W60" s="214"/>
      <c r="X60" s="197"/>
      <c r="Y60" s="214"/>
      <c r="Z60" s="197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</row>
    <row r="61" spans="1:57" s="2" customForma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20"/>
      <c r="M61" s="20"/>
      <c r="N61" s="192"/>
      <c r="O61" s="3"/>
      <c r="P61" s="77"/>
      <c r="Q61" s="214"/>
      <c r="R61" s="197"/>
      <c r="S61" s="214"/>
      <c r="T61" s="197"/>
      <c r="U61" s="214"/>
      <c r="V61" s="197"/>
      <c r="W61" s="214"/>
      <c r="X61" s="197"/>
      <c r="Y61" s="214"/>
      <c r="Z61" s="197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</row>
    <row r="62" spans="1:57" s="2" customForma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20"/>
      <c r="M62" s="20"/>
      <c r="N62" s="192"/>
      <c r="O62" s="3"/>
      <c r="P62" s="77"/>
      <c r="Q62" s="214"/>
      <c r="R62" s="197"/>
      <c r="S62" s="214"/>
      <c r="T62" s="197"/>
      <c r="U62" s="214"/>
      <c r="V62" s="197"/>
      <c r="W62" s="214"/>
      <c r="X62" s="197"/>
      <c r="Y62" s="214"/>
      <c r="Z62" s="197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</row>
  </sheetData>
  <sheetProtection selectLockedCells="1"/>
  <mergeCells count="44">
    <mergeCell ref="B28:E28"/>
    <mergeCell ref="B29:E29"/>
    <mergeCell ref="B19:E19"/>
    <mergeCell ref="B20:E20"/>
    <mergeCell ref="B21:E21"/>
    <mergeCell ref="B22:E22"/>
    <mergeCell ref="B26:E26"/>
    <mergeCell ref="B27:E27"/>
    <mergeCell ref="B23:E23"/>
    <mergeCell ref="B24:E24"/>
    <mergeCell ref="A25:E25"/>
    <mergeCell ref="D43:D44"/>
    <mergeCell ref="B30:E30"/>
    <mergeCell ref="B31:E31"/>
    <mergeCell ref="B32:E32"/>
    <mergeCell ref="B33:E33"/>
    <mergeCell ref="B34:E34"/>
    <mergeCell ref="K1:L4"/>
    <mergeCell ref="D5:F5"/>
    <mergeCell ref="G5:L5"/>
    <mergeCell ref="G43:L43"/>
    <mergeCell ref="G46:L46"/>
    <mergeCell ref="B41:E41"/>
    <mergeCell ref="B42:E42"/>
    <mergeCell ref="B36:E36"/>
    <mergeCell ref="B37:E37"/>
    <mergeCell ref="B38:E38"/>
    <mergeCell ref="B39:E39"/>
    <mergeCell ref="B40:E40"/>
    <mergeCell ref="B11:E11"/>
    <mergeCell ref="B12:E12"/>
    <mergeCell ref="B13:E13"/>
    <mergeCell ref="A35:E35"/>
    <mergeCell ref="A1:I4"/>
    <mergeCell ref="A5:C5"/>
    <mergeCell ref="A7:E7"/>
    <mergeCell ref="A14:E14"/>
    <mergeCell ref="B15:E15"/>
    <mergeCell ref="B16:E16"/>
    <mergeCell ref="B17:E17"/>
    <mergeCell ref="B18:E18"/>
    <mergeCell ref="B8:E8"/>
    <mergeCell ref="B9:E9"/>
    <mergeCell ref="B10:E10"/>
  </mergeCells>
  <conditionalFormatting sqref="G15:L24 G26:L34 G36:L42 G8:L13">
    <cfRule type="cellIs" dxfId="3" priority="1" stopIfTrue="1" operator="equal">
      <formula>4</formula>
    </cfRule>
    <cfRule type="cellIs" dxfId="2" priority="2" stopIfTrue="1" operator="equal">
      <formula>3</formula>
    </cfRule>
    <cfRule type="cellIs" dxfId="1" priority="3" stopIfTrue="1" operator="equal">
      <formula>2</formula>
    </cfRule>
    <cfRule type="cellIs" dxfId="0" priority="4" stopIfTrue="1" operator="equal">
      <formula>1</formula>
    </cfRule>
  </conditionalFormatting>
  <printOptions horizontalCentered="1" verticalCentered="1"/>
  <pageMargins left="0.19685039370078741" right="0.19685039370078741" top="3.937007874015748E-2" bottom="0" header="0" footer="0"/>
  <pageSetup paperSize="9" scale="70" orientation="portrait" horizontalDpi="4294967294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Suivi PFMP 1</vt:lpstr>
      <vt:lpstr>Suivi PFMP 2</vt:lpstr>
      <vt:lpstr>Suivi PFMP 3</vt:lpstr>
      <vt:lpstr>Suivi PFMP 4</vt:lpstr>
      <vt:lpstr>Bilan PFMP CAP</vt:lpstr>
      <vt:lpstr>Suivi PFMP 5</vt:lpstr>
      <vt:lpstr>Suivi PFMP 6</vt:lpstr>
      <vt:lpstr>Bilan PFMP Bac Pro</vt:lpstr>
      <vt:lpstr>'Bilan PFMP Bac Pro'!Zone_d_impression</vt:lpstr>
      <vt:lpstr>'Bilan PFMP CAP'!Zone_d_impression</vt:lpstr>
      <vt:lpstr>'Suivi PFMP 1'!Zone_d_impression</vt:lpstr>
      <vt:lpstr>'Suivi PFMP 2'!Zone_d_impression</vt:lpstr>
      <vt:lpstr>'Suivi PFMP 3'!Zone_d_impression</vt:lpstr>
      <vt:lpstr>'Suivi PFMP 4'!Zone_d_impression</vt:lpstr>
      <vt:lpstr>'Suivi PFMP 5'!Zone_d_impression</vt:lpstr>
      <vt:lpstr>'Suivi PFMP 6'!Zone_d_impression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LAUDOU HERVE</dc:creator>
  <cp:lastModifiedBy>LAUDOU HERVE</cp:lastModifiedBy>
  <cp:lastPrinted>2015-01-05T11:14:52Z</cp:lastPrinted>
  <dcterms:created xsi:type="dcterms:W3CDTF">2014-11-26T07:00:38Z</dcterms:created>
  <dcterms:modified xsi:type="dcterms:W3CDTF">2015-02-03T04:33:23Z</dcterms:modified>
</cp:coreProperties>
</file>