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" yWindow="96" windowWidth="14652" windowHeight="8016"/>
  </bookViews>
  <sheets>
    <sheet name="Calendrier" sheetId="1" r:id="rId1"/>
  </sheets>
  <externalReferences>
    <externalReference r:id="rId2"/>
  </externalReferences>
  <definedNames>
    <definedName name="ANNEE">Calendrier!$B$4</definedName>
    <definedName name="_xlnm.Print_Area" localSheetId="0">Calendrier!#REF!</definedName>
  </definedNames>
  <calcPr calcId="125725"/>
</workbook>
</file>

<file path=xl/calcChain.xml><?xml version="1.0" encoding="utf-8"?>
<calcChain xmlns="http://schemas.openxmlformats.org/spreadsheetml/2006/main">
  <c r="W23" i="1"/>
  <c r="N23"/>
  <c r="N25"/>
  <c r="O25" s="1"/>
  <c r="P25" s="1"/>
  <c r="Q25" s="1"/>
  <c r="R25" s="1"/>
  <c r="S25" s="1"/>
  <c r="T25" s="1"/>
  <c r="N26" s="1"/>
  <c r="O26" s="1"/>
  <c r="P26" s="1"/>
  <c r="Q26" s="1"/>
  <c r="R26" s="1"/>
  <c r="S26" s="1"/>
  <c r="T26" s="1"/>
  <c r="N27" s="1"/>
  <c r="O27" s="1"/>
  <c r="P27" s="1"/>
  <c r="Q27" s="1"/>
  <c r="R27" s="1"/>
  <c r="S27" s="1"/>
  <c r="T27" s="1"/>
  <c r="N28" s="1"/>
  <c r="O28" s="1"/>
  <c r="P28" s="1"/>
  <c r="Q28" s="1"/>
  <c r="R28" s="1"/>
  <c r="S28" s="1"/>
  <c r="T28" s="1"/>
  <c r="N29" s="1"/>
  <c r="O29" s="1"/>
  <c r="P29" s="1"/>
  <c r="Q29" s="1"/>
  <c r="R29" s="1"/>
  <c r="S29" s="1"/>
  <c r="T29" s="1"/>
  <c r="N30" s="1"/>
  <c r="O30" s="1"/>
  <c r="P30" s="1"/>
  <c r="Q30" s="1"/>
  <c r="R30" s="1"/>
  <c r="S30" s="1"/>
  <c r="T30" s="1"/>
  <c r="E23"/>
  <c r="E25"/>
  <c r="F25" s="1"/>
  <c r="G25" s="1"/>
  <c r="H25" s="1"/>
  <c r="I25" s="1"/>
  <c r="J25" s="1"/>
  <c r="K25" s="1"/>
  <c r="E26" s="1"/>
  <c r="F26" s="1"/>
  <c r="G26" s="1"/>
  <c r="H26" s="1"/>
  <c r="I26" s="1"/>
  <c r="J26" s="1"/>
  <c r="K26" s="1"/>
  <c r="E27" s="1"/>
  <c r="F27" s="1"/>
  <c r="G27" s="1"/>
  <c r="H27" s="1"/>
  <c r="I27" s="1"/>
  <c r="J27" s="1"/>
  <c r="K27" s="1"/>
  <c r="E28" s="1"/>
  <c r="F28" s="1"/>
  <c r="G28" s="1"/>
  <c r="H28" s="1"/>
  <c r="I28" s="1"/>
  <c r="J28" s="1"/>
  <c r="K28" s="1"/>
  <c r="E29" s="1"/>
  <c r="F29" s="1"/>
  <c r="G29" s="1"/>
  <c r="H29" s="1"/>
  <c r="I29" s="1"/>
  <c r="J29" s="1"/>
  <c r="K29" s="1"/>
  <c r="E30" s="1"/>
  <c r="F30" s="1"/>
  <c r="G30" s="1"/>
  <c r="H30" s="1"/>
  <c r="I30" s="1"/>
  <c r="J30" s="1"/>
  <c r="K30" s="1"/>
  <c r="W13"/>
  <c r="W15"/>
  <c r="X15" s="1"/>
  <c r="Y15" s="1"/>
  <c r="Z15" s="1"/>
  <c r="AA15" s="1"/>
  <c r="AB15" s="1"/>
  <c r="AC15" s="1"/>
  <c r="W16" s="1"/>
  <c r="X16" s="1"/>
  <c r="Y16" s="1"/>
  <c r="Z16" s="1"/>
  <c r="AA16" s="1"/>
  <c r="AB16" s="1"/>
  <c r="AC16" s="1"/>
  <c r="W17" s="1"/>
  <c r="X17" s="1"/>
  <c r="Y17" s="1"/>
  <c r="Z17" s="1"/>
  <c r="AA17" s="1"/>
  <c r="AB17" s="1"/>
  <c r="AC17" s="1"/>
  <c r="W18" s="1"/>
  <c r="X18" s="1"/>
  <c r="Y18" s="1"/>
  <c r="Z18" s="1"/>
  <c r="AA18" s="1"/>
  <c r="AB18" s="1"/>
  <c r="AC18" s="1"/>
  <c r="W19" s="1"/>
  <c r="X19" s="1"/>
  <c r="Y19" s="1"/>
  <c r="Z19" s="1"/>
  <c r="AA19" s="1"/>
  <c r="AB19" s="1"/>
  <c r="AC19" s="1"/>
  <c r="W20" s="1"/>
  <c r="X20" s="1"/>
  <c r="Y20" s="1"/>
  <c r="Z20" s="1"/>
  <c r="AA20" s="1"/>
  <c r="AB20" s="1"/>
  <c r="AC20" s="1"/>
  <c r="N13"/>
  <c r="E13"/>
  <c r="E15"/>
  <c r="F15" s="1"/>
  <c r="G15" s="1"/>
  <c r="H15" s="1"/>
  <c r="I15" s="1"/>
  <c r="J15" s="1"/>
  <c r="K15" s="1"/>
  <c r="E16" s="1"/>
  <c r="F16" s="1"/>
  <c r="G16" s="1"/>
  <c r="H16" s="1"/>
  <c r="I16" s="1"/>
  <c r="J16" s="1"/>
  <c r="K16" s="1"/>
  <c r="E17" s="1"/>
  <c r="F17" s="1"/>
  <c r="G17" s="1"/>
  <c r="H17" s="1"/>
  <c r="I17" s="1"/>
  <c r="J17" s="1"/>
  <c r="K17" s="1"/>
  <c r="E18" s="1"/>
  <c r="F18" s="1"/>
  <c r="G18" s="1"/>
  <c r="H18" s="1"/>
  <c r="I18" s="1"/>
  <c r="J18" s="1"/>
  <c r="K18" s="1"/>
  <c r="E19" s="1"/>
  <c r="F19" s="1"/>
  <c r="G19" s="1"/>
  <c r="H19" s="1"/>
  <c r="I19" s="1"/>
  <c r="J19" s="1"/>
  <c r="K19" s="1"/>
  <c r="E20" s="1"/>
  <c r="F20" s="1"/>
  <c r="G20" s="1"/>
  <c r="H20" s="1"/>
  <c r="I20" s="1"/>
  <c r="J20" s="1"/>
  <c r="K20" s="1"/>
  <c r="E3"/>
  <c r="N15"/>
  <c r="O15" s="1"/>
  <c r="P15" s="1"/>
  <c r="Q15" s="1"/>
  <c r="R15" s="1"/>
  <c r="S15" s="1"/>
  <c r="T15" s="1"/>
  <c r="N16" s="1"/>
  <c r="O16" s="1"/>
  <c r="P16" s="1"/>
  <c r="Q16" s="1"/>
  <c r="R16" s="1"/>
  <c r="S16" s="1"/>
  <c r="T16" s="1"/>
  <c r="N17" s="1"/>
  <c r="O17" s="1"/>
  <c r="P17" s="1"/>
  <c r="Q17" s="1"/>
  <c r="R17" s="1"/>
  <c r="S17" s="1"/>
  <c r="T17" s="1"/>
  <c r="N18" s="1"/>
  <c r="O18" s="1"/>
  <c r="P18" s="1"/>
  <c r="Q18" s="1"/>
  <c r="R18" s="1"/>
  <c r="S18" s="1"/>
  <c r="T18" s="1"/>
  <c r="N19" s="1"/>
  <c r="O19" s="1"/>
  <c r="P19" s="1"/>
  <c r="Q19" s="1"/>
  <c r="R19" s="1"/>
  <c r="S19" s="1"/>
  <c r="T19" s="1"/>
  <c r="N20" s="1"/>
  <c r="O20" s="1"/>
  <c r="P20" s="1"/>
  <c r="Q20" s="1"/>
  <c r="R20" s="1"/>
  <c r="S20" s="1"/>
  <c r="T20" s="1"/>
  <c r="W25"/>
  <c r="X25" s="1"/>
  <c r="Y25" s="1"/>
  <c r="Z25" s="1"/>
  <c r="AA25" s="1"/>
  <c r="AB25" s="1"/>
  <c r="AC25" s="1"/>
  <c r="W26" s="1"/>
  <c r="X26" s="1"/>
  <c r="Y26" s="1"/>
  <c r="Z26" s="1"/>
  <c r="AA26" s="1"/>
  <c r="AB26" s="1"/>
  <c r="AC26" s="1"/>
  <c r="W27" s="1"/>
  <c r="X27" s="1"/>
  <c r="Y27" s="1"/>
  <c r="Z27" s="1"/>
  <c r="AA27" s="1"/>
  <c r="AB27" s="1"/>
  <c r="AC27" s="1"/>
  <c r="W28" s="1"/>
  <c r="X28" s="1"/>
  <c r="Y28" s="1"/>
  <c r="Z28" s="1"/>
  <c r="AA28" s="1"/>
  <c r="AB28" s="1"/>
  <c r="AC28" s="1"/>
  <c r="W29" s="1"/>
  <c r="X29" s="1"/>
  <c r="Y29" s="1"/>
  <c r="Z29" s="1"/>
  <c r="AA29" s="1"/>
  <c r="AB29" s="1"/>
  <c r="AC29" s="1"/>
  <c r="W30" s="1"/>
  <c r="X30" s="1"/>
  <c r="Y30" s="1"/>
  <c r="Z30" s="1"/>
  <c r="AA30" s="1"/>
  <c r="AB30" s="1"/>
  <c r="AC30" s="1"/>
  <c r="W3"/>
  <c r="N3"/>
  <c r="N5" s="1"/>
  <c r="O5" s="1"/>
  <c r="P5" s="1"/>
  <c r="Q5" s="1"/>
  <c r="R5" s="1"/>
  <c r="S5" s="1"/>
  <c r="T5" s="1"/>
  <c r="N6" s="1"/>
  <c r="O6" s="1"/>
  <c r="P6" s="1"/>
  <c r="Q6" s="1"/>
  <c r="R6" s="1"/>
  <c r="S6" s="1"/>
  <c r="T6" s="1"/>
  <c r="N7" s="1"/>
  <c r="O7" s="1"/>
  <c r="P7" s="1"/>
  <c r="Q7" s="1"/>
  <c r="R7" s="1"/>
  <c r="S7" s="1"/>
  <c r="T7" s="1"/>
  <c r="N8" s="1"/>
  <c r="O8" s="1"/>
  <c r="P8" s="1"/>
  <c r="Q8" s="1"/>
  <c r="R8" s="1"/>
  <c r="S8" s="1"/>
  <c r="T8" s="1"/>
  <c r="N9" s="1"/>
  <c r="O9" s="1"/>
  <c r="P9" s="1"/>
  <c r="Q9" s="1"/>
  <c r="R9" s="1"/>
  <c r="S9" s="1"/>
  <c r="T9" s="1"/>
  <c r="N10" s="1"/>
  <c r="O10" s="1"/>
  <c r="P10" s="1"/>
  <c r="Q10" s="1"/>
  <c r="R10" s="1"/>
  <c r="S10" s="1"/>
  <c r="T10" s="1"/>
  <c r="E5"/>
  <c r="F5" s="1"/>
  <c r="G5" s="1"/>
  <c r="H5" s="1"/>
  <c r="I5" s="1"/>
  <c r="J5" s="1"/>
  <c r="K5" s="1"/>
  <c r="E6" s="1"/>
  <c r="F6" s="1"/>
  <c r="G6" s="1"/>
  <c r="H6" s="1"/>
  <c r="I6" s="1"/>
  <c r="J6" s="1"/>
  <c r="K6" s="1"/>
  <c r="E7" s="1"/>
  <c r="F7" s="1"/>
  <c r="G7" s="1"/>
  <c r="H7" s="1"/>
  <c r="I7" s="1"/>
  <c r="J7" s="1"/>
  <c r="K7" s="1"/>
  <c r="E8" s="1"/>
  <c r="F8" s="1"/>
  <c r="G8" s="1"/>
  <c r="H8" s="1"/>
  <c r="I8" s="1"/>
  <c r="J8" s="1"/>
  <c r="K8" s="1"/>
  <c r="E9" s="1"/>
  <c r="F9" s="1"/>
  <c r="G9" s="1"/>
  <c r="H9" s="1"/>
  <c r="I9" s="1"/>
  <c r="J9" s="1"/>
  <c r="K9" s="1"/>
  <c r="E10" s="1"/>
  <c r="F10" s="1"/>
  <c r="G10" s="1"/>
  <c r="H10" s="1"/>
  <c r="I10" s="1"/>
  <c r="J10" s="1"/>
  <c r="K10" s="1"/>
  <c r="W5"/>
  <c r="X5" s="1"/>
  <c r="Y5" s="1"/>
  <c r="Z5" s="1"/>
  <c r="AA5" s="1"/>
  <c r="AB5" s="1"/>
  <c r="AC5" s="1"/>
  <c r="W6" s="1"/>
  <c r="X6" s="1"/>
  <c r="Y6" s="1"/>
  <c r="Z6" s="1"/>
  <c r="AA6" s="1"/>
  <c r="AB6" s="1"/>
  <c r="AC6" s="1"/>
  <c r="W7" s="1"/>
  <c r="X7" s="1"/>
  <c r="Y7" s="1"/>
  <c r="Z7" s="1"/>
  <c r="AA7" s="1"/>
  <c r="AB7" s="1"/>
  <c r="AC7" s="1"/>
  <c r="W8" s="1"/>
  <c r="X8" s="1"/>
  <c r="Y8" s="1"/>
  <c r="Z8" s="1"/>
  <c r="AA8" s="1"/>
  <c r="AB8" s="1"/>
  <c r="AC8" s="1"/>
  <c r="W9" s="1"/>
  <c r="X9" s="1"/>
  <c r="Y9" s="1"/>
  <c r="Z9" s="1"/>
  <c r="AA9" s="1"/>
  <c r="AB9" s="1"/>
  <c r="AC9" s="1"/>
  <c r="W10" s="1"/>
  <c r="X10" s="1"/>
  <c r="Y10" s="1"/>
  <c r="Z10" s="1"/>
  <c r="AA10" s="1"/>
  <c r="AB10" s="1"/>
  <c r="AC10" s="1"/>
</calcChain>
</file>

<file path=xl/sharedStrings.xml><?xml version="1.0" encoding="utf-8"?>
<sst xmlns="http://schemas.openxmlformats.org/spreadsheetml/2006/main" count="104" uniqueCount="47">
  <si>
    <t xml:space="preserve"> </t>
  </si>
  <si>
    <t>S</t>
  </si>
  <si>
    <t>M</t>
  </si>
  <si>
    <t>L</t>
  </si>
  <si>
    <t>J</t>
  </si>
  <si>
    <t>V</t>
  </si>
  <si>
    <t>D</t>
  </si>
  <si>
    <t>SARLAT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</si>
  <si>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</si>
  <si>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</si>
  <si>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</si>
  <si>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</si>
  <si>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</si>
  <si>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</si>
  <si>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</si>
  <si>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</si>
  <si>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</si>
  <si>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</si>
  <si>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</si>
  <si>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</si>
  <si>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</si>
  <si>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</si>
  <si>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</si>
  <si>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</si>
  <si>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</si>
  <si>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</si>
  <si>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</si>
  <si>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</si>
  <si>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</si>
  <si>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</si>
  <si>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</si>
  <si>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</si>
  <si>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</si>
  <si>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</si>
  <si>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</si>
  <si>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</si>
  <si>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</si>
  <si>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</si>
  <si>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</si>
  <si>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</si>
  <si>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 xml:space="preserve">Périodes de travail sur projet </t>
  </si>
  <si>
    <t>(pré-constitution des équipes, activités de groupe, investigation...)</t>
  </si>
  <si>
    <t>Planification du projet en terminale : spé. ITEC session 2014</t>
  </si>
  <si>
    <t xml:space="preserve">Phase d'élaboration des sujets : recherche préliminaire d'idées, besoin et définition du projet...
</t>
  </si>
  <si>
    <t>Revues de projets réalisées par l'équipe pédagogique</t>
  </si>
  <si>
    <t>Epreuve de soutenance avec jury / Fin des revues de projet par l'équipe pédagogique (éventuellement)</t>
  </si>
  <si>
    <t>Commissions académiques</t>
  </si>
</sst>
</file>

<file path=xl/styles.xml><?xml version="1.0" encoding="utf-8"?>
<styleSheet xmlns="http://schemas.openxmlformats.org/spreadsheetml/2006/main">
  <numFmts count="2">
    <numFmt numFmtId="164" formatCode="d"/>
    <numFmt numFmtId="165" formatCode="mmmm"/>
  </numFmts>
  <fonts count="26">
    <font>
      <sz val="10"/>
      <name val="Arial"/>
    </font>
    <font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sz val="22"/>
      <name val="Century Gothic"/>
      <family val="2"/>
    </font>
    <font>
      <b/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name val="Century Gothic"/>
      <family val="2"/>
    </font>
    <font>
      <b/>
      <sz val="11"/>
      <color theme="1"/>
      <name val="Century Gothic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  <scheme val="minor"/>
    </font>
    <font>
      <sz val="8"/>
      <color theme="0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b/>
      <sz val="72"/>
      <color theme="0"/>
      <name val="Century Gothic"/>
      <family val="2"/>
      <scheme val="major"/>
    </font>
    <font>
      <b/>
      <sz val="14"/>
      <color theme="0"/>
      <name val="Century Gothic"/>
      <family val="2"/>
      <scheme val="minor"/>
    </font>
    <font>
      <sz val="10"/>
      <color theme="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i/>
      <sz val="14"/>
      <name val="Century Gothic"/>
      <family val="2"/>
    </font>
    <font>
      <b/>
      <sz val="11"/>
      <color rgb="FF000000"/>
      <name val="Century Gothic"/>
      <family val="2"/>
    </font>
    <font>
      <b/>
      <sz val="26"/>
      <name val="Century Gothic"/>
      <family val="2"/>
    </font>
    <font>
      <sz val="26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/>
      </left>
      <right/>
      <top style="medium">
        <color theme="4"/>
      </top>
      <bottom style="thin">
        <color theme="1" tint="0.499984740745262"/>
      </bottom>
      <diagonal/>
    </border>
    <border>
      <left/>
      <right/>
      <top style="medium">
        <color theme="4"/>
      </top>
      <bottom style="thin">
        <color theme="1" tint="0.499984740745262"/>
      </bottom>
      <diagonal/>
    </border>
    <border>
      <left/>
      <right style="medium">
        <color theme="4"/>
      </right>
      <top style="medium">
        <color theme="4"/>
      </top>
      <bottom style="thin">
        <color theme="1" tint="0.499984740745262"/>
      </bottom>
      <diagonal/>
    </border>
    <border>
      <left style="medium">
        <color theme="4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medium">
        <color theme="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/>
      </left>
      <right style="thin">
        <color theme="0" tint="-0.14996795556505021"/>
      </right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 style="medium">
        <color theme="4"/>
      </right>
      <top style="thin">
        <color theme="0" tint="-0.14996795556505021"/>
      </top>
      <bottom style="medium">
        <color theme="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4" fontId="2" fillId="5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4" borderId="1" xfId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64" fontId="12" fillId="2" borderId="2" xfId="0" applyNumberFormat="1" applyFont="1" applyFill="1" applyBorder="1" applyAlignment="1">
      <alignment horizontal="left" vertical="center" wrapText="1" indent="1"/>
    </xf>
    <xf numFmtId="0" fontId="9" fillId="4" borderId="6" xfId="1" applyFont="1" applyBorder="1" applyAlignment="1">
      <alignment horizontal="center" vertical="center"/>
    </xf>
    <xf numFmtId="0" fontId="9" fillId="4" borderId="7" xfId="1" applyFont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left" vertical="center" wrapText="1" indent="1"/>
    </xf>
    <xf numFmtId="164" fontId="12" fillId="2" borderId="9" xfId="0" applyNumberFormat="1" applyFont="1" applyFill="1" applyBorder="1" applyAlignment="1">
      <alignment horizontal="left" vertical="center" wrapText="1" indent="1"/>
    </xf>
    <xf numFmtId="164" fontId="12" fillId="2" borderId="10" xfId="0" applyNumberFormat="1" applyFont="1" applyFill="1" applyBorder="1" applyAlignment="1">
      <alignment horizontal="left" vertical="center" wrapText="1" indent="1"/>
    </xf>
    <xf numFmtId="164" fontId="12" fillId="2" borderId="11" xfId="0" applyNumberFormat="1" applyFont="1" applyFill="1" applyBorder="1" applyAlignment="1">
      <alignment horizontal="left" vertical="center" wrapText="1" indent="1"/>
    </xf>
    <xf numFmtId="164" fontId="12" fillId="2" borderId="12" xfId="0" applyNumberFormat="1" applyFont="1" applyFill="1" applyBorder="1" applyAlignment="1">
      <alignment horizontal="left" vertical="center" wrapText="1" indent="1"/>
    </xf>
    <xf numFmtId="164" fontId="12" fillId="6" borderId="2" xfId="0" applyNumberFormat="1" applyFont="1" applyFill="1" applyBorder="1" applyAlignment="1">
      <alignment horizontal="left" vertical="center" wrapText="1" indent="1"/>
    </xf>
    <xf numFmtId="164" fontId="12" fillId="6" borderId="9" xfId="0" applyNumberFormat="1" applyFont="1" applyFill="1" applyBorder="1" applyAlignment="1">
      <alignment horizontal="left" vertical="center" wrapText="1" indent="1"/>
    </xf>
    <xf numFmtId="164" fontId="6" fillId="2" borderId="2" xfId="0" applyNumberFormat="1" applyFont="1" applyFill="1" applyBorder="1" applyAlignment="1">
      <alignment horizontal="left" vertical="center" wrapText="1" indent="1"/>
    </xf>
    <xf numFmtId="164" fontId="6" fillId="2" borderId="9" xfId="0" applyNumberFormat="1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horizontal="left" vertical="center" wrapText="1" indent="1"/>
    </xf>
    <xf numFmtId="164" fontId="6" fillId="2" borderId="12" xfId="0" applyNumberFormat="1" applyFont="1" applyFill="1" applyBorder="1" applyAlignment="1">
      <alignment horizontal="left" vertical="center" wrapText="1" indent="1"/>
    </xf>
    <xf numFmtId="164" fontId="6" fillId="2" borderId="10" xfId="0" applyNumberFormat="1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vertical="center"/>
    </xf>
    <xf numFmtId="164" fontId="6" fillId="2" borderId="8" xfId="0" applyNumberFormat="1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164" fontId="12" fillId="6" borderId="8" xfId="0" applyNumberFormat="1" applyFont="1" applyFill="1" applyBorder="1" applyAlignment="1">
      <alignment horizontal="left" vertical="center" wrapText="1" indent="1"/>
    </xf>
    <xf numFmtId="164" fontId="12" fillId="6" borderId="10" xfId="0" applyNumberFormat="1" applyFont="1" applyFill="1" applyBorder="1" applyAlignment="1">
      <alignment horizontal="left" vertical="center" wrapText="1" indent="1"/>
    </xf>
    <xf numFmtId="164" fontId="12" fillId="2" borderId="0" xfId="0" applyNumberFormat="1" applyFont="1" applyFill="1" applyBorder="1" applyAlignment="1">
      <alignment horizontal="left" vertical="center" wrapText="1" indent="1"/>
    </xf>
    <xf numFmtId="164" fontId="6" fillId="2" borderId="0" xfId="0" applyNumberFormat="1" applyFont="1" applyFill="1" applyBorder="1" applyAlignment="1">
      <alignment horizontal="left" vertical="center" wrapText="1" indent="1"/>
    </xf>
    <xf numFmtId="164" fontId="12" fillId="5" borderId="0" xfId="0" applyNumberFormat="1" applyFont="1" applyFill="1" applyBorder="1" applyAlignment="1">
      <alignment horizontal="left" vertical="center" wrapText="1" indent="1"/>
    </xf>
    <xf numFmtId="0" fontId="10" fillId="5" borderId="0" xfId="0" applyFont="1" applyFill="1" applyAlignment="1">
      <alignment vertical="center"/>
    </xf>
    <xf numFmtId="0" fontId="21" fillId="8" borderId="0" xfId="0" applyFont="1" applyFill="1" applyAlignment="1">
      <alignment horizontal="left" vertical="center"/>
    </xf>
    <xf numFmtId="0" fontId="21" fillId="8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164" fontId="12" fillId="9" borderId="8" xfId="0" applyNumberFormat="1" applyFont="1" applyFill="1" applyBorder="1" applyAlignment="1">
      <alignment horizontal="left" vertical="center" wrapText="1" indent="1"/>
    </xf>
    <xf numFmtId="164" fontId="12" fillId="9" borderId="2" xfId="0" applyNumberFormat="1" applyFont="1" applyFill="1" applyBorder="1" applyAlignment="1">
      <alignment horizontal="left" vertical="center" wrapText="1" indent="1"/>
    </xf>
    <xf numFmtId="0" fontId="19" fillId="5" borderId="0" xfId="0" applyFont="1" applyFill="1" applyAlignment="1">
      <alignment vertical="center"/>
    </xf>
    <xf numFmtId="164" fontId="12" fillId="10" borderId="2" xfId="0" applyNumberFormat="1" applyFont="1" applyFill="1" applyBorder="1" applyAlignment="1">
      <alignment horizontal="left" vertical="center" wrapText="1" indent="1"/>
    </xf>
    <xf numFmtId="164" fontId="12" fillId="5" borderId="2" xfId="0" applyNumberFormat="1" applyFont="1" applyFill="1" applyBorder="1" applyAlignment="1">
      <alignment horizontal="left" vertical="center" wrapText="1" indent="1"/>
    </xf>
    <xf numFmtId="164" fontId="12" fillId="5" borderId="8" xfId="0" applyNumberFormat="1" applyFont="1" applyFill="1" applyBorder="1" applyAlignment="1">
      <alignment horizontal="left" vertical="center" wrapText="1" indent="1"/>
    </xf>
    <xf numFmtId="164" fontId="12" fillId="10" borderId="8" xfId="0" applyNumberFormat="1" applyFont="1" applyFill="1" applyBorder="1" applyAlignment="1">
      <alignment horizontal="left" vertical="center" wrapText="1" indent="1"/>
    </xf>
    <xf numFmtId="0" fontId="3" fillId="10" borderId="0" xfId="0" applyFont="1" applyFill="1" applyAlignment="1">
      <alignment vertical="center"/>
    </xf>
    <xf numFmtId="164" fontId="12" fillId="11" borderId="2" xfId="0" applyNumberFormat="1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vertical="center"/>
    </xf>
    <xf numFmtId="0" fontId="23" fillId="0" borderId="0" xfId="0" applyFont="1"/>
    <xf numFmtId="164" fontId="6" fillId="5" borderId="2" xfId="0" applyNumberFormat="1" applyFont="1" applyFill="1" applyBorder="1" applyAlignment="1">
      <alignment horizontal="left" vertical="center" wrapText="1" indent="1"/>
    </xf>
    <xf numFmtId="164" fontId="6" fillId="5" borderId="8" xfId="0" applyNumberFormat="1" applyFont="1" applyFill="1" applyBorder="1" applyAlignment="1">
      <alignment horizontal="left" vertical="center" wrapText="1" indent="1"/>
    </xf>
    <xf numFmtId="164" fontId="12" fillId="6" borderId="11" xfId="0" applyNumberFormat="1" applyFont="1" applyFill="1" applyBorder="1" applyAlignment="1">
      <alignment horizontal="left" vertical="center" wrapText="1" indent="1"/>
    </xf>
    <xf numFmtId="0" fontId="3" fillId="12" borderId="0" xfId="0" applyFont="1" applyFill="1" applyAlignment="1">
      <alignment vertical="center"/>
    </xf>
    <xf numFmtId="164" fontId="12" fillId="13" borderId="8" xfId="0" applyNumberFormat="1" applyFont="1" applyFill="1" applyBorder="1" applyAlignment="1">
      <alignment horizontal="left" vertical="center" wrapText="1" indent="1"/>
    </xf>
    <xf numFmtId="164" fontId="12" fillId="13" borderId="2" xfId="0" applyNumberFormat="1" applyFont="1" applyFill="1" applyBorder="1" applyAlignment="1">
      <alignment horizontal="left" vertical="center" wrapText="1" indent="1"/>
    </xf>
    <xf numFmtId="164" fontId="12" fillId="10" borderId="10" xfId="0" applyNumberFormat="1" applyFont="1" applyFill="1" applyBorder="1" applyAlignment="1">
      <alignment horizontal="left" vertical="center" wrapText="1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164" fontId="12" fillId="12" borderId="8" xfId="0" applyNumberFormat="1" applyFont="1" applyFill="1" applyBorder="1" applyAlignment="1">
      <alignment horizontal="left" vertical="center" wrapText="1" indent="1"/>
    </xf>
    <xf numFmtId="164" fontId="12" fillId="14" borderId="2" xfId="0" applyNumberFormat="1" applyFont="1" applyFill="1" applyBorder="1" applyAlignment="1">
      <alignment horizontal="left" vertical="center" wrapText="1" indent="1"/>
    </xf>
    <xf numFmtId="0" fontId="19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6" fillId="2" borderId="0" xfId="3" applyFont="1" applyFill="1" applyBorder="1" applyAlignment="1">
      <alignment horizontal="center" vertical="top" textRotation="255"/>
    </xf>
    <xf numFmtId="165" fontId="17" fillId="7" borderId="3" xfId="2" applyNumberFormat="1" applyFont="1" applyFill="1" applyBorder="1" applyAlignment="1">
      <alignment horizontal="center" vertical="center"/>
    </xf>
    <xf numFmtId="165" fontId="17" fillId="7" borderId="4" xfId="2" applyNumberFormat="1" applyFont="1" applyFill="1" applyBorder="1" applyAlignment="1">
      <alignment horizontal="center" vertical="center"/>
    </xf>
    <xf numFmtId="165" fontId="17" fillId="7" borderId="5" xfId="2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164" fontId="12" fillId="15" borderId="8" xfId="0" applyNumberFormat="1" applyFont="1" applyFill="1" applyBorder="1" applyAlignment="1">
      <alignment horizontal="left" vertical="center" wrapText="1" indent="1"/>
    </xf>
    <xf numFmtId="164" fontId="12" fillId="15" borderId="2" xfId="0" applyNumberFormat="1" applyFont="1" applyFill="1" applyBorder="1" applyAlignment="1">
      <alignment horizontal="left" vertical="center" wrapText="1" indent="1"/>
    </xf>
    <xf numFmtId="0" fontId="2" fillId="9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</cellXfs>
  <cellStyles count="4">
    <cellStyle name="40 % - Accent1" xfId="1" builtinId="31"/>
    <cellStyle name="Accent1" xfId="2" builtinId="29"/>
    <cellStyle name="Normal" xfId="0" builtinId="0"/>
    <cellStyle name="Titre" xfId="3" builtinId="15"/>
  </cellStyles>
  <dxfs count="41"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ill>
        <patternFill>
          <bgColor rgb="FFC8C8C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f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2">
      <tableStyleElement type="wholeTable" dxfId="40"/>
      <tableStyleElement type="firstColumn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  <mruColors>
      <color rgb="FFCC9900"/>
      <color rgb="FFFFFF66"/>
      <color rgb="FFCCFF33"/>
      <color rgb="FFC8C8C8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301624</xdr:colOff>
      <xdr:row>0</xdr:row>
      <xdr:rowOff>213177</xdr:rowOff>
    </xdr:from>
    <xdr:to>
      <xdr:col>31</xdr:col>
      <xdr:colOff>281189</xdr:colOff>
      <xdr:row>1</xdr:row>
      <xdr:rowOff>37894</xdr:rowOff>
    </xdr:to>
    <xdr:pic>
      <xdr:nvPicPr>
        <xdr:cNvPr id="2" name="Image 1" descr="Imag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23874" y="213177"/>
          <a:ext cx="2106815" cy="713717"/>
        </a:xfrm>
        <a:prstGeom prst="rect">
          <a:avLst/>
        </a:prstGeom>
      </xdr:spPr>
    </xdr:pic>
    <xdr:clientData/>
  </xdr:twoCellAnchor>
  <xdr:twoCellAnchor>
    <xdr:from>
      <xdr:col>27</xdr:col>
      <xdr:colOff>399368</xdr:colOff>
      <xdr:row>27</xdr:row>
      <xdr:rowOff>184000</xdr:rowOff>
    </xdr:from>
    <xdr:to>
      <xdr:col>30</xdr:col>
      <xdr:colOff>477610</xdr:colOff>
      <xdr:row>33</xdr:row>
      <xdr:rowOff>108858</xdr:rowOff>
    </xdr:to>
    <xdr:sp macro="" textlink="">
      <xdr:nvSpPr>
        <xdr:cNvPr id="7" name="Rectangle 6"/>
        <xdr:cNvSpPr/>
      </xdr:nvSpPr>
      <xdr:spPr>
        <a:xfrm>
          <a:off x="14507254" y="6944029"/>
          <a:ext cx="1112385" cy="1296458"/>
        </a:xfrm>
        <a:prstGeom prst="wedgeRectCallout">
          <a:avLst>
            <a:gd name="adj1" fmla="val -213286"/>
            <a:gd name="adj2" fmla="val -88168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 i="1">
            <a:solidFill>
              <a:srgbClr val="FFFF00"/>
            </a:solidFill>
          </a:endParaRPr>
        </a:p>
      </xdr:txBody>
    </xdr:sp>
    <xdr:clientData/>
  </xdr:twoCellAnchor>
  <xdr:twoCellAnchor>
    <xdr:from>
      <xdr:col>27</xdr:col>
      <xdr:colOff>141514</xdr:colOff>
      <xdr:row>27</xdr:row>
      <xdr:rowOff>31751</xdr:rowOff>
    </xdr:from>
    <xdr:to>
      <xdr:col>32</xdr:col>
      <xdr:colOff>696685</xdr:colOff>
      <xdr:row>34</xdr:row>
      <xdr:rowOff>0</xdr:rowOff>
    </xdr:to>
    <xdr:sp macro="" textlink="">
      <xdr:nvSpPr>
        <xdr:cNvPr id="8" name="Rectangle à coins arrondis 7"/>
        <xdr:cNvSpPr/>
      </xdr:nvSpPr>
      <xdr:spPr>
        <a:xfrm>
          <a:off x="14249400" y="6791780"/>
          <a:ext cx="3897085" cy="1568449"/>
        </a:xfrm>
        <a:prstGeom prst="roundRect">
          <a:avLst>
            <a:gd name="adj" fmla="val 4195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solidFill>
                <a:schemeClr val="bg2"/>
              </a:solidFill>
            </a:rPr>
            <a:t>Revue n° 3</a:t>
          </a:r>
        </a:p>
        <a:p>
          <a:pPr marL="85725" indent="-85725">
            <a:buFont typeface="Arial"/>
            <a:buChar char="•"/>
          </a:pPr>
          <a:r>
            <a:rPr lang="fr-FR" sz="1600"/>
            <a:t>Fin du bilan des réalisations, analyse des tests et des écarts </a:t>
          </a:r>
          <a:r>
            <a:rPr lang="fr-FR" sz="1600" i="1"/>
            <a:t>(S33)</a:t>
          </a:r>
        </a:p>
        <a:p>
          <a:pPr marL="85725" indent="-85725">
            <a:buFont typeface="Arial"/>
            <a:buChar char="•"/>
          </a:pPr>
          <a:r>
            <a:rPr lang="fr-FR" sz="1600"/>
            <a:t>Soutenance individuelle + 2</a:t>
          </a:r>
          <a:r>
            <a:rPr lang="fr-FR" sz="1600" baseline="0"/>
            <a:t> ème épreuve </a:t>
          </a:r>
          <a:r>
            <a:rPr lang="fr-FR" sz="1600"/>
            <a:t>LV1 </a:t>
          </a:r>
          <a:r>
            <a:rPr lang="fr-FR" sz="1600" i="1"/>
            <a:t>(S34)</a:t>
          </a:r>
        </a:p>
      </xdr:txBody>
    </xdr:sp>
    <xdr:clientData/>
  </xdr:twoCellAnchor>
  <xdr:twoCellAnchor>
    <xdr:from>
      <xdr:col>1</xdr:col>
      <xdr:colOff>653280</xdr:colOff>
      <xdr:row>29</xdr:row>
      <xdr:rowOff>47624</xdr:rowOff>
    </xdr:from>
    <xdr:to>
      <xdr:col>1</xdr:col>
      <xdr:colOff>2385644</xdr:colOff>
      <xdr:row>33</xdr:row>
      <xdr:rowOff>158749</xdr:rowOff>
    </xdr:to>
    <xdr:sp macro="" textlink="">
      <xdr:nvSpPr>
        <xdr:cNvPr id="9" name="Rectangle 8"/>
        <xdr:cNvSpPr/>
      </xdr:nvSpPr>
      <xdr:spPr>
        <a:xfrm>
          <a:off x="1273766" y="7264853"/>
          <a:ext cx="1732364" cy="1025525"/>
        </a:xfrm>
        <a:prstGeom prst="wedgeRectCallout">
          <a:avLst>
            <a:gd name="adj1" fmla="val 337310"/>
            <a:gd name="adj2" fmla="val -84486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 i="1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408214</xdr:colOff>
      <xdr:row>22</xdr:row>
      <xdr:rowOff>88448</xdr:rowOff>
    </xdr:from>
    <xdr:to>
      <xdr:col>1</xdr:col>
      <xdr:colOff>2585358</xdr:colOff>
      <xdr:row>35</xdr:row>
      <xdr:rowOff>154215</xdr:rowOff>
    </xdr:to>
    <xdr:sp macro="" textlink="">
      <xdr:nvSpPr>
        <xdr:cNvPr id="10" name="Rectangle à coins arrondis 9"/>
        <xdr:cNvSpPr/>
      </xdr:nvSpPr>
      <xdr:spPr>
        <a:xfrm>
          <a:off x="408214" y="5628823"/>
          <a:ext cx="2780394" cy="2732767"/>
        </a:xfrm>
        <a:prstGeom prst="roundRect">
          <a:avLst>
            <a:gd name="adj" fmla="val 3655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solidFill>
                <a:srgbClr val="FFFF00"/>
              </a:solidFill>
            </a:rPr>
            <a:t>Revue n° 2 </a:t>
          </a:r>
          <a:r>
            <a:rPr lang="fr-FR" sz="1200" b="0">
              <a:solidFill>
                <a:schemeClr val="bg2"/>
              </a:solidFill>
            </a:rPr>
            <a:t>(2h/Gr maxi)</a:t>
          </a:r>
          <a:endParaRPr lang="fr-FR" sz="1200" b="1">
            <a:solidFill>
              <a:srgbClr val="FFFF00"/>
            </a:solidFill>
          </a:endParaRPr>
        </a:p>
        <a:p>
          <a:pPr marL="285750" indent="-285750">
            <a:buFont typeface="Arial"/>
            <a:buChar char="•"/>
          </a:pPr>
          <a:r>
            <a:rPr lang="fr-FR" sz="1600"/>
            <a:t>Bilan des tâches de conception détaillée, et réalisation (person., en équipe, sous-traitées)</a:t>
          </a:r>
        </a:p>
        <a:p>
          <a:pPr marL="285750" indent="-285750">
            <a:buFont typeface="Arial"/>
            <a:buChar char="•"/>
          </a:pPr>
          <a:r>
            <a:rPr lang="fr-FR" sz="1600"/>
            <a:t>Bilan de résultats de simulation</a:t>
          </a:r>
        </a:p>
        <a:p>
          <a:pPr marL="285750" indent="-285750">
            <a:buFont typeface="Arial"/>
            <a:buChar char="•"/>
          </a:pPr>
          <a:r>
            <a:rPr lang="fr-FR" sz="1600"/>
            <a:t>Révision des tâches éventuelles</a:t>
          </a:r>
        </a:p>
      </xdr:txBody>
    </xdr:sp>
    <xdr:clientData/>
  </xdr:twoCellAnchor>
  <xdr:twoCellAnchor>
    <xdr:from>
      <xdr:col>30</xdr:col>
      <xdr:colOff>492124</xdr:colOff>
      <xdr:row>5</xdr:row>
      <xdr:rowOff>95250</xdr:rowOff>
    </xdr:from>
    <xdr:to>
      <xdr:col>32</xdr:col>
      <xdr:colOff>716279</xdr:colOff>
      <xdr:row>7</xdr:row>
      <xdr:rowOff>144780</xdr:rowOff>
    </xdr:to>
    <xdr:sp macro="" textlink="">
      <xdr:nvSpPr>
        <xdr:cNvPr id="17" name="Rectangle 16"/>
        <xdr:cNvSpPr/>
      </xdr:nvSpPr>
      <xdr:spPr>
        <a:xfrm>
          <a:off x="15610204" y="1832610"/>
          <a:ext cx="2540635" cy="506730"/>
        </a:xfrm>
        <a:prstGeom prst="wedgeRectCallout">
          <a:avLst>
            <a:gd name="adj1" fmla="val -112759"/>
            <a:gd name="adj2" fmla="val -138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30</xdr:col>
      <xdr:colOff>492124</xdr:colOff>
      <xdr:row>5</xdr:row>
      <xdr:rowOff>111126</xdr:rowOff>
    </xdr:from>
    <xdr:to>
      <xdr:col>32</xdr:col>
      <xdr:colOff>701039</xdr:colOff>
      <xdr:row>7</xdr:row>
      <xdr:rowOff>121920</xdr:rowOff>
    </xdr:to>
    <xdr:sp macro="" textlink="">
      <xdr:nvSpPr>
        <xdr:cNvPr id="18" name="ZoneTexte 17"/>
        <xdr:cNvSpPr txBox="1"/>
      </xdr:nvSpPr>
      <xdr:spPr>
        <a:xfrm>
          <a:off x="15610204" y="1848486"/>
          <a:ext cx="2525395" cy="46799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b="1">
              <a:solidFill>
                <a:schemeClr val="dk1"/>
              </a:solidFill>
              <a:latin typeface="+mn-lt"/>
              <a:ea typeface="+mn-ea"/>
              <a:cs typeface="+mn-cs"/>
            </a:rPr>
            <a:t>Commission</a:t>
          </a:r>
          <a:r>
            <a:rPr lang="fr-FR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académique de </a:t>
          </a:r>
          <a:endParaRPr lang="fr-FR" sz="1050"/>
        </a:p>
        <a:p>
          <a:pPr algn="ctr"/>
          <a:r>
            <a:rPr lang="fr-FR" sz="1050" b="1"/>
            <a:t>validation des sujets </a:t>
          </a:r>
          <a:r>
            <a:rPr lang="fr-FR" sz="1050" b="1" i="1"/>
            <a:t>(Ac. Bordeaux)</a:t>
          </a:r>
        </a:p>
      </xdr:txBody>
    </xdr:sp>
    <xdr:clientData/>
  </xdr:twoCellAnchor>
  <xdr:twoCellAnchor>
    <xdr:from>
      <xdr:col>30</xdr:col>
      <xdr:colOff>433161</xdr:colOff>
      <xdr:row>14</xdr:row>
      <xdr:rowOff>15875</xdr:rowOff>
    </xdr:from>
    <xdr:to>
      <xdr:col>31</xdr:col>
      <xdr:colOff>1079221</xdr:colOff>
      <xdr:row>20</xdr:row>
      <xdr:rowOff>63503</xdr:rowOff>
    </xdr:to>
    <xdr:sp macro="" textlink="">
      <xdr:nvSpPr>
        <xdr:cNvPr id="20" name="Rectangle 19"/>
        <xdr:cNvSpPr/>
      </xdr:nvSpPr>
      <xdr:spPr>
        <a:xfrm>
          <a:off x="14911161" y="3778250"/>
          <a:ext cx="1773185" cy="1381128"/>
        </a:xfrm>
        <a:prstGeom prst="wedgeRectCallout">
          <a:avLst>
            <a:gd name="adj1" fmla="val -154879"/>
            <a:gd name="adj2" fmla="val -1173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 i="1">
            <a:solidFill>
              <a:srgbClr val="FFFF00"/>
            </a:solidFill>
          </a:endParaRPr>
        </a:p>
      </xdr:txBody>
    </xdr:sp>
    <xdr:clientData/>
  </xdr:twoCellAnchor>
  <xdr:twoCellAnchor>
    <xdr:from>
      <xdr:col>30</xdr:col>
      <xdr:colOff>204106</xdr:colOff>
      <xdr:row>12</xdr:row>
      <xdr:rowOff>106589</xdr:rowOff>
    </xdr:from>
    <xdr:to>
      <xdr:col>32</xdr:col>
      <xdr:colOff>675819</xdr:colOff>
      <xdr:row>20</xdr:row>
      <xdr:rowOff>217714</xdr:rowOff>
    </xdr:to>
    <xdr:sp macro="" textlink="">
      <xdr:nvSpPr>
        <xdr:cNvPr id="19" name="Rectangle à coins arrondis 18"/>
        <xdr:cNvSpPr/>
      </xdr:nvSpPr>
      <xdr:spPr>
        <a:xfrm>
          <a:off x="15346135" y="3437618"/>
          <a:ext cx="2779484" cy="1939925"/>
        </a:xfrm>
        <a:prstGeom prst="roundRect">
          <a:avLst>
            <a:gd name="adj" fmla="val 3655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0" rIns="3600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>
            <a:solidFill>
              <a:srgbClr val="FFFF00"/>
            </a:solidFill>
          </a:endParaRPr>
        </a:p>
        <a:p>
          <a:pPr algn="ctr"/>
          <a:r>
            <a:rPr lang="fr-FR" b="1">
              <a:solidFill>
                <a:srgbClr val="FFFF00"/>
              </a:solidFill>
            </a:rPr>
            <a:t>Revue n° 1</a:t>
          </a:r>
          <a:r>
            <a:rPr lang="fr-FR" sz="1800" b="0" kern="1200">
              <a:solidFill>
                <a:schemeClr val="lt1"/>
              </a:solidFill>
              <a:latin typeface="+mn-lt"/>
              <a:ea typeface="+mn-ea"/>
              <a:cs typeface="+mn-cs"/>
            </a:rPr>
            <a:t>(2h/Gr)</a:t>
          </a:r>
          <a:endParaRPr lang="fr-FR" b="1">
            <a:solidFill>
              <a:srgbClr val="FFFF00"/>
            </a:solidFill>
          </a:endParaRPr>
        </a:p>
        <a:p>
          <a:pPr marL="85725" indent="-85725">
            <a:buFont typeface="Arial"/>
            <a:buChar char="•"/>
          </a:pPr>
          <a:r>
            <a:rPr lang="fr-FR" sz="1600"/>
            <a:t>Appropriation</a:t>
          </a:r>
          <a:r>
            <a:rPr lang="fr-FR" sz="1600" baseline="0"/>
            <a:t> </a:t>
          </a:r>
          <a:r>
            <a:rPr lang="fr-FR" sz="1600"/>
            <a:t>du CdCf &amp; conception préliminaire</a:t>
          </a:r>
        </a:p>
        <a:p>
          <a:pPr marL="85725" indent="-85725">
            <a:buFont typeface="Arial"/>
            <a:buChar char="•"/>
          </a:pPr>
          <a:r>
            <a:rPr lang="fr-FR" sz="1600"/>
            <a:t>Répartition des tâches </a:t>
          </a:r>
          <a:r>
            <a:rPr lang="fr-FR" sz="1600" kern="1200">
              <a:solidFill>
                <a:schemeClr val="lt1"/>
              </a:solidFill>
              <a:latin typeface="+mn-lt"/>
              <a:ea typeface="+mn-ea"/>
              <a:cs typeface="+mn-cs"/>
            </a:rPr>
            <a:t>ind./</a:t>
          </a:r>
          <a:r>
            <a:rPr lang="fr-FR" sz="1600"/>
            <a:t>collectives, sous traitées éventuelles</a:t>
          </a:r>
        </a:p>
      </xdr:txBody>
    </xdr:sp>
    <xdr:clientData/>
  </xdr:twoCellAnchor>
  <xdr:twoCellAnchor>
    <xdr:from>
      <xdr:col>6</xdr:col>
      <xdr:colOff>21772</xdr:colOff>
      <xdr:row>9</xdr:row>
      <xdr:rowOff>215894</xdr:rowOff>
    </xdr:from>
    <xdr:to>
      <xdr:col>12</xdr:col>
      <xdr:colOff>335279</xdr:colOff>
      <xdr:row>11</xdr:row>
      <xdr:rowOff>213355</xdr:rowOff>
    </xdr:to>
    <xdr:sp macro="" textlink="">
      <xdr:nvSpPr>
        <xdr:cNvPr id="21" name="Rectangle 20"/>
        <xdr:cNvSpPr/>
      </xdr:nvSpPr>
      <xdr:spPr>
        <a:xfrm rot="10800000">
          <a:off x="4811486" y="2861123"/>
          <a:ext cx="3111136" cy="454661"/>
        </a:xfrm>
        <a:prstGeom prst="wedgeRectCallout">
          <a:avLst>
            <a:gd name="adj1" fmla="val 18310"/>
            <a:gd name="adj2" fmla="val 21882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76199</xdr:colOff>
      <xdr:row>10</xdr:row>
      <xdr:rowOff>4534</xdr:rowOff>
    </xdr:from>
    <xdr:to>
      <xdr:col>12</xdr:col>
      <xdr:colOff>289559</xdr:colOff>
      <xdr:row>11</xdr:row>
      <xdr:rowOff>205740</xdr:rowOff>
    </xdr:to>
    <xdr:sp macro="" textlink="">
      <xdr:nvSpPr>
        <xdr:cNvPr id="22" name="ZoneTexte 21"/>
        <xdr:cNvSpPr txBox="1"/>
      </xdr:nvSpPr>
      <xdr:spPr>
        <a:xfrm>
          <a:off x="4865913" y="2878363"/>
          <a:ext cx="3010989" cy="429806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/>
            <a:t>Commission</a:t>
          </a:r>
          <a:r>
            <a:rPr lang="fr-FR" sz="1050" b="1" baseline="0"/>
            <a:t> académique d'étude des </a:t>
          </a:r>
          <a:r>
            <a:rPr lang="fr-FR" sz="1050" b="1" i="0" baseline="0"/>
            <a:t>sujets</a:t>
          </a:r>
          <a:r>
            <a:rPr lang="fr-FR" sz="1050" b="1" i="1" baseline="0"/>
            <a:t> (Académie de Bordeaux)</a:t>
          </a:r>
          <a:endParaRPr lang="fr-FR" sz="1050" b="1" i="1"/>
        </a:p>
      </xdr:txBody>
    </xdr:sp>
    <xdr:clientData/>
  </xdr:twoCellAnchor>
  <xdr:twoCellAnchor>
    <xdr:from>
      <xdr:col>1</xdr:col>
      <xdr:colOff>195939</xdr:colOff>
      <xdr:row>0</xdr:row>
      <xdr:rowOff>730242</xdr:rowOff>
    </xdr:from>
    <xdr:to>
      <xdr:col>1</xdr:col>
      <xdr:colOff>2587166</xdr:colOff>
      <xdr:row>7</xdr:row>
      <xdr:rowOff>217713</xdr:rowOff>
    </xdr:to>
    <xdr:sp macro="" textlink="">
      <xdr:nvSpPr>
        <xdr:cNvPr id="24" name="Rectangle 23"/>
        <xdr:cNvSpPr/>
      </xdr:nvSpPr>
      <xdr:spPr>
        <a:xfrm rot="10800000">
          <a:off x="816425" y="730242"/>
          <a:ext cx="2391227" cy="1675500"/>
        </a:xfrm>
        <a:prstGeom prst="wedgeRectCallout">
          <a:avLst>
            <a:gd name="adj1" fmla="val -99276"/>
            <a:gd name="adj2" fmla="val -406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239485</xdr:colOff>
      <xdr:row>0</xdr:row>
      <xdr:rowOff>788762</xdr:rowOff>
    </xdr:from>
    <xdr:to>
      <xdr:col>1</xdr:col>
      <xdr:colOff>2496459</xdr:colOff>
      <xdr:row>7</xdr:row>
      <xdr:rowOff>141514</xdr:rowOff>
    </xdr:to>
    <xdr:sp macro="" textlink="">
      <xdr:nvSpPr>
        <xdr:cNvPr id="23" name="ZoneTexte 22"/>
        <xdr:cNvSpPr txBox="1"/>
      </xdr:nvSpPr>
      <xdr:spPr>
        <a:xfrm>
          <a:off x="859971" y="788762"/>
          <a:ext cx="2256974" cy="154078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/>
            <a:t>Proposition de thèmes et</a:t>
          </a:r>
          <a:r>
            <a:rPr lang="fr-FR" sz="1100" b="1" baseline="0"/>
            <a:t> lancement des i</a:t>
          </a:r>
          <a:r>
            <a:rPr lang="fr-FR" sz="1100" b="1"/>
            <a:t>nvestigations</a:t>
          </a:r>
          <a:r>
            <a:rPr lang="fr-FR" sz="1100" b="1" baseline="0"/>
            <a:t> : </a:t>
          </a:r>
          <a:r>
            <a:rPr lang="fr-FR" sz="1100" b="0" baseline="0"/>
            <a:t>partager les objectifs avec les élèves / supports de thèmes issus des centres d'intérêts élèves relevés en 1ère ou de la "bibliothèque interne ou académique de thèmes</a:t>
          </a:r>
          <a:r>
            <a:rPr lang="fr-FR" sz="1100" b="1" baseline="0"/>
            <a:t>"</a:t>
          </a:r>
          <a:endParaRPr lang="fr-FR" sz="1100" b="1"/>
        </a:p>
      </xdr:txBody>
    </xdr:sp>
    <xdr:clientData/>
  </xdr:twoCellAnchor>
  <xdr:twoCellAnchor>
    <xdr:from>
      <xdr:col>15</xdr:col>
      <xdr:colOff>370112</xdr:colOff>
      <xdr:row>10</xdr:row>
      <xdr:rowOff>59864</xdr:rowOff>
    </xdr:from>
    <xdr:to>
      <xdr:col>22</xdr:col>
      <xdr:colOff>380998</xdr:colOff>
      <xdr:row>11</xdr:row>
      <xdr:rowOff>195939</xdr:rowOff>
    </xdr:to>
    <xdr:sp macro="" textlink="">
      <xdr:nvSpPr>
        <xdr:cNvPr id="25" name="Rectangle 24"/>
        <xdr:cNvSpPr/>
      </xdr:nvSpPr>
      <xdr:spPr>
        <a:xfrm rot="10800000">
          <a:off x="9165769" y="2933693"/>
          <a:ext cx="3145972" cy="364675"/>
        </a:xfrm>
        <a:prstGeom prst="wedgeRectCallout">
          <a:avLst>
            <a:gd name="adj1" fmla="val 34954"/>
            <a:gd name="adj2" fmla="val 19314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65314</xdr:colOff>
      <xdr:row>10</xdr:row>
      <xdr:rowOff>130629</xdr:rowOff>
    </xdr:from>
    <xdr:to>
      <xdr:col>22</xdr:col>
      <xdr:colOff>348343</xdr:colOff>
      <xdr:row>11</xdr:row>
      <xdr:rowOff>174170</xdr:rowOff>
    </xdr:to>
    <xdr:sp macro="" textlink="">
      <xdr:nvSpPr>
        <xdr:cNvPr id="26" name="ZoneTexte 25"/>
        <xdr:cNvSpPr txBox="1"/>
      </xdr:nvSpPr>
      <xdr:spPr>
        <a:xfrm>
          <a:off x="9296400" y="3004458"/>
          <a:ext cx="2982686" cy="27214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50" b="1"/>
            <a:t>Phase de spécification</a:t>
          </a:r>
          <a:r>
            <a:rPr lang="fr-FR" sz="1050" b="1" baseline="0"/>
            <a:t> et choix des sujets</a:t>
          </a:r>
          <a:endParaRPr lang="fr-FR" sz="1050" b="1"/>
        </a:p>
      </xdr:txBody>
    </xdr:sp>
    <xdr:clientData/>
  </xdr:twoCellAnchor>
  <xdr:twoCellAnchor>
    <xdr:from>
      <xdr:col>19</xdr:col>
      <xdr:colOff>139699</xdr:colOff>
      <xdr:row>0</xdr:row>
      <xdr:rowOff>685800</xdr:rowOff>
    </xdr:from>
    <xdr:to>
      <xdr:col>25</xdr:col>
      <xdr:colOff>97971</xdr:colOff>
      <xdr:row>1</xdr:row>
      <xdr:rowOff>101600</xdr:rowOff>
    </xdr:to>
    <xdr:sp macro="" textlink="">
      <xdr:nvSpPr>
        <xdr:cNvPr id="27" name="Rectangle 26"/>
        <xdr:cNvSpPr/>
      </xdr:nvSpPr>
      <xdr:spPr>
        <a:xfrm rot="10800000" flipH="1" flipV="1">
          <a:off x="10677070" y="685800"/>
          <a:ext cx="2657930" cy="308429"/>
        </a:xfrm>
        <a:prstGeom prst="wedgeRectCallout">
          <a:avLst>
            <a:gd name="adj1" fmla="val 10939"/>
            <a:gd name="adj2" fmla="val 31226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19</xdr:col>
      <xdr:colOff>279398</xdr:colOff>
      <xdr:row>0</xdr:row>
      <xdr:rowOff>696687</xdr:rowOff>
    </xdr:from>
    <xdr:to>
      <xdr:col>25</xdr:col>
      <xdr:colOff>43541</xdr:colOff>
      <xdr:row>1</xdr:row>
      <xdr:rowOff>21771</xdr:rowOff>
    </xdr:to>
    <xdr:sp macro="" textlink="">
      <xdr:nvSpPr>
        <xdr:cNvPr id="28" name="ZoneTexte 27"/>
        <xdr:cNvSpPr txBox="1"/>
      </xdr:nvSpPr>
      <xdr:spPr>
        <a:xfrm>
          <a:off x="10816769" y="696687"/>
          <a:ext cx="2463801" cy="21771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50" b="1"/>
            <a:t>Phase de matérialisation des sujets</a:t>
          </a:r>
        </a:p>
      </xdr:txBody>
    </xdr:sp>
    <xdr:clientData/>
  </xdr:twoCellAnchor>
  <xdr:twoCellAnchor>
    <xdr:from>
      <xdr:col>30</xdr:col>
      <xdr:colOff>293915</xdr:colOff>
      <xdr:row>21</xdr:row>
      <xdr:rowOff>119740</xdr:rowOff>
    </xdr:from>
    <xdr:to>
      <xdr:col>32</xdr:col>
      <xdr:colOff>500744</xdr:colOff>
      <xdr:row>26</xdr:row>
      <xdr:rowOff>65313</xdr:rowOff>
    </xdr:to>
    <xdr:sp macro="" textlink="">
      <xdr:nvSpPr>
        <xdr:cNvPr id="31" name="Rectangle 30"/>
        <xdr:cNvSpPr/>
      </xdr:nvSpPr>
      <xdr:spPr>
        <a:xfrm flipH="1">
          <a:off x="15435944" y="5508169"/>
          <a:ext cx="2514600" cy="1088573"/>
        </a:xfrm>
        <a:prstGeom prst="wedgeRectCallout">
          <a:avLst>
            <a:gd name="adj1" fmla="val 133611"/>
            <a:gd name="adj2" fmla="val -1072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 i="1">
            <a:solidFill>
              <a:srgbClr val="FFFF00"/>
            </a:solidFill>
          </a:endParaRPr>
        </a:p>
      </xdr:txBody>
    </xdr:sp>
    <xdr:clientData/>
  </xdr:twoCellAnchor>
  <xdr:twoCellAnchor>
    <xdr:from>
      <xdr:col>30</xdr:col>
      <xdr:colOff>217715</xdr:colOff>
      <xdr:row>21</xdr:row>
      <xdr:rowOff>87084</xdr:rowOff>
    </xdr:from>
    <xdr:to>
      <xdr:col>32</xdr:col>
      <xdr:colOff>689428</xdr:colOff>
      <xdr:row>26</xdr:row>
      <xdr:rowOff>167367</xdr:rowOff>
    </xdr:to>
    <xdr:sp macro="" textlink="">
      <xdr:nvSpPr>
        <xdr:cNvPr id="30" name="Rectangle à coins arrondis 29"/>
        <xdr:cNvSpPr/>
      </xdr:nvSpPr>
      <xdr:spPr>
        <a:xfrm>
          <a:off x="15359744" y="5475513"/>
          <a:ext cx="2779484" cy="1223283"/>
        </a:xfrm>
        <a:prstGeom prst="roundRect">
          <a:avLst>
            <a:gd name="adj" fmla="val 3655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0" rIns="36000" bIns="0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600" b="1">
            <a:solidFill>
              <a:srgbClr val="FFFF00"/>
            </a:solidFill>
          </a:endParaRPr>
        </a:p>
        <a:p>
          <a:pPr algn="ctr"/>
          <a:r>
            <a:rPr lang="fr-FR" b="1">
              <a:solidFill>
                <a:srgbClr val="FFFF00"/>
              </a:solidFill>
            </a:rPr>
            <a:t>Revue LV1</a:t>
          </a:r>
        </a:p>
        <a:p>
          <a:pPr marL="85725" indent="-85725">
            <a:buFont typeface="Arial"/>
            <a:buChar char="•"/>
          </a:pPr>
          <a:r>
            <a:rPr lang="fr-FR" sz="1600"/>
            <a:t> </a:t>
          </a:r>
          <a:r>
            <a:rPr lang="fr-FR" sz="1800" kern="1200">
              <a:solidFill>
                <a:schemeClr val="lt1"/>
              </a:solidFill>
              <a:latin typeface="+mn-lt"/>
              <a:ea typeface="+mn-ea"/>
              <a:cs typeface="+mn-cs"/>
            </a:rPr>
            <a:t>1</a:t>
          </a:r>
          <a:r>
            <a:rPr lang="fr-FR" sz="1800" kern="1200" baseline="0">
              <a:solidFill>
                <a:schemeClr val="lt1"/>
              </a:solidFill>
              <a:latin typeface="+mn-lt"/>
              <a:ea typeface="+mn-ea"/>
              <a:cs typeface="+mn-cs"/>
            </a:rPr>
            <a:t> ère épreuve </a:t>
          </a:r>
          <a:r>
            <a:rPr lang="fr-FR" sz="1800" kern="1200">
              <a:solidFill>
                <a:schemeClr val="lt1"/>
              </a:solidFill>
              <a:latin typeface="+mn-lt"/>
              <a:ea typeface="+mn-ea"/>
              <a:cs typeface="+mn-cs"/>
            </a:rPr>
            <a:t>LV1</a:t>
          </a:r>
          <a:endParaRPr lang="fr-FR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SC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"/>
    </sheetNames>
    <sheetDataSet>
      <sheetData sheetId="0" refreshError="1">
        <row r="3">
          <cell r="B3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tabColor indexed="50"/>
    <pageSetUpPr fitToPage="1"/>
  </sheetPr>
  <dimension ref="B1:AF42"/>
  <sheetViews>
    <sheetView tabSelected="1" topLeftCell="A4" zoomScale="70" zoomScaleNormal="70" zoomScaleSheetLayoutView="70" zoomScalePageLayoutView="40" workbookViewId="0">
      <selection activeCell="M36" sqref="M36"/>
    </sheetView>
  </sheetViews>
  <sheetFormatPr baseColWidth="10" defaultColWidth="9.109375" defaultRowHeight="10.8"/>
  <cols>
    <col min="1" max="1" width="9.109375" style="6"/>
    <col min="2" max="2" width="38.88671875" style="30" customWidth="1"/>
    <col min="3" max="3" width="4.109375" style="6" customWidth="1"/>
    <col min="4" max="4" width="5" style="6" customWidth="1"/>
    <col min="5" max="11" width="6.33203125" style="6" customWidth="1"/>
    <col min="12" max="12" width="9.109375" style="6" customWidth="1"/>
    <col min="13" max="13" width="4.88671875" style="6" customWidth="1"/>
    <col min="14" max="20" width="6.33203125" style="6" customWidth="1"/>
    <col min="21" max="21" width="9.109375" style="6" customWidth="1"/>
    <col min="22" max="22" width="4.88671875" style="6" customWidth="1"/>
    <col min="23" max="28" width="6.33203125" style="6" customWidth="1"/>
    <col min="29" max="29" width="5" style="6" customWidth="1"/>
    <col min="30" max="30" width="3.6640625" style="6" customWidth="1"/>
    <col min="31" max="34" width="16.88671875" style="6" customWidth="1"/>
    <col min="35" max="16384" width="9.109375" style="6"/>
  </cols>
  <sheetData>
    <row r="1" spans="2:31" ht="70.5" customHeight="1">
      <c r="D1" s="62" t="s">
        <v>42</v>
      </c>
      <c r="E1" s="63"/>
      <c r="F1" s="63"/>
      <c r="G1" s="63"/>
      <c r="H1" s="63"/>
      <c r="I1" s="63"/>
      <c r="J1" s="63"/>
      <c r="K1" s="62"/>
      <c r="L1" s="62"/>
      <c r="M1" s="62"/>
      <c r="N1" s="62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53" t="s">
        <v>7</v>
      </c>
    </row>
    <row r="2" spans="2:31" ht="11.4" thickBot="1"/>
    <row r="3" spans="2:31" s="2" customFormat="1" ht="19.5" customHeight="1">
      <c r="B3" s="28">
        <v>2014</v>
      </c>
      <c r="C3" s="54"/>
      <c r="D3" s="3"/>
      <c r="E3" s="69">
        <f>DATE($B$4,10,1)</f>
        <v>41548</v>
      </c>
      <c r="F3" s="70"/>
      <c r="G3" s="70"/>
      <c r="H3" s="70"/>
      <c r="I3" s="70"/>
      <c r="J3" s="70"/>
      <c r="K3" s="71"/>
      <c r="L3" s="8"/>
      <c r="M3" s="8"/>
      <c r="N3" s="69">
        <f>DATE($B$4,11,1)</f>
        <v>41579</v>
      </c>
      <c r="O3" s="70"/>
      <c r="P3" s="70"/>
      <c r="Q3" s="70"/>
      <c r="R3" s="70"/>
      <c r="S3" s="70"/>
      <c r="T3" s="71"/>
      <c r="U3" s="8"/>
      <c r="V3" s="8"/>
      <c r="W3" s="69">
        <f>DATE($B$4,12,1)</f>
        <v>41609</v>
      </c>
      <c r="X3" s="70"/>
      <c r="Y3" s="70"/>
      <c r="Z3" s="70"/>
      <c r="AA3" s="70"/>
      <c r="AB3" s="70"/>
      <c r="AC3" s="71"/>
      <c r="AD3" s="1"/>
      <c r="AE3" s="1"/>
    </row>
    <row r="4" spans="2:31" s="1" customFormat="1" ht="18" customHeight="1">
      <c r="B4" s="68">
        <v>2013</v>
      </c>
      <c r="E4" s="12" t="s">
        <v>3</v>
      </c>
      <c r="F4" s="9" t="s">
        <v>2</v>
      </c>
      <c r="G4" s="9" t="s">
        <v>2</v>
      </c>
      <c r="H4" s="9" t="s">
        <v>4</v>
      </c>
      <c r="I4" s="9" t="s">
        <v>5</v>
      </c>
      <c r="J4" s="9" t="s">
        <v>1</v>
      </c>
      <c r="K4" s="13" t="s">
        <v>6</v>
      </c>
      <c r="L4" s="10"/>
      <c r="M4" s="41"/>
      <c r="N4" s="12" t="s">
        <v>3</v>
      </c>
      <c r="O4" s="9" t="s">
        <v>2</v>
      </c>
      <c r="P4" s="9" t="s">
        <v>2</v>
      </c>
      <c r="Q4" s="9" t="s">
        <v>4</v>
      </c>
      <c r="R4" s="9" t="s">
        <v>5</v>
      </c>
      <c r="S4" s="9" t="s">
        <v>1</v>
      </c>
      <c r="T4" s="13" t="s">
        <v>6</v>
      </c>
      <c r="U4" s="10"/>
      <c r="V4" s="10"/>
      <c r="W4" s="12" t="s">
        <v>3</v>
      </c>
      <c r="X4" s="9" t="s">
        <v>2</v>
      </c>
      <c r="Y4" s="9" t="s">
        <v>2</v>
      </c>
      <c r="Z4" s="9" t="s">
        <v>4</v>
      </c>
      <c r="AA4" s="9" t="s">
        <v>5</v>
      </c>
      <c r="AB4" s="9" t="s">
        <v>1</v>
      </c>
      <c r="AC4" s="13" t="s">
        <v>6</v>
      </c>
      <c r="AD4" s="5"/>
      <c r="AE4" s="5"/>
    </row>
    <row r="5" spans="2:31" s="5" customFormat="1" ht="18" customHeight="1">
      <c r="B5" s="68"/>
      <c r="D5" s="37" t="s">
        <v>8</v>
      </c>
      <c r="E5" s="14">
        <f>DATE($B$4,MONTH(E3),1-MOD(6+WEEKDAY(E3)-1,7))</f>
        <v>41547</v>
      </c>
      <c r="F5" s="76">
        <f>+E5+1</f>
        <v>41548</v>
      </c>
      <c r="G5" s="11">
        <f t="shared" ref="G5:K5" si="0">+F5+1</f>
        <v>41549</v>
      </c>
      <c r="H5" s="11">
        <f t="shared" si="0"/>
        <v>41550</v>
      </c>
      <c r="I5" s="11">
        <f t="shared" si="0"/>
        <v>41551</v>
      </c>
      <c r="J5" s="19">
        <f t="shared" si="0"/>
        <v>41552</v>
      </c>
      <c r="K5" s="20">
        <f t="shared" si="0"/>
        <v>41553</v>
      </c>
      <c r="L5" s="8"/>
      <c r="N5" s="14">
        <f>DATE($B$4,MONTH(N3),1-MOD(6+WEEKDAY(N3)-1,7))</f>
        <v>41575</v>
      </c>
      <c r="O5" s="11">
        <f>+N5+1</f>
        <v>41576</v>
      </c>
      <c r="P5" s="11">
        <f t="shared" ref="P5:T5" si="1">+O5+1</f>
        <v>41577</v>
      </c>
      <c r="Q5" s="48">
        <f t="shared" si="1"/>
        <v>41578</v>
      </c>
      <c r="R5" s="19">
        <f t="shared" si="1"/>
        <v>41579</v>
      </c>
      <c r="S5" s="19">
        <f t="shared" si="1"/>
        <v>41580</v>
      </c>
      <c r="T5" s="20">
        <f t="shared" si="1"/>
        <v>41581</v>
      </c>
      <c r="U5" s="8"/>
      <c r="V5" s="36"/>
      <c r="W5" s="14">
        <f>DATE($B$4,MONTH(W3),1-MOD(6+WEEKDAY(W3)-1,7))</f>
        <v>41603</v>
      </c>
      <c r="X5" s="11">
        <f>+W5+1</f>
        <v>41604</v>
      </c>
      <c r="Y5" s="11">
        <f t="shared" ref="Y5:AC5" si="2">+X5+1</f>
        <v>41605</v>
      </c>
      <c r="Z5" s="11">
        <f t="shared" si="2"/>
        <v>41606</v>
      </c>
      <c r="AA5" s="11">
        <f t="shared" si="2"/>
        <v>41607</v>
      </c>
      <c r="AB5" s="55">
        <f t="shared" si="2"/>
        <v>41608</v>
      </c>
      <c r="AC5" s="20">
        <f t="shared" si="2"/>
        <v>41609</v>
      </c>
      <c r="AD5" s="2"/>
      <c r="AE5" s="2"/>
    </row>
    <row r="6" spans="2:31" s="1" customFormat="1" ht="18" customHeight="1">
      <c r="B6" s="68"/>
      <c r="D6" s="38" t="s">
        <v>9</v>
      </c>
      <c r="E6" s="14">
        <f>+K5+1</f>
        <v>41554</v>
      </c>
      <c r="F6" s="48">
        <f>+E6+1</f>
        <v>41555</v>
      </c>
      <c r="G6" s="48">
        <f t="shared" ref="G6:K6" si="3">+F6+1</f>
        <v>41556</v>
      </c>
      <c r="H6" s="11">
        <f t="shared" si="3"/>
        <v>41557</v>
      </c>
      <c r="I6" s="11">
        <f t="shared" si="3"/>
        <v>41558</v>
      </c>
      <c r="J6" s="19">
        <f t="shared" si="3"/>
        <v>41559</v>
      </c>
      <c r="K6" s="20">
        <f t="shared" si="3"/>
        <v>41560</v>
      </c>
      <c r="L6" s="8"/>
      <c r="M6" s="38" t="s">
        <v>11</v>
      </c>
      <c r="N6" s="49">
        <f>+T5+1</f>
        <v>41582</v>
      </c>
      <c r="O6" s="48">
        <f>+N6+1</f>
        <v>41583</v>
      </c>
      <c r="P6" s="48">
        <f t="shared" ref="P6:T6" si="4">+O6+1</f>
        <v>41584</v>
      </c>
      <c r="Q6" s="48">
        <f t="shared" si="4"/>
        <v>41585</v>
      </c>
      <c r="R6" s="48">
        <f t="shared" si="4"/>
        <v>41586</v>
      </c>
      <c r="S6" s="19">
        <f t="shared" si="4"/>
        <v>41587</v>
      </c>
      <c r="T6" s="20">
        <f t="shared" si="4"/>
        <v>41588</v>
      </c>
      <c r="U6" s="8"/>
      <c r="V6" s="38" t="s">
        <v>15</v>
      </c>
      <c r="W6" s="64">
        <f>+AC5+1</f>
        <v>41610</v>
      </c>
      <c r="X6" s="48">
        <f>+W6+1</f>
        <v>41611</v>
      </c>
      <c r="Y6" s="48">
        <f t="shared" ref="Y6:AC6" si="5">+X6+1</f>
        <v>41612</v>
      </c>
      <c r="Z6" s="48">
        <f t="shared" si="5"/>
        <v>41613</v>
      </c>
      <c r="AA6" s="48">
        <f t="shared" si="5"/>
        <v>41614</v>
      </c>
      <c r="AB6" s="19">
        <f t="shared" si="5"/>
        <v>41615</v>
      </c>
      <c r="AC6" s="20">
        <f t="shared" si="5"/>
        <v>41616</v>
      </c>
      <c r="AD6" s="2"/>
      <c r="AE6" s="2"/>
    </row>
    <row r="7" spans="2:31" s="1" customFormat="1" ht="18" customHeight="1">
      <c r="B7" s="68"/>
      <c r="D7" s="38" t="s">
        <v>10</v>
      </c>
      <c r="E7" s="75">
        <f t="shared" ref="E7:E10" si="6">+K6+1</f>
        <v>41561</v>
      </c>
      <c r="F7" s="48">
        <f t="shared" ref="F7:K7" si="7">+E7+1</f>
        <v>41562</v>
      </c>
      <c r="G7" s="11">
        <f t="shared" si="7"/>
        <v>41563</v>
      </c>
      <c r="H7" s="48">
        <f t="shared" si="7"/>
        <v>41564</v>
      </c>
      <c r="I7" s="52">
        <f t="shared" si="7"/>
        <v>41565</v>
      </c>
      <c r="J7" s="19">
        <f t="shared" si="7"/>
        <v>41566</v>
      </c>
      <c r="K7" s="20">
        <f t="shared" si="7"/>
        <v>41567</v>
      </c>
      <c r="L7" s="8"/>
      <c r="M7" s="38" t="s">
        <v>12</v>
      </c>
      <c r="N7" s="14">
        <f t="shared" ref="N7:N10" si="8">+T6+1</f>
        <v>41589</v>
      </c>
      <c r="O7" s="11">
        <f t="shared" ref="O7:T7" si="9">+N7+1</f>
        <v>41590</v>
      </c>
      <c r="P7" s="11">
        <f t="shared" si="9"/>
        <v>41591</v>
      </c>
      <c r="Q7" s="11">
        <f t="shared" si="9"/>
        <v>41592</v>
      </c>
      <c r="R7" s="11">
        <f t="shared" si="9"/>
        <v>41593</v>
      </c>
      <c r="S7" s="19">
        <f t="shared" si="9"/>
        <v>41594</v>
      </c>
      <c r="T7" s="20">
        <f t="shared" si="9"/>
        <v>41595</v>
      </c>
      <c r="U7" s="8"/>
      <c r="V7" s="38" t="s">
        <v>16</v>
      </c>
      <c r="W7" s="49">
        <f t="shared" ref="W7:W10" si="10">+AC6+1</f>
        <v>41617</v>
      </c>
      <c r="X7" s="48">
        <f t="shared" ref="X7:AC7" si="11">+W7+1</f>
        <v>41618</v>
      </c>
      <c r="Y7" s="48">
        <f t="shared" si="11"/>
        <v>41619</v>
      </c>
      <c r="Z7" s="11">
        <f t="shared" si="11"/>
        <v>41620</v>
      </c>
      <c r="AA7" s="52">
        <f t="shared" si="11"/>
        <v>41621</v>
      </c>
      <c r="AB7" s="19">
        <f t="shared" si="11"/>
        <v>41622</v>
      </c>
      <c r="AC7" s="20">
        <f t="shared" si="11"/>
        <v>41623</v>
      </c>
      <c r="AD7" s="2"/>
      <c r="AE7" s="2"/>
    </row>
    <row r="8" spans="2:31" s="1" customFormat="1" ht="18" customHeight="1">
      <c r="B8" s="68"/>
      <c r="E8" s="31">
        <f t="shared" si="6"/>
        <v>41568</v>
      </c>
      <c r="F8" s="19">
        <f t="shared" ref="F8:K8" si="12">+E8+1</f>
        <v>41569</v>
      </c>
      <c r="G8" s="19">
        <f t="shared" si="12"/>
        <v>41570</v>
      </c>
      <c r="H8" s="19">
        <f t="shared" si="12"/>
        <v>41571</v>
      </c>
      <c r="I8" s="19">
        <f t="shared" si="12"/>
        <v>41572</v>
      </c>
      <c r="J8" s="19">
        <f t="shared" si="12"/>
        <v>41573</v>
      </c>
      <c r="K8" s="20">
        <f t="shared" si="12"/>
        <v>41574</v>
      </c>
      <c r="L8" s="8"/>
      <c r="M8" s="38" t="s">
        <v>13</v>
      </c>
      <c r="N8" s="49">
        <f t="shared" si="8"/>
        <v>41596</v>
      </c>
      <c r="O8" s="11">
        <f t="shared" ref="O8:T8" si="13">+N8+1</f>
        <v>41597</v>
      </c>
      <c r="P8" s="48">
        <f t="shared" si="13"/>
        <v>41598</v>
      </c>
      <c r="Q8" s="76">
        <f t="shared" si="13"/>
        <v>41599</v>
      </c>
      <c r="R8" s="11">
        <f t="shared" si="13"/>
        <v>41600</v>
      </c>
      <c r="S8" s="19">
        <f t="shared" si="13"/>
        <v>41601</v>
      </c>
      <c r="T8" s="20">
        <f t="shared" si="13"/>
        <v>41602</v>
      </c>
      <c r="U8" s="8"/>
      <c r="V8" s="38" t="s">
        <v>17</v>
      </c>
      <c r="W8" s="49">
        <f t="shared" si="10"/>
        <v>41624</v>
      </c>
      <c r="X8" s="48">
        <f t="shared" ref="X8:AC8" si="14">+W8+1</f>
        <v>41625</v>
      </c>
      <c r="Y8" s="48">
        <f t="shared" si="14"/>
        <v>41626</v>
      </c>
      <c r="Z8" s="11">
        <f t="shared" si="14"/>
        <v>41627</v>
      </c>
      <c r="AA8" s="11">
        <f t="shared" si="14"/>
        <v>41628</v>
      </c>
      <c r="AB8" s="19">
        <f t="shared" si="14"/>
        <v>41629</v>
      </c>
      <c r="AC8" s="20">
        <f t="shared" si="14"/>
        <v>41630</v>
      </c>
      <c r="AD8" s="2"/>
      <c r="AE8" s="2"/>
    </row>
    <row r="9" spans="2:31" s="1" customFormat="1" ht="18" customHeight="1">
      <c r="B9" s="68"/>
      <c r="E9" s="31">
        <f t="shared" si="6"/>
        <v>41575</v>
      </c>
      <c r="F9" s="19">
        <f t="shared" ref="F9:K9" si="15">+E9+1</f>
        <v>41576</v>
      </c>
      <c r="G9" s="19">
        <f t="shared" si="15"/>
        <v>41577</v>
      </c>
      <c r="H9" s="19">
        <f t="shared" si="15"/>
        <v>41578</v>
      </c>
      <c r="I9" s="11">
        <f t="shared" si="15"/>
        <v>41579</v>
      </c>
      <c r="J9" s="11">
        <f t="shared" si="15"/>
        <v>41580</v>
      </c>
      <c r="K9" s="15">
        <f t="shared" si="15"/>
        <v>41581</v>
      </c>
      <c r="L9" s="8"/>
      <c r="M9" s="38" t="s">
        <v>14</v>
      </c>
      <c r="N9" s="14">
        <f t="shared" si="8"/>
        <v>41603</v>
      </c>
      <c r="O9" s="48">
        <f t="shared" ref="O9:T9" si="16">+N9+1</f>
        <v>41604</v>
      </c>
      <c r="P9" s="11">
        <f t="shared" si="16"/>
        <v>41605</v>
      </c>
      <c r="Q9" s="11">
        <f t="shared" si="16"/>
        <v>41606</v>
      </c>
      <c r="R9" s="11">
        <f t="shared" si="16"/>
        <v>41607</v>
      </c>
      <c r="S9" s="19">
        <f t="shared" si="16"/>
        <v>41608</v>
      </c>
      <c r="T9" s="15">
        <f t="shared" si="16"/>
        <v>41609</v>
      </c>
      <c r="U9" s="8"/>
      <c r="V9" s="43"/>
      <c r="W9" s="31">
        <f t="shared" si="10"/>
        <v>41631</v>
      </c>
      <c r="X9" s="19">
        <f t="shared" ref="X9:AC9" si="17">+W9+1</f>
        <v>41632</v>
      </c>
      <c r="Y9" s="19">
        <f t="shared" si="17"/>
        <v>41633</v>
      </c>
      <c r="Z9" s="19">
        <f t="shared" si="17"/>
        <v>41634</v>
      </c>
      <c r="AA9" s="19">
        <f t="shared" si="17"/>
        <v>41635</v>
      </c>
      <c r="AB9" s="19">
        <f t="shared" si="17"/>
        <v>41636</v>
      </c>
      <c r="AC9" s="20">
        <f t="shared" si="17"/>
        <v>41637</v>
      </c>
      <c r="AD9" s="2"/>
      <c r="AE9" s="2"/>
    </row>
    <row r="10" spans="2:31" s="1" customFormat="1" ht="18" customHeight="1" thickBot="1">
      <c r="B10" s="68"/>
      <c r="D10" s="39"/>
      <c r="E10" s="16">
        <f t="shared" si="6"/>
        <v>41582</v>
      </c>
      <c r="F10" s="17">
        <f t="shared" ref="F10:K10" si="18">+E10+1</f>
        <v>41583</v>
      </c>
      <c r="G10" s="17">
        <f t="shared" si="18"/>
        <v>41584</v>
      </c>
      <c r="H10" s="17">
        <f t="shared" si="18"/>
        <v>41585</v>
      </c>
      <c r="I10" s="17">
        <f t="shared" si="18"/>
        <v>41586</v>
      </c>
      <c r="J10" s="17">
        <f t="shared" si="18"/>
        <v>41587</v>
      </c>
      <c r="K10" s="18">
        <f t="shared" si="18"/>
        <v>41588</v>
      </c>
      <c r="L10" s="8"/>
      <c r="M10" s="40"/>
      <c r="N10" s="16">
        <f t="shared" si="8"/>
        <v>41610</v>
      </c>
      <c r="O10" s="17">
        <f t="shared" ref="O10:T10" si="19">+N10+1</f>
        <v>41611</v>
      </c>
      <c r="P10" s="17">
        <f t="shared" si="19"/>
        <v>41612</v>
      </c>
      <c r="Q10" s="17">
        <f t="shared" si="19"/>
        <v>41613</v>
      </c>
      <c r="R10" s="17">
        <f t="shared" si="19"/>
        <v>41614</v>
      </c>
      <c r="S10" s="17">
        <f t="shared" si="19"/>
        <v>41615</v>
      </c>
      <c r="T10" s="18">
        <f t="shared" si="19"/>
        <v>41616</v>
      </c>
      <c r="U10" s="8"/>
      <c r="V10" s="43"/>
      <c r="W10" s="32">
        <f t="shared" si="10"/>
        <v>41638</v>
      </c>
      <c r="X10" s="57">
        <f t="shared" ref="X10:AC10" si="20">+W10+1</f>
        <v>41639</v>
      </c>
      <c r="Y10" s="17">
        <f t="shared" si="20"/>
        <v>41640</v>
      </c>
      <c r="Z10" s="17">
        <f t="shared" si="20"/>
        <v>41641</v>
      </c>
      <c r="AA10" s="17">
        <f t="shared" si="20"/>
        <v>41642</v>
      </c>
      <c r="AB10" s="17">
        <f t="shared" si="20"/>
        <v>41643</v>
      </c>
      <c r="AC10" s="18">
        <f t="shared" si="20"/>
        <v>41644</v>
      </c>
      <c r="AD10" s="2"/>
      <c r="AE10" s="2"/>
    </row>
    <row r="11" spans="2:31" s="1" customFormat="1" ht="18" customHeight="1">
      <c r="B11" s="68"/>
      <c r="D11" s="39"/>
      <c r="E11" s="33"/>
      <c r="F11" s="33"/>
      <c r="G11" s="33"/>
      <c r="H11" s="33"/>
      <c r="I11" s="33"/>
      <c r="J11" s="33"/>
      <c r="K11" s="33"/>
      <c r="L11" s="8"/>
      <c r="M11" s="40"/>
      <c r="N11" s="33"/>
      <c r="O11" s="33"/>
      <c r="P11" s="33"/>
      <c r="Q11" s="33"/>
      <c r="R11" s="33"/>
      <c r="S11" s="33"/>
      <c r="T11" s="33"/>
      <c r="U11" s="8"/>
      <c r="V11" s="40"/>
      <c r="W11" s="35"/>
      <c r="X11" s="33"/>
      <c r="Y11" s="33"/>
      <c r="Z11" s="33"/>
      <c r="AA11" s="33"/>
      <c r="AB11" s="33"/>
      <c r="AC11" s="33"/>
      <c r="AD11" s="2"/>
      <c r="AE11" s="2"/>
    </row>
    <row r="12" spans="2:31" s="1" customFormat="1" ht="18" customHeight="1" thickBot="1">
      <c r="B12" s="68"/>
      <c r="D12" s="39"/>
      <c r="E12" s="2"/>
      <c r="F12" s="2"/>
      <c r="G12" s="2"/>
      <c r="H12" s="2"/>
      <c r="I12" s="2"/>
      <c r="J12" s="2"/>
      <c r="K12" s="2"/>
      <c r="L12" s="2"/>
      <c r="M12" s="40"/>
      <c r="N12" s="2"/>
      <c r="O12" s="2"/>
      <c r="P12" s="2"/>
      <c r="Q12" s="2"/>
      <c r="R12" s="2"/>
      <c r="S12" s="2"/>
      <c r="T12" s="2"/>
      <c r="U12" s="2"/>
      <c r="V12" s="40"/>
      <c r="W12" s="2"/>
      <c r="X12" s="2"/>
      <c r="Y12" s="2"/>
      <c r="Z12" s="2"/>
      <c r="AA12" s="2"/>
      <c r="AB12" s="2"/>
      <c r="AC12" s="2"/>
      <c r="AD12" s="2"/>
      <c r="AE12" s="2"/>
    </row>
    <row r="13" spans="2:31" s="2" customFormat="1" ht="18" customHeight="1">
      <c r="B13" s="68"/>
      <c r="D13" s="40"/>
      <c r="E13" s="69">
        <f>DATE($B$3,1,1)</f>
        <v>41640</v>
      </c>
      <c r="F13" s="70"/>
      <c r="G13" s="70"/>
      <c r="H13" s="70"/>
      <c r="I13" s="70"/>
      <c r="J13" s="70"/>
      <c r="K13" s="71"/>
      <c r="L13" s="8"/>
      <c r="M13" s="40"/>
      <c r="N13" s="69">
        <f>DATE($B$3,2,1)</f>
        <v>41671</v>
      </c>
      <c r="O13" s="70"/>
      <c r="P13" s="70"/>
      <c r="Q13" s="70"/>
      <c r="R13" s="70"/>
      <c r="S13" s="70"/>
      <c r="T13" s="71"/>
      <c r="U13" s="8"/>
      <c r="V13" s="40"/>
      <c r="W13" s="69">
        <f>DATE($B$3,3,1)</f>
        <v>41699</v>
      </c>
      <c r="X13" s="70"/>
      <c r="Y13" s="70"/>
      <c r="Z13" s="70"/>
      <c r="AA13" s="70"/>
      <c r="AB13" s="70"/>
      <c r="AC13" s="71"/>
      <c r="AD13" s="6"/>
      <c r="AE13" s="6"/>
    </row>
    <row r="14" spans="2:31" s="1" customFormat="1" ht="18" customHeight="1">
      <c r="B14" s="68"/>
      <c r="D14" s="40"/>
      <c r="E14" s="12" t="s">
        <v>3</v>
      </c>
      <c r="F14" s="9" t="s">
        <v>2</v>
      </c>
      <c r="G14" s="9" t="s">
        <v>2</v>
      </c>
      <c r="H14" s="9" t="s">
        <v>4</v>
      </c>
      <c r="I14" s="9" t="s">
        <v>5</v>
      </c>
      <c r="J14" s="9" t="s">
        <v>1</v>
      </c>
      <c r="K14" s="13" t="s">
        <v>6</v>
      </c>
      <c r="L14" s="10"/>
      <c r="M14" s="40"/>
      <c r="N14" s="12" t="s">
        <v>3</v>
      </c>
      <c r="O14" s="9" t="s">
        <v>2</v>
      </c>
      <c r="P14" s="9" t="s">
        <v>2</v>
      </c>
      <c r="Q14" s="9" t="s">
        <v>4</v>
      </c>
      <c r="R14" s="9" t="s">
        <v>5</v>
      </c>
      <c r="S14" s="9" t="s">
        <v>1</v>
      </c>
      <c r="T14" s="13" t="s">
        <v>6</v>
      </c>
      <c r="U14" s="10"/>
      <c r="V14" s="40"/>
      <c r="W14" s="12" t="s">
        <v>3</v>
      </c>
      <c r="X14" s="9" t="s">
        <v>2</v>
      </c>
      <c r="Y14" s="9" t="s">
        <v>2</v>
      </c>
      <c r="Z14" s="9" t="s">
        <v>4</v>
      </c>
      <c r="AA14" s="9" t="s">
        <v>5</v>
      </c>
      <c r="AB14" s="9" t="s">
        <v>1</v>
      </c>
      <c r="AC14" s="13" t="s">
        <v>6</v>
      </c>
      <c r="AD14" s="6"/>
      <c r="AE14" s="6"/>
    </row>
    <row r="15" spans="2:31" s="5" customFormat="1" ht="18" customHeight="1">
      <c r="B15" s="68"/>
      <c r="E15" s="27">
        <f>DATE([1]Calendrier!$B$3,MONTH(E13),1-MOD(6+WEEKDAY(E13)-1,7))</f>
        <v>41273</v>
      </c>
      <c r="F15" s="55">
        <f t="shared" ref="F15:K20" si="21">+E15+1</f>
        <v>41274</v>
      </c>
      <c r="G15" s="19">
        <f t="shared" si="21"/>
        <v>41275</v>
      </c>
      <c r="H15" s="19">
        <f t="shared" si="21"/>
        <v>41276</v>
      </c>
      <c r="I15" s="19">
        <f t="shared" si="21"/>
        <v>41277</v>
      </c>
      <c r="J15" s="19">
        <f t="shared" si="21"/>
        <v>41278</v>
      </c>
      <c r="K15" s="20">
        <f t="shared" si="21"/>
        <v>41279</v>
      </c>
      <c r="L15" s="8"/>
      <c r="N15" s="27">
        <f>DATE([1]Calendrier!$B$3,MONTH(N13),1-MOD(6+WEEKDAY(N13)-1,7))</f>
        <v>41301</v>
      </c>
      <c r="O15" s="21">
        <f t="shared" ref="O15:T20" si="22">+N15+1</f>
        <v>41302</v>
      </c>
      <c r="P15" s="21">
        <f t="shared" si="22"/>
        <v>41303</v>
      </c>
      <c r="Q15" s="21">
        <f t="shared" si="22"/>
        <v>41304</v>
      </c>
      <c r="R15" s="21">
        <f t="shared" si="22"/>
        <v>41305</v>
      </c>
      <c r="S15" s="19">
        <f t="shared" si="22"/>
        <v>41306</v>
      </c>
      <c r="T15" s="20">
        <f t="shared" si="22"/>
        <v>41307</v>
      </c>
      <c r="U15" s="8"/>
      <c r="V15" s="43"/>
      <c r="W15" s="27">
        <f>DATE([1]Calendrier!$B$3,MONTH(W13),1-MOD(6+WEEKDAY(W13)-1,7))</f>
        <v>41329</v>
      </c>
      <c r="X15" s="21">
        <f t="shared" ref="X15:AC20" si="23">+W15+1</f>
        <v>41330</v>
      </c>
      <c r="Y15" s="21">
        <f t="shared" si="23"/>
        <v>41331</v>
      </c>
      <c r="Z15" s="21">
        <f t="shared" si="23"/>
        <v>41332</v>
      </c>
      <c r="AA15" s="21">
        <f t="shared" si="23"/>
        <v>41333</v>
      </c>
      <c r="AB15" s="19">
        <f t="shared" si="23"/>
        <v>41334</v>
      </c>
      <c r="AC15" s="20">
        <f t="shared" si="23"/>
        <v>41335</v>
      </c>
      <c r="AD15" s="6"/>
      <c r="AE15" s="6"/>
    </row>
    <row r="16" spans="2:31" s="2" customFormat="1" ht="18" customHeight="1">
      <c r="B16" s="68"/>
      <c r="D16" s="38" t="s">
        <v>18</v>
      </c>
      <c r="E16" s="49">
        <f>+K15+1</f>
        <v>41280</v>
      </c>
      <c r="F16" s="11">
        <f t="shared" si="21"/>
        <v>41281</v>
      </c>
      <c r="G16" s="48">
        <f t="shared" si="21"/>
        <v>41282</v>
      </c>
      <c r="H16" s="11">
        <f t="shared" si="21"/>
        <v>41283</v>
      </c>
      <c r="I16" s="11">
        <f t="shared" si="21"/>
        <v>41284</v>
      </c>
      <c r="J16" s="19">
        <f t="shared" si="21"/>
        <v>41285</v>
      </c>
      <c r="K16" s="20">
        <f t="shared" si="21"/>
        <v>41286</v>
      </c>
      <c r="L16" s="8"/>
      <c r="M16" s="38" t="s">
        <v>22</v>
      </c>
      <c r="N16" s="50">
        <f>+T15+1</f>
        <v>41308</v>
      </c>
      <c r="O16" s="47">
        <f t="shared" si="22"/>
        <v>41309</v>
      </c>
      <c r="P16" s="11">
        <f t="shared" si="22"/>
        <v>41310</v>
      </c>
      <c r="Q16" s="47">
        <f t="shared" si="22"/>
        <v>41311</v>
      </c>
      <c r="R16" s="11">
        <f t="shared" si="22"/>
        <v>41312</v>
      </c>
      <c r="S16" s="19">
        <f t="shared" si="22"/>
        <v>41313</v>
      </c>
      <c r="T16" s="20">
        <f t="shared" si="22"/>
        <v>41314</v>
      </c>
      <c r="U16" s="8"/>
      <c r="V16" s="38" t="s">
        <v>24</v>
      </c>
      <c r="W16" s="50">
        <f>+AC15+1</f>
        <v>41336</v>
      </c>
      <c r="X16" s="47">
        <f t="shared" si="23"/>
        <v>41337</v>
      </c>
      <c r="Y16" s="48">
        <f t="shared" si="23"/>
        <v>41338</v>
      </c>
      <c r="Z16" s="48">
        <f t="shared" si="23"/>
        <v>41339</v>
      </c>
      <c r="AA16" s="48">
        <f t="shared" si="23"/>
        <v>41340</v>
      </c>
      <c r="AB16" s="19">
        <f t="shared" si="23"/>
        <v>41341</v>
      </c>
      <c r="AC16" s="20">
        <f t="shared" si="23"/>
        <v>41342</v>
      </c>
      <c r="AD16" s="6"/>
      <c r="AE16" s="6"/>
    </row>
    <row r="17" spans="2:31" s="2" customFormat="1" ht="18" customHeight="1">
      <c r="B17" s="68"/>
      <c r="D17" s="38" t="s">
        <v>19</v>
      </c>
      <c r="E17" s="49">
        <f>+K16+1</f>
        <v>41287</v>
      </c>
      <c r="F17" s="48">
        <f t="shared" si="21"/>
        <v>41288</v>
      </c>
      <c r="G17" s="48">
        <f t="shared" si="21"/>
        <v>41289</v>
      </c>
      <c r="H17" s="11">
        <f t="shared" si="21"/>
        <v>41290</v>
      </c>
      <c r="I17" s="11">
        <f t="shared" si="21"/>
        <v>41291</v>
      </c>
      <c r="J17" s="19">
        <f t="shared" si="21"/>
        <v>41292</v>
      </c>
      <c r="K17" s="20">
        <f t="shared" si="21"/>
        <v>41293</v>
      </c>
      <c r="L17" s="8"/>
      <c r="M17" s="38" t="s">
        <v>23</v>
      </c>
      <c r="N17" s="50">
        <f>+T16+1</f>
        <v>41315</v>
      </c>
      <c r="O17" s="47">
        <f t="shared" si="22"/>
        <v>41316</v>
      </c>
      <c r="P17" s="48">
        <f t="shared" si="22"/>
        <v>41317</v>
      </c>
      <c r="Q17" s="47">
        <f t="shared" si="22"/>
        <v>41318</v>
      </c>
      <c r="R17" s="11">
        <f t="shared" si="22"/>
        <v>41319</v>
      </c>
      <c r="S17" s="19">
        <f t="shared" si="22"/>
        <v>41320</v>
      </c>
      <c r="T17" s="20">
        <f t="shared" si="22"/>
        <v>41321</v>
      </c>
      <c r="U17" s="8"/>
      <c r="V17" s="38" t="s">
        <v>25</v>
      </c>
      <c r="W17" s="50">
        <f>+AC16+1</f>
        <v>41343</v>
      </c>
      <c r="X17" s="47">
        <f t="shared" si="23"/>
        <v>41344</v>
      </c>
      <c r="Y17" s="48">
        <f t="shared" si="23"/>
        <v>41345</v>
      </c>
      <c r="Z17" s="60">
        <f t="shared" si="23"/>
        <v>41346</v>
      </c>
      <c r="AA17" s="48">
        <f t="shared" si="23"/>
        <v>41347</v>
      </c>
      <c r="AB17" s="19">
        <f t="shared" si="23"/>
        <v>41348</v>
      </c>
      <c r="AC17" s="20">
        <f t="shared" si="23"/>
        <v>41349</v>
      </c>
      <c r="AD17" s="6"/>
      <c r="AE17" s="6"/>
    </row>
    <row r="18" spans="2:31" s="2" customFormat="1" ht="18" customHeight="1">
      <c r="B18" s="68"/>
      <c r="D18" s="38" t="s">
        <v>20</v>
      </c>
      <c r="E18" s="49">
        <f>+K17+1</f>
        <v>41294</v>
      </c>
      <c r="F18" s="11">
        <f t="shared" si="21"/>
        <v>41295</v>
      </c>
      <c r="G18" s="11">
        <f t="shared" si="21"/>
        <v>41296</v>
      </c>
      <c r="H18" s="11">
        <f t="shared" si="21"/>
        <v>41297</v>
      </c>
      <c r="I18" s="11">
        <f t="shared" si="21"/>
        <v>41298</v>
      </c>
      <c r="J18" s="19">
        <f t="shared" si="21"/>
        <v>41299</v>
      </c>
      <c r="K18" s="20">
        <f t="shared" si="21"/>
        <v>41300</v>
      </c>
      <c r="L18" s="8"/>
      <c r="N18" s="31">
        <f>+T17+1</f>
        <v>41322</v>
      </c>
      <c r="O18" s="19">
        <f t="shared" si="22"/>
        <v>41323</v>
      </c>
      <c r="P18" s="19">
        <f t="shared" si="22"/>
        <v>41324</v>
      </c>
      <c r="Q18" s="19">
        <f t="shared" si="22"/>
        <v>41325</v>
      </c>
      <c r="R18" s="19">
        <f t="shared" si="22"/>
        <v>41326</v>
      </c>
      <c r="S18" s="19">
        <f t="shared" si="22"/>
        <v>41327</v>
      </c>
      <c r="T18" s="20">
        <f t="shared" si="22"/>
        <v>41328</v>
      </c>
      <c r="U18" s="8"/>
      <c r="V18" s="38" t="s">
        <v>26</v>
      </c>
      <c r="W18" s="59">
        <f>+AC17+1</f>
        <v>41350</v>
      </c>
      <c r="X18" s="60">
        <f t="shared" si="23"/>
        <v>41351</v>
      </c>
      <c r="Y18" s="48">
        <f t="shared" si="23"/>
        <v>41352</v>
      </c>
      <c r="Z18" s="48">
        <f t="shared" si="23"/>
        <v>41353</v>
      </c>
      <c r="AA18" s="11">
        <f t="shared" si="23"/>
        <v>41354</v>
      </c>
      <c r="AB18" s="19">
        <f t="shared" si="23"/>
        <v>41355</v>
      </c>
      <c r="AC18" s="20">
        <f t="shared" si="23"/>
        <v>41356</v>
      </c>
      <c r="AD18" s="6"/>
      <c r="AE18" s="6"/>
    </row>
    <row r="19" spans="2:31" s="2" customFormat="1" ht="18" customHeight="1">
      <c r="B19" s="68"/>
      <c r="D19" s="38" t="s">
        <v>21</v>
      </c>
      <c r="E19" s="49">
        <f>+K18+1</f>
        <v>41301</v>
      </c>
      <c r="F19" s="48">
        <f t="shared" si="21"/>
        <v>41302</v>
      </c>
      <c r="G19" s="48">
        <f t="shared" si="21"/>
        <v>41303</v>
      </c>
      <c r="H19" s="11">
        <f t="shared" si="21"/>
        <v>41304</v>
      </c>
      <c r="I19" s="11">
        <f t="shared" si="21"/>
        <v>41305</v>
      </c>
      <c r="J19" s="21">
        <f t="shared" si="21"/>
        <v>41306</v>
      </c>
      <c r="K19" s="22">
        <f t="shared" si="21"/>
        <v>41307</v>
      </c>
      <c r="L19" s="8"/>
      <c r="N19" s="31">
        <f>+T18+1</f>
        <v>41329</v>
      </c>
      <c r="O19" s="19">
        <f t="shared" si="22"/>
        <v>41330</v>
      </c>
      <c r="P19" s="19">
        <f t="shared" si="22"/>
        <v>41331</v>
      </c>
      <c r="Q19" s="19">
        <f t="shared" si="22"/>
        <v>41332</v>
      </c>
      <c r="R19" s="19">
        <f t="shared" si="22"/>
        <v>41333</v>
      </c>
      <c r="S19" s="21">
        <f t="shared" si="22"/>
        <v>41334</v>
      </c>
      <c r="T19" s="22">
        <f t="shared" si="22"/>
        <v>41335</v>
      </c>
      <c r="U19" s="8"/>
      <c r="V19" s="38" t="s">
        <v>27</v>
      </c>
      <c r="W19" s="50">
        <f>+AC18+1</f>
        <v>41357</v>
      </c>
      <c r="X19" s="47">
        <f t="shared" si="23"/>
        <v>41358</v>
      </c>
      <c r="Y19" s="11">
        <f t="shared" si="23"/>
        <v>41359</v>
      </c>
      <c r="Z19" s="65">
        <f t="shared" si="23"/>
        <v>41360</v>
      </c>
      <c r="AA19" s="11">
        <f t="shared" si="23"/>
        <v>41361</v>
      </c>
      <c r="AB19" s="19">
        <f t="shared" si="23"/>
        <v>41362</v>
      </c>
      <c r="AC19" s="20">
        <f t="shared" si="23"/>
        <v>41363</v>
      </c>
      <c r="AD19" s="6"/>
      <c r="AE19" s="6"/>
    </row>
    <row r="20" spans="2:31" s="2" customFormat="1" ht="18" customHeight="1" thickBot="1">
      <c r="B20" s="68"/>
      <c r="D20" s="40"/>
      <c r="E20" s="25">
        <f>+K19+1</f>
        <v>41308</v>
      </c>
      <c r="F20" s="23">
        <f t="shared" si="21"/>
        <v>41309</v>
      </c>
      <c r="G20" s="23">
        <f t="shared" si="21"/>
        <v>41310</v>
      </c>
      <c r="H20" s="23">
        <f t="shared" si="21"/>
        <v>41311</v>
      </c>
      <c r="I20" s="23">
        <f t="shared" si="21"/>
        <v>41312</v>
      </c>
      <c r="J20" s="23">
        <f t="shared" si="21"/>
        <v>41313</v>
      </c>
      <c r="K20" s="24">
        <f t="shared" si="21"/>
        <v>41314</v>
      </c>
      <c r="L20" s="8"/>
      <c r="M20" s="40"/>
      <c r="N20" s="25">
        <f>+T19+1</f>
        <v>41336</v>
      </c>
      <c r="O20" s="23">
        <f t="shared" si="22"/>
        <v>41337</v>
      </c>
      <c r="P20" s="23">
        <f t="shared" si="22"/>
        <v>41338</v>
      </c>
      <c r="Q20" s="23">
        <f t="shared" si="22"/>
        <v>41339</v>
      </c>
      <c r="R20" s="23">
        <f t="shared" si="22"/>
        <v>41340</v>
      </c>
      <c r="S20" s="23">
        <f t="shared" si="22"/>
        <v>41341</v>
      </c>
      <c r="T20" s="24">
        <f t="shared" si="22"/>
        <v>41342</v>
      </c>
      <c r="U20" s="8"/>
      <c r="V20" s="40"/>
      <c r="W20" s="61">
        <f>+AC19+1</f>
        <v>41364</v>
      </c>
      <c r="X20" s="23">
        <f t="shared" si="23"/>
        <v>41365</v>
      </c>
      <c r="Y20" s="23">
        <f t="shared" si="23"/>
        <v>41366</v>
      </c>
      <c r="Z20" s="23">
        <f t="shared" si="23"/>
        <v>41367</v>
      </c>
      <c r="AA20" s="23">
        <f t="shared" si="23"/>
        <v>41368</v>
      </c>
      <c r="AB20" s="23">
        <f t="shared" si="23"/>
        <v>41369</v>
      </c>
      <c r="AC20" s="24">
        <f t="shared" si="23"/>
        <v>41370</v>
      </c>
      <c r="AD20" s="6"/>
      <c r="AE20" s="6"/>
    </row>
    <row r="21" spans="2:31" s="2" customFormat="1" ht="18" customHeight="1">
      <c r="B21" s="68"/>
      <c r="D21" s="40"/>
      <c r="E21" s="34"/>
      <c r="F21" s="34"/>
      <c r="G21" s="34"/>
      <c r="H21" s="34"/>
      <c r="I21" s="34"/>
      <c r="J21" s="34"/>
      <c r="K21" s="34"/>
      <c r="L21" s="8"/>
      <c r="M21" s="40"/>
      <c r="N21" s="34"/>
      <c r="O21" s="34"/>
      <c r="P21" s="34"/>
      <c r="Q21" s="34"/>
      <c r="R21" s="34"/>
      <c r="S21" s="34"/>
      <c r="T21" s="34"/>
      <c r="U21" s="8"/>
      <c r="V21" s="40"/>
      <c r="W21" s="34"/>
      <c r="X21" s="34"/>
      <c r="Y21" s="34"/>
      <c r="Z21" s="34"/>
      <c r="AA21" s="34"/>
      <c r="AB21" s="34"/>
      <c r="AC21" s="34"/>
      <c r="AD21" s="6"/>
      <c r="AE21" s="6"/>
    </row>
    <row r="22" spans="2:31" s="2" customFormat="1" ht="18" customHeight="1" thickBot="1">
      <c r="B22" s="68"/>
      <c r="D22" s="40"/>
      <c r="E22" s="8"/>
      <c r="F22" s="8"/>
      <c r="G22" s="8"/>
      <c r="H22" s="8"/>
      <c r="I22" s="8"/>
      <c r="J22" s="8"/>
      <c r="K22" s="8"/>
      <c r="L22" s="8"/>
      <c r="M22" s="40"/>
      <c r="N22" s="8"/>
      <c r="O22" s="8"/>
      <c r="P22" s="8"/>
      <c r="Q22" s="8"/>
      <c r="R22" s="8"/>
      <c r="S22" s="8"/>
      <c r="T22" s="8"/>
      <c r="U22" s="8" t="s">
        <v>0</v>
      </c>
      <c r="V22" s="40"/>
      <c r="W22" s="8"/>
      <c r="X22" s="8"/>
      <c r="Y22" s="8"/>
      <c r="Z22" s="8"/>
      <c r="AA22" s="8"/>
      <c r="AB22" s="8"/>
      <c r="AC22" s="8"/>
      <c r="AD22" s="6"/>
      <c r="AE22" s="6"/>
    </row>
    <row r="23" spans="2:31" s="2" customFormat="1" ht="18" customHeight="1">
      <c r="B23" s="68"/>
      <c r="D23" s="40"/>
      <c r="E23" s="69">
        <f>DATE($B$3,4,1)</f>
        <v>41730</v>
      </c>
      <c r="F23" s="70"/>
      <c r="G23" s="70"/>
      <c r="H23" s="70"/>
      <c r="I23" s="70"/>
      <c r="J23" s="70"/>
      <c r="K23" s="71"/>
      <c r="L23" s="8"/>
      <c r="M23" s="40"/>
      <c r="N23" s="69">
        <f>DATE($B$3,5,1)</f>
        <v>41760</v>
      </c>
      <c r="O23" s="70"/>
      <c r="P23" s="70"/>
      <c r="Q23" s="70"/>
      <c r="R23" s="70"/>
      <c r="S23" s="70"/>
      <c r="T23" s="71"/>
      <c r="U23" s="8"/>
      <c r="V23" s="40"/>
      <c r="W23" s="69">
        <f>DATE($B$3,6,1)</f>
        <v>41791</v>
      </c>
      <c r="X23" s="70"/>
      <c r="Y23" s="70"/>
      <c r="Z23" s="70"/>
      <c r="AA23" s="70"/>
      <c r="AB23" s="70"/>
      <c r="AC23" s="71"/>
      <c r="AD23" s="6"/>
      <c r="AE23" s="6"/>
    </row>
    <row r="24" spans="2:31" s="1" customFormat="1" ht="18" customHeight="1">
      <c r="B24" s="68"/>
      <c r="D24" s="40"/>
      <c r="E24" s="12" t="s">
        <v>3</v>
      </c>
      <c r="F24" s="9" t="s">
        <v>2</v>
      </c>
      <c r="G24" s="9" t="s">
        <v>2</v>
      </c>
      <c r="H24" s="9" t="s">
        <v>4</v>
      </c>
      <c r="I24" s="9" t="s">
        <v>5</v>
      </c>
      <c r="J24" s="9" t="s">
        <v>1</v>
      </c>
      <c r="K24" s="13" t="s">
        <v>6</v>
      </c>
      <c r="L24" s="10"/>
      <c r="M24" s="40"/>
      <c r="N24" s="12" t="s">
        <v>3</v>
      </c>
      <c r="O24" s="9" t="s">
        <v>2</v>
      </c>
      <c r="P24" s="9" t="s">
        <v>2</v>
      </c>
      <c r="Q24" s="9" t="s">
        <v>4</v>
      </c>
      <c r="R24" s="9" t="s">
        <v>5</v>
      </c>
      <c r="S24" s="9" t="s">
        <v>1</v>
      </c>
      <c r="T24" s="13" t="s">
        <v>6</v>
      </c>
      <c r="U24" s="10"/>
      <c r="V24" s="40"/>
      <c r="W24" s="12" t="s">
        <v>3</v>
      </c>
      <c r="X24" s="9" t="s">
        <v>2</v>
      </c>
      <c r="Y24" s="9" t="s">
        <v>2</v>
      </c>
      <c r="Z24" s="9" t="s">
        <v>4</v>
      </c>
      <c r="AA24" s="9" t="s">
        <v>5</v>
      </c>
      <c r="AB24" s="9" t="s">
        <v>1</v>
      </c>
      <c r="AC24" s="13" t="s">
        <v>6</v>
      </c>
      <c r="AD24" s="6"/>
      <c r="AE24" s="6"/>
    </row>
    <row r="25" spans="2:31" s="5" customFormat="1" ht="18" customHeight="1">
      <c r="B25" s="68"/>
      <c r="D25" s="38" t="s">
        <v>28</v>
      </c>
      <c r="E25" s="56">
        <f>DATE([1]Calendrier!$B$3,MONTH(E23),1-MOD(6+WEEKDAY(E23)-1,7))</f>
        <v>41364</v>
      </c>
      <c r="F25" s="47">
        <f t="shared" ref="F25:K30" si="24">+E25+1</f>
        <v>41365</v>
      </c>
      <c r="G25" s="11">
        <f t="shared" si="24"/>
        <v>41366</v>
      </c>
      <c r="H25" s="48">
        <f t="shared" si="24"/>
        <v>41367</v>
      </c>
      <c r="I25" s="11">
        <f t="shared" si="24"/>
        <v>41368</v>
      </c>
      <c r="J25" s="19">
        <f t="shared" si="24"/>
        <v>41369</v>
      </c>
      <c r="K25" s="20">
        <f t="shared" si="24"/>
        <v>41370</v>
      </c>
      <c r="L25" s="8"/>
      <c r="N25" s="56">
        <f>DATE([1]Calendrier!$B$3,MONTH(N23),1-MOD(6+WEEKDAY(N23)-1,7))</f>
        <v>41392</v>
      </c>
      <c r="O25" s="55">
        <f t="shared" ref="O25:T30" si="25">+N25+1</f>
        <v>41393</v>
      </c>
      <c r="P25" s="55">
        <f t="shared" si="25"/>
        <v>41394</v>
      </c>
      <c r="Q25" s="19">
        <f t="shared" si="25"/>
        <v>41395</v>
      </c>
      <c r="R25" s="48">
        <f t="shared" si="25"/>
        <v>41396</v>
      </c>
      <c r="S25" s="19">
        <f t="shared" si="25"/>
        <v>41397</v>
      </c>
      <c r="T25" s="20">
        <f t="shared" si="25"/>
        <v>41398</v>
      </c>
      <c r="U25" s="8"/>
      <c r="V25" s="38" t="s">
        <v>35</v>
      </c>
      <c r="W25" s="27">
        <f>DATE([1]Calendrier!$B$3,MONTH(W23),1-MOD(6+WEEKDAY(W23)-1,7))</f>
        <v>41420</v>
      </c>
      <c r="X25" s="21">
        <f t="shared" ref="X25:AC30" si="26">+W25+1</f>
        <v>41421</v>
      </c>
      <c r="Y25" s="21">
        <f t="shared" si="26"/>
        <v>41422</v>
      </c>
      <c r="Z25" s="21">
        <f t="shared" si="26"/>
        <v>41423</v>
      </c>
      <c r="AA25" s="21">
        <f t="shared" si="26"/>
        <v>41424</v>
      </c>
      <c r="AB25" s="19">
        <f t="shared" si="26"/>
        <v>41425</v>
      </c>
      <c r="AC25" s="20">
        <f t="shared" si="26"/>
        <v>41426</v>
      </c>
      <c r="AD25" s="6"/>
      <c r="AE25" s="6"/>
    </row>
    <row r="26" spans="2:31" s="2" customFormat="1" ht="18" customHeight="1">
      <c r="B26" s="68"/>
      <c r="D26" s="38" t="s">
        <v>29</v>
      </c>
      <c r="E26" s="50">
        <f>+K25+1</f>
        <v>41371</v>
      </c>
      <c r="F26" s="47">
        <f t="shared" si="24"/>
        <v>41372</v>
      </c>
      <c r="G26" s="48">
        <f t="shared" si="24"/>
        <v>41373</v>
      </c>
      <c r="H26" s="47">
        <f t="shared" si="24"/>
        <v>41374</v>
      </c>
      <c r="I26" s="11">
        <f t="shared" si="24"/>
        <v>41375</v>
      </c>
      <c r="J26" s="19">
        <f t="shared" si="24"/>
        <v>41376</v>
      </c>
      <c r="K26" s="20">
        <f t="shared" si="24"/>
        <v>41377</v>
      </c>
      <c r="L26" s="8"/>
      <c r="M26" s="38" t="s">
        <v>31</v>
      </c>
      <c r="N26" s="50">
        <f>+T25+1</f>
        <v>41399</v>
      </c>
      <c r="O26" s="47">
        <f t="shared" si="25"/>
        <v>41400</v>
      </c>
      <c r="P26" s="48">
        <f t="shared" si="25"/>
        <v>41401</v>
      </c>
      <c r="Q26" s="19">
        <f t="shared" si="25"/>
        <v>41402</v>
      </c>
      <c r="R26" s="48">
        <f t="shared" si="25"/>
        <v>41403</v>
      </c>
      <c r="S26" s="19">
        <f t="shared" si="25"/>
        <v>41404</v>
      </c>
      <c r="T26" s="20">
        <f t="shared" si="25"/>
        <v>41405</v>
      </c>
      <c r="U26" s="8"/>
      <c r="V26" s="38" t="s">
        <v>36</v>
      </c>
      <c r="W26" s="44">
        <f>+AC25+1</f>
        <v>41427</v>
      </c>
      <c r="X26" s="45">
        <f t="shared" si="26"/>
        <v>41428</v>
      </c>
      <c r="Y26" s="48">
        <f t="shared" si="26"/>
        <v>41429</v>
      </c>
      <c r="Z26" s="48">
        <f t="shared" si="26"/>
        <v>41430</v>
      </c>
      <c r="AA26" s="48">
        <f t="shared" si="26"/>
        <v>41431</v>
      </c>
      <c r="AB26" s="19">
        <f t="shared" si="26"/>
        <v>41432</v>
      </c>
      <c r="AC26" s="20">
        <f t="shared" si="26"/>
        <v>41433</v>
      </c>
      <c r="AD26" s="6"/>
      <c r="AE26" s="6"/>
    </row>
    <row r="27" spans="2:31" s="2" customFormat="1" ht="18" customHeight="1">
      <c r="B27" s="68"/>
      <c r="E27" s="31">
        <f>+K26+1</f>
        <v>41378</v>
      </c>
      <c r="F27" s="19">
        <f t="shared" si="24"/>
        <v>41379</v>
      </c>
      <c r="G27" s="19">
        <f t="shared" si="24"/>
        <v>41380</v>
      </c>
      <c r="H27" s="19">
        <f t="shared" si="24"/>
        <v>41381</v>
      </c>
      <c r="I27" s="19">
        <f t="shared" si="24"/>
        <v>41382</v>
      </c>
      <c r="J27" s="19">
        <f t="shared" si="24"/>
        <v>41383</v>
      </c>
      <c r="K27" s="20">
        <f t="shared" si="24"/>
        <v>41384</v>
      </c>
      <c r="L27" s="8"/>
      <c r="M27" s="38" t="s">
        <v>32</v>
      </c>
      <c r="N27" s="50">
        <f>+T26+1</f>
        <v>41406</v>
      </c>
      <c r="O27" s="47">
        <f t="shared" si="25"/>
        <v>41407</v>
      </c>
      <c r="P27" s="48">
        <f t="shared" si="25"/>
        <v>41408</v>
      </c>
      <c r="Q27" s="48">
        <f t="shared" si="25"/>
        <v>41409</v>
      </c>
      <c r="R27" s="11">
        <f t="shared" si="25"/>
        <v>41410</v>
      </c>
      <c r="S27" s="19">
        <f t="shared" si="25"/>
        <v>41411</v>
      </c>
      <c r="T27" s="20">
        <f t="shared" si="25"/>
        <v>41412</v>
      </c>
      <c r="U27" s="8"/>
      <c r="V27" s="38" t="s">
        <v>37</v>
      </c>
      <c r="W27" s="31">
        <f>+AC26+1</f>
        <v>41434</v>
      </c>
      <c r="X27" s="45">
        <f t="shared" si="26"/>
        <v>41435</v>
      </c>
      <c r="Y27" s="11">
        <f t="shared" si="26"/>
        <v>41436</v>
      </c>
      <c r="Z27" s="11">
        <f t="shared" si="26"/>
        <v>41437</v>
      </c>
      <c r="AA27" s="11">
        <f t="shared" si="26"/>
        <v>41438</v>
      </c>
      <c r="AB27" s="19">
        <f t="shared" si="26"/>
        <v>41439</v>
      </c>
      <c r="AC27" s="20">
        <f t="shared" si="26"/>
        <v>41440</v>
      </c>
      <c r="AD27" s="6"/>
      <c r="AE27" s="6"/>
    </row>
    <row r="28" spans="2:31" s="2" customFormat="1" ht="18" customHeight="1">
      <c r="B28" s="68"/>
      <c r="E28" s="31">
        <f>+K27+1</f>
        <v>41385</v>
      </c>
      <c r="F28" s="19">
        <f t="shared" si="24"/>
        <v>41386</v>
      </c>
      <c r="G28" s="19">
        <f t="shared" si="24"/>
        <v>41387</v>
      </c>
      <c r="H28" s="19">
        <f t="shared" si="24"/>
        <v>41388</v>
      </c>
      <c r="I28" s="19">
        <f t="shared" si="24"/>
        <v>41389</v>
      </c>
      <c r="J28" s="19">
        <f t="shared" si="24"/>
        <v>41390</v>
      </c>
      <c r="K28" s="20">
        <f t="shared" si="24"/>
        <v>41391</v>
      </c>
      <c r="L28" s="8"/>
      <c r="M28" s="38" t="s">
        <v>33</v>
      </c>
      <c r="N28" s="59">
        <f>+T27+1</f>
        <v>41413</v>
      </c>
      <c r="O28" s="60">
        <f t="shared" si="25"/>
        <v>41414</v>
      </c>
      <c r="P28" s="48">
        <f t="shared" si="25"/>
        <v>41415</v>
      </c>
      <c r="Q28" s="60">
        <f t="shared" si="25"/>
        <v>41416</v>
      </c>
      <c r="R28" s="11">
        <f t="shared" si="25"/>
        <v>41417</v>
      </c>
      <c r="S28" s="19">
        <f t="shared" si="25"/>
        <v>41418</v>
      </c>
      <c r="T28" s="20">
        <f t="shared" si="25"/>
        <v>41419</v>
      </c>
      <c r="U28" s="8"/>
      <c r="V28" s="38" t="s">
        <v>38</v>
      </c>
      <c r="W28" s="14">
        <f>+AC27+1</f>
        <v>41441</v>
      </c>
      <c r="X28" s="11">
        <f t="shared" si="26"/>
        <v>41442</v>
      </c>
      <c r="Y28" s="11">
        <f t="shared" si="26"/>
        <v>41443</v>
      </c>
      <c r="Z28" s="11">
        <f t="shared" si="26"/>
        <v>41444</v>
      </c>
      <c r="AA28" s="11">
        <f t="shared" si="26"/>
        <v>41445</v>
      </c>
      <c r="AB28" s="19">
        <f t="shared" si="26"/>
        <v>41446</v>
      </c>
      <c r="AC28" s="20">
        <f t="shared" si="26"/>
        <v>41447</v>
      </c>
      <c r="AD28" s="6"/>
      <c r="AE28" s="6"/>
    </row>
    <row r="29" spans="2:31" s="2" customFormat="1" ht="18" customHeight="1">
      <c r="B29" s="68"/>
      <c r="D29" s="38" t="s">
        <v>30</v>
      </c>
      <c r="E29" s="50">
        <f>+K28+1</f>
        <v>41392</v>
      </c>
      <c r="F29" s="48">
        <f t="shared" si="24"/>
        <v>41393</v>
      </c>
      <c r="G29" s="48">
        <f t="shared" si="24"/>
        <v>41394</v>
      </c>
      <c r="H29" s="21">
        <f t="shared" si="24"/>
        <v>41395</v>
      </c>
      <c r="I29" s="21">
        <f t="shared" si="24"/>
        <v>41396</v>
      </c>
      <c r="J29" s="21">
        <f t="shared" si="24"/>
        <v>41397</v>
      </c>
      <c r="K29" s="22">
        <f t="shared" si="24"/>
        <v>41398</v>
      </c>
      <c r="L29" s="8"/>
      <c r="M29" s="38" t="s">
        <v>34</v>
      </c>
      <c r="N29" s="50">
        <f>+T28+1</f>
        <v>41420</v>
      </c>
      <c r="O29" s="47">
        <f t="shared" si="25"/>
        <v>41421</v>
      </c>
      <c r="P29" s="48">
        <f t="shared" si="25"/>
        <v>41422</v>
      </c>
      <c r="Q29" s="19">
        <f t="shared" si="25"/>
        <v>41423</v>
      </c>
      <c r="R29" s="47">
        <f t="shared" si="25"/>
        <v>41424</v>
      </c>
      <c r="S29" s="21">
        <f t="shared" si="25"/>
        <v>41425</v>
      </c>
      <c r="T29" s="22">
        <f t="shared" si="25"/>
        <v>41426</v>
      </c>
      <c r="U29" s="8"/>
      <c r="V29" s="38" t="s">
        <v>39</v>
      </c>
      <c r="W29" s="14">
        <f>+AC28+1</f>
        <v>41448</v>
      </c>
      <c r="X29" s="11">
        <f t="shared" si="26"/>
        <v>41449</v>
      </c>
      <c r="Y29" s="11">
        <f t="shared" si="26"/>
        <v>41450</v>
      </c>
      <c r="Z29" s="11">
        <f t="shared" si="26"/>
        <v>41451</v>
      </c>
      <c r="AA29" s="11">
        <f t="shared" si="26"/>
        <v>41452</v>
      </c>
      <c r="AB29" s="19">
        <f t="shared" si="26"/>
        <v>41453</v>
      </c>
      <c r="AC29" s="20">
        <f t="shared" si="26"/>
        <v>41454</v>
      </c>
      <c r="AD29" s="6"/>
      <c r="AE29" s="6"/>
    </row>
    <row r="30" spans="2:31" s="2" customFormat="1" ht="18" customHeight="1" thickBot="1">
      <c r="B30" s="68"/>
      <c r="D30" s="41"/>
      <c r="E30" s="25">
        <f>+K29+1</f>
        <v>41399</v>
      </c>
      <c r="F30" s="23">
        <f t="shared" si="24"/>
        <v>41400</v>
      </c>
      <c r="G30" s="23">
        <f t="shared" si="24"/>
        <v>41401</v>
      </c>
      <c r="H30" s="23">
        <f t="shared" si="24"/>
        <v>41402</v>
      </c>
      <c r="I30" s="23">
        <f t="shared" si="24"/>
        <v>41403</v>
      </c>
      <c r="J30" s="23">
        <f t="shared" si="24"/>
        <v>41404</v>
      </c>
      <c r="K30" s="24">
        <f t="shared" si="24"/>
        <v>41405</v>
      </c>
      <c r="L30" s="26"/>
      <c r="M30" s="39"/>
      <c r="N30" s="25">
        <f>+T29+1</f>
        <v>41427</v>
      </c>
      <c r="O30" s="23">
        <f t="shared" si="25"/>
        <v>41428</v>
      </c>
      <c r="P30" s="23">
        <f t="shared" si="25"/>
        <v>41429</v>
      </c>
      <c r="Q30" s="23">
        <f t="shared" si="25"/>
        <v>41430</v>
      </c>
      <c r="R30" s="23">
        <f t="shared" si="25"/>
        <v>41431</v>
      </c>
      <c r="S30" s="23">
        <f t="shared" si="25"/>
        <v>41432</v>
      </c>
      <c r="T30" s="24">
        <f t="shared" si="25"/>
        <v>41433</v>
      </c>
      <c r="U30" s="26"/>
      <c r="V30" s="39"/>
      <c r="W30" s="25">
        <f>+AC29+1</f>
        <v>41455</v>
      </c>
      <c r="X30" s="23">
        <f t="shared" si="26"/>
        <v>41456</v>
      </c>
      <c r="Y30" s="23">
        <f t="shared" si="26"/>
        <v>41457</v>
      </c>
      <c r="Z30" s="23">
        <f t="shared" si="26"/>
        <v>41458</v>
      </c>
      <c r="AA30" s="23">
        <f t="shared" si="26"/>
        <v>41459</v>
      </c>
      <c r="AB30" s="23">
        <f t="shared" si="26"/>
        <v>41460</v>
      </c>
      <c r="AC30" s="24">
        <f t="shared" si="26"/>
        <v>41461</v>
      </c>
      <c r="AD30" s="6"/>
      <c r="AE30" s="6"/>
    </row>
    <row r="31" spans="2:31" s="2" customFormat="1" ht="18" customHeight="1">
      <c r="B31" s="6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2"/>
      <c r="W31" s="6"/>
      <c r="X31" s="6"/>
      <c r="Y31" s="6"/>
      <c r="Z31" s="6"/>
      <c r="AA31" s="6"/>
      <c r="AB31" s="6"/>
      <c r="AC31" s="6"/>
      <c r="AD31" s="6"/>
      <c r="AE31" s="6"/>
    </row>
    <row r="32" spans="2:31" s="2" customFormat="1" ht="18" customHeight="1">
      <c r="B32" s="68"/>
      <c r="C32" s="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2:32" s="1" customFormat="1" ht="18" customHeight="1">
      <c r="B33" s="68"/>
      <c r="F33" s="58"/>
      <c r="G33" s="66" t="s">
        <v>43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"/>
      <c r="AA33" s="6"/>
      <c r="AB33" s="6"/>
      <c r="AC33" s="6"/>
      <c r="AD33" s="6"/>
      <c r="AE33" s="6"/>
    </row>
    <row r="34" spans="2:32" s="5" customFormat="1" ht="18" customHeight="1">
      <c r="B34" s="68"/>
      <c r="E34" s="4"/>
      <c r="F34" s="6"/>
      <c r="G34" s="6"/>
      <c r="H34" s="42" t="s">
        <v>41</v>
      </c>
      <c r="I34" s="42"/>
      <c r="J34" s="42"/>
      <c r="K34" s="4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2" s="5" customFormat="1" ht="18" customHeight="1">
      <c r="B35" s="68"/>
      <c r="E35" s="4"/>
      <c r="F35" s="78"/>
      <c r="G35" s="46" t="s">
        <v>46</v>
      </c>
      <c r="H35" s="42"/>
      <c r="I35" s="42"/>
      <c r="J35" s="42"/>
      <c r="K35" s="4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2:32" s="2" customFormat="1" ht="18" customHeight="1">
      <c r="B36" s="68"/>
      <c r="E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2:32" s="2" customFormat="1" ht="18" customHeight="1">
      <c r="B37" s="68"/>
      <c r="E37" s="6"/>
      <c r="F37" s="51"/>
      <c r="G37" s="46" t="s">
        <v>40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2:32" s="2" customFormat="1" ht="18" customHeight="1">
      <c r="B38" s="6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s="2" customFormat="1" ht="18" customHeight="1">
      <c r="B39" s="68"/>
      <c r="E39" s="6"/>
      <c r="F39" s="72"/>
      <c r="G39" s="74" t="s">
        <v>44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6"/>
      <c r="Y39" s="6"/>
      <c r="Z39" s="6"/>
      <c r="AA39" s="6"/>
      <c r="AB39" s="6"/>
      <c r="AC39" s="6"/>
      <c r="AD39" s="6"/>
      <c r="AE39" s="6"/>
    </row>
    <row r="40" spans="2:32" s="2" customFormat="1" ht="18" customHeight="1">
      <c r="B40" s="6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AF40" s="6"/>
    </row>
    <row r="41" spans="2:32" s="2" customFormat="1" ht="15.6" customHeight="1">
      <c r="B41" s="29"/>
      <c r="E41" s="6"/>
      <c r="F41" s="77"/>
      <c r="G41" s="46" t="s">
        <v>45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F41" s="6"/>
    </row>
    <row r="42" spans="2:32">
      <c r="AF42" s="7"/>
    </row>
  </sheetData>
  <dataConsolidate/>
  <mergeCells count="12">
    <mergeCell ref="B4:B40"/>
    <mergeCell ref="E3:K3"/>
    <mergeCell ref="N3:T3"/>
    <mergeCell ref="W3:AC3"/>
    <mergeCell ref="W13:AC13"/>
    <mergeCell ref="N13:T13"/>
    <mergeCell ref="E13:K13"/>
    <mergeCell ref="E23:K23"/>
    <mergeCell ref="N23:T23"/>
    <mergeCell ref="W23:AC23"/>
    <mergeCell ref="G33:Y33"/>
    <mergeCell ref="G39:W39"/>
  </mergeCells>
  <phoneticPr fontId="1" type="noConversion"/>
  <conditionalFormatting sqref="E5:K11">
    <cfRule type="expression" dxfId="38" priority="46" stopIfTrue="1">
      <formula>MONTH(E5)&lt;&gt;MONTH($E$3)</formula>
    </cfRule>
  </conditionalFormatting>
  <conditionalFormatting sqref="N5:T11">
    <cfRule type="expression" dxfId="37" priority="43" stopIfTrue="1">
      <formula>MONTH(N5)&lt;&gt;MONTH($N$3)</formula>
    </cfRule>
  </conditionalFormatting>
  <conditionalFormatting sqref="W5:AC11">
    <cfRule type="expression" dxfId="36" priority="42" stopIfTrue="1">
      <formula>MONTH(W5)&lt;&gt;MONTH($W$3)</formula>
    </cfRule>
  </conditionalFormatting>
  <conditionalFormatting sqref="E15:K21">
    <cfRule type="expression" dxfId="35" priority="39" stopIfTrue="1">
      <formula>MONTH(E15)&lt;&gt;MONTH(#REF!)</formula>
    </cfRule>
  </conditionalFormatting>
  <conditionalFormatting sqref="N15:T21">
    <cfRule type="expression" dxfId="34" priority="38" stopIfTrue="1">
      <formula>MONTH(N15)&lt;&gt;MONTH(#REF!)</formula>
    </cfRule>
  </conditionalFormatting>
  <conditionalFormatting sqref="W15:AC21 E25:K30 N25:T30 W25:AC30">
    <cfRule type="expression" dxfId="33" priority="37" stopIfTrue="1">
      <formula>MONTH(E15)&lt;&gt;MONTH(#REF!)</formula>
    </cfRule>
  </conditionalFormatting>
  <conditionalFormatting sqref="E5:K11 N5:T11 W5:AC11 N15:T21 W15:AC21 W25:AC30 N25:T30 E25:K30 E15:K21">
    <cfRule type="cellIs" dxfId="32" priority="144" operator="equal">
      <formula>#REF!</formula>
    </cfRule>
    <cfRule type="cellIs" dxfId="31" priority="145" operator="equal">
      <formula>#REF!</formula>
    </cfRule>
    <cfRule type="cellIs" dxfId="30" priority="146" operator="equal">
      <formula>#REF!</formula>
    </cfRule>
    <cfRule type="cellIs" dxfId="29" priority="147" operator="equal">
      <formula>#REF!</formula>
    </cfRule>
    <cfRule type="cellIs" dxfId="28" priority="148" operator="equal">
      <formula>#REF!</formula>
    </cfRule>
    <cfRule type="cellIs" dxfId="27" priority="149" operator="equal">
      <formula>#REF!</formula>
    </cfRule>
    <cfRule type="cellIs" dxfId="26" priority="150" operator="equal">
      <formula>#REF!</formula>
    </cfRule>
    <cfRule type="cellIs" dxfId="25" priority="151" operator="equal">
      <formula>#REF!</formula>
    </cfRule>
    <cfRule type="cellIs" dxfId="24" priority="152" operator="equal">
      <formula>#REF!</formula>
    </cfRule>
    <cfRule type="cellIs" dxfId="23" priority="153" operator="equal">
      <formula>#REF!</formula>
    </cfRule>
    <cfRule type="cellIs" dxfId="22" priority="154" operator="equal">
      <formula>#REF!</formula>
    </cfRule>
    <cfRule type="cellIs" dxfId="21" priority="155" operator="equal">
      <formula>#REF!</formula>
    </cfRule>
    <cfRule type="cellIs" dxfId="20" priority="156" operator="equal">
      <formula>#REF!</formula>
    </cfRule>
    <cfRule type="cellIs" dxfId="19" priority="157" operator="equal">
      <formula>#REF!</formula>
    </cfRule>
    <cfRule type="cellIs" dxfId="18" priority="158" operator="equal">
      <formula>#REF!</formula>
    </cfRule>
    <cfRule type="cellIs" dxfId="17" priority="159" operator="equal">
      <formula>#REF!</formula>
    </cfRule>
    <cfRule type="cellIs" dxfId="16" priority="160" operator="equal">
      <formula>#REF!</formula>
    </cfRule>
    <cfRule type="cellIs" dxfId="15" priority="161" operator="equal">
      <formula>#REF!</formula>
    </cfRule>
    <cfRule type="cellIs" dxfId="14" priority="162" operator="equal">
      <formula>#REF!</formula>
    </cfRule>
    <cfRule type="cellIs" dxfId="13" priority="163" operator="equal">
      <formula>#REF!</formula>
    </cfRule>
    <cfRule type="cellIs" dxfId="12" priority="164" operator="equal">
      <formula>#REF!</formula>
    </cfRule>
    <cfRule type="cellIs" dxfId="11" priority="165" operator="equal">
      <formula>#REF!</formula>
    </cfRule>
    <cfRule type="cellIs" dxfId="10" priority="166" operator="equal">
      <formula>#REF!</formula>
    </cfRule>
    <cfRule type="cellIs" dxfId="9" priority="167" operator="equal">
      <formula>#REF!</formula>
    </cfRule>
    <cfRule type="cellIs" dxfId="8" priority="168" operator="equal">
      <formula>#REF!</formula>
    </cfRule>
    <cfRule type="cellIs" dxfId="7" priority="169" operator="equal">
      <formula>#REF!</formula>
    </cfRule>
    <cfRule type="cellIs" dxfId="6" priority="170" operator="equal">
      <formula>#REF!</formula>
    </cfRule>
    <cfRule type="cellIs" dxfId="5" priority="171" operator="equal">
      <formula>#REF!</formula>
    </cfRule>
    <cfRule type="cellIs" dxfId="4" priority="172" operator="equal">
      <formula>#REF!</formula>
    </cfRule>
    <cfRule type="cellIs" dxfId="3" priority="173" operator="between">
      <formula>#REF!</formula>
      <formula>#REF!</formula>
    </cfRule>
    <cfRule type="cellIs" dxfId="2" priority="174" operator="between">
      <formula>#REF!</formula>
      <formula>#REF!</formula>
    </cfRule>
    <cfRule type="cellIs" dxfId="1" priority="175" operator="between">
      <formula>#REF!</formula>
      <formula>#REF!</formula>
    </cfRule>
    <cfRule type="cellIs" dxfId="0" priority="176" operator="between">
      <formula>#REF!</formula>
      <formula>#REF!</formula>
    </cfRule>
  </conditionalFormatting>
  <printOptions horizontalCentered="1" verticalCentered="1"/>
  <pageMargins left="0.51181102362204722" right="0.51181102362204722" top="0.51181102362204722" bottom="0.83" header="0.51181102362204722" footer="0.51181102362204722"/>
  <pageSetup paperSize="9" scale="53" pageOrder="overThenDown" orientation="landscape" horizontalDpi="300" verticalDpi="300" r:id="rId1"/>
  <headerFooter alignWithMargins="0"/>
  <rowBreaks count="1" manualBreakCount="1">
    <brk id="40" max="16383" man="1"/>
  </rowBreaks>
  <colBreaks count="1" manualBreakCount="1">
    <brk id="3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8CDB43-32F7-4C3A-90AE-D67CEEF42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</vt:lpstr>
      <vt:lpstr>ANNEE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évolutif</dc:title>
  <dc:creator>JPM</dc:creator>
  <cp:lastModifiedBy>JP MAFFRE</cp:lastModifiedBy>
  <cp:lastPrinted>2012-10-05T23:29:20Z</cp:lastPrinted>
  <dcterms:created xsi:type="dcterms:W3CDTF">2012-10-04T21:56:54Z</dcterms:created>
  <dcterms:modified xsi:type="dcterms:W3CDTF">2014-06-18T18:58:31Z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TC300076929990</vt:lpwstr>
  </property>
</Properties>
</file>