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330" windowWidth="18675" windowHeight="11550"/>
  </bookViews>
  <sheets>
    <sheet name="Feuil1" sheetId="1" r:id="rId1"/>
    <sheet name="Feuil2" sheetId="2" r:id="rId2"/>
    <sheet name="Feuil3" sheetId="3" r:id="rId3"/>
  </sheets>
  <calcPr calcId="144525"/>
</workbook>
</file>

<file path=xl/calcChain.xml><?xml version="1.0" encoding="utf-8"?>
<calcChain xmlns="http://schemas.openxmlformats.org/spreadsheetml/2006/main">
  <c r="E4" i="1" l="1"/>
  <c r="D4" i="1"/>
  <c r="I13" i="1"/>
  <c r="D5" i="1" l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I19" i="1" s="1"/>
  <c r="C5" i="1" l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A50" i="1"/>
  <c r="A51" i="1"/>
  <c r="A52" i="1"/>
  <c r="A53" i="1"/>
  <c r="A5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B46" i="1"/>
  <c r="B47" i="1"/>
  <c r="B48" i="1" s="1"/>
  <c r="B49" i="1" s="1"/>
  <c r="B50" i="1" s="1"/>
  <c r="B51" i="1" s="1"/>
  <c r="B52" i="1" s="1"/>
  <c r="B53" i="1" s="1"/>
  <c r="B54" i="1" s="1"/>
  <c r="B6" i="1"/>
  <c r="B7" i="1"/>
  <c r="B8" i="1"/>
  <c r="B9" i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5" i="1"/>
  <c r="A4" i="1"/>
  <c r="B4" i="1"/>
  <c r="C4" i="1" s="1"/>
  <c r="I18" i="1"/>
</calcChain>
</file>

<file path=xl/sharedStrings.xml><?xml version="1.0" encoding="utf-8"?>
<sst xmlns="http://schemas.openxmlformats.org/spreadsheetml/2006/main" count="31" uniqueCount="26">
  <si>
    <t>R</t>
  </si>
  <si>
    <t>m</t>
  </si>
  <si>
    <t>α</t>
  </si>
  <si>
    <t>k</t>
  </si>
  <si>
    <t>lo</t>
  </si>
  <si>
    <t>lr</t>
  </si>
  <si>
    <t>J</t>
  </si>
  <si>
    <t>l</t>
  </si>
  <si>
    <t>Constantes</t>
  </si>
  <si>
    <t>mm</t>
  </si>
  <si>
    <t>kg</t>
  </si>
  <si>
    <t>N/mm</t>
  </si>
  <si>
    <t>rad</t>
  </si>
  <si>
    <t>f</t>
  </si>
  <si>
    <t>ω [rad/s]</t>
  </si>
  <si>
    <t>po [Mpa]</t>
  </si>
  <si>
    <t>λ</t>
  </si>
  <si>
    <r>
      <t>ω</t>
    </r>
    <r>
      <rPr>
        <b/>
        <sz val="8"/>
        <color theme="1"/>
        <rFont val="Calibri"/>
        <family val="2"/>
      </rPr>
      <t>m</t>
    </r>
    <r>
      <rPr>
        <b/>
        <sz val="11"/>
        <color theme="1"/>
        <rFont val="Calibri"/>
        <family val="2"/>
      </rPr>
      <t xml:space="preserve"> [tr/min]</t>
    </r>
  </si>
  <si>
    <r>
      <t>C</t>
    </r>
    <r>
      <rPr>
        <b/>
        <sz val="8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[N/m]</t>
    </r>
  </si>
  <si>
    <r>
      <rPr>
        <b/>
        <sz val="14"/>
        <color theme="1"/>
        <rFont val="Calibri"/>
        <family val="2"/>
      </rPr>
      <t>ω</t>
    </r>
    <r>
      <rPr>
        <b/>
        <sz val="8"/>
        <color theme="1"/>
        <rFont val="Calibri"/>
        <family val="2"/>
      </rPr>
      <t>contact</t>
    </r>
  </si>
  <si>
    <t>Résultats</t>
  </si>
  <si>
    <r>
      <t>C</t>
    </r>
    <r>
      <rPr>
        <b/>
        <sz val="8"/>
        <color theme="1"/>
        <rFont val="Calibri"/>
        <family val="2"/>
        <scheme val="minor"/>
      </rPr>
      <t>tmax</t>
    </r>
  </si>
  <si>
    <t>N.m</t>
  </si>
  <si>
    <t>Tr/min</t>
  </si>
  <si>
    <t>Embrayage mécanique centrifuge Alouette II</t>
  </si>
  <si>
    <r>
      <t>ω</t>
    </r>
    <r>
      <rPr>
        <b/>
        <sz val="8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[tr/min]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</si>
</sst>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1" fontId="0" fillId="0" borderId="0" xfId="0" applyNumberFormat="1"/>
    <xf numFmtId="1" fontId="0" fillId="0" borderId="1" xfId="0" applyNumberForma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1" fillId="0" borderId="15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" fontId="1" fillId="0" borderId="16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du couple transmissible en fonction</a:t>
            </a:r>
            <a:r>
              <a:rPr lang="en-US" baseline="0"/>
              <a:t> de la fréquence de rotation de l'embrayage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Feuil1!$E$3</c:f>
              <c:strCache>
                <c:ptCount val="1"/>
                <c:pt idx="0">
                  <c:v>Ct [N/m]</c:v>
                </c:pt>
              </c:strCache>
            </c:strRef>
          </c:tx>
          <c:marker>
            <c:symbol val="none"/>
          </c:marker>
          <c:xVal>
            <c:numRef>
              <c:f>Feuil1!$B$4:$B$47</c:f>
              <c:numCache>
                <c:formatCode>0</c:formatCode>
                <c:ptCount val="44"/>
                <c:pt idx="0">
                  <c:v>1846.5006634649239</c:v>
                </c:pt>
                <c:pt idx="1">
                  <c:v>1923.1706501956255</c:v>
                </c:pt>
                <c:pt idx="2">
                  <c:v>1999.8406369263271</c:v>
                </c:pt>
                <c:pt idx="3">
                  <c:v>2076.5106236570286</c:v>
                </c:pt>
                <c:pt idx="4">
                  <c:v>2153.1806103877302</c:v>
                </c:pt>
                <c:pt idx="5">
                  <c:v>2229.8505971184318</c:v>
                </c:pt>
                <c:pt idx="6">
                  <c:v>2306.5205838491333</c:v>
                </c:pt>
                <c:pt idx="7">
                  <c:v>2383.1905705798349</c:v>
                </c:pt>
                <c:pt idx="8">
                  <c:v>2459.8605573105365</c:v>
                </c:pt>
                <c:pt idx="9">
                  <c:v>2536.530544041238</c:v>
                </c:pt>
                <c:pt idx="10">
                  <c:v>2613.2005307719396</c:v>
                </c:pt>
                <c:pt idx="11">
                  <c:v>2689.8705175026412</c:v>
                </c:pt>
                <c:pt idx="12">
                  <c:v>2766.5405042333427</c:v>
                </c:pt>
                <c:pt idx="13">
                  <c:v>2843.2104909640443</c:v>
                </c:pt>
                <c:pt idx="14">
                  <c:v>2919.8804776947459</c:v>
                </c:pt>
                <c:pt idx="15">
                  <c:v>2996.5504644254474</c:v>
                </c:pt>
                <c:pt idx="16">
                  <c:v>3073.220451156149</c:v>
                </c:pt>
                <c:pt idx="17">
                  <c:v>3149.8904378868506</c:v>
                </c:pt>
                <c:pt idx="18">
                  <c:v>3226.5604246175521</c:v>
                </c:pt>
                <c:pt idx="19">
                  <c:v>3303.2304113482537</c:v>
                </c:pt>
                <c:pt idx="20">
                  <c:v>3379.9003980789553</c:v>
                </c:pt>
                <c:pt idx="21">
                  <c:v>3456.5703848096568</c:v>
                </c:pt>
                <c:pt idx="22">
                  <c:v>3533.2403715403584</c:v>
                </c:pt>
                <c:pt idx="23">
                  <c:v>3609.91035827106</c:v>
                </c:pt>
                <c:pt idx="24">
                  <c:v>3686.5803450017615</c:v>
                </c:pt>
                <c:pt idx="25">
                  <c:v>3763.2503317324631</c:v>
                </c:pt>
                <c:pt idx="26">
                  <c:v>3839.9203184631647</c:v>
                </c:pt>
                <c:pt idx="27">
                  <c:v>3916.5903051938662</c:v>
                </c:pt>
                <c:pt idx="28">
                  <c:v>3993.2602919245678</c:v>
                </c:pt>
                <c:pt idx="29">
                  <c:v>4069.9302786552694</c:v>
                </c:pt>
                <c:pt idx="30">
                  <c:v>4146.6002653859705</c:v>
                </c:pt>
                <c:pt idx="31">
                  <c:v>4223.2702521166721</c:v>
                </c:pt>
                <c:pt idx="32">
                  <c:v>4299.9402388473736</c:v>
                </c:pt>
                <c:pt idx="33">
                  <c:v>4376.6102255780752</c:v>
                </c:pt>
                <c:pt idx="34">
                  <c:v>4453.2802123087768</c:v>
                </c:pt>
                <c:pt idx="35">
                  <c:v>4529.9501990394783</c:v>
                </c:pt>
                <c:pt idx="36">
                  <c:v>4606.6201857701799</c:v>
                </c:pt>
                <c:pt idx="37">
                  <c:v>4683.2901725008815</c:v>
                </c:pt>
                <c:pt idx="38">
                  <c:v>4759.960159231583</c:v>
                </c:pt>
                <c:pt idx="39">
                  <c:v>4836.6301459622846</c:v>
                </c:pt>
                <c:pt idx="40">
                  <c:v>4913.3001326929862</c:v>
                </c:pt>
                <c:pt idx="41">
                  <c:v>4989.9701194236877</c:v>
                </c:pt>
                <c:pt idx="42">
                  <c:v>5066.6401061543893</c:v>
                </c:pt>
                <c:pt idx="43">
                  <c:v>5143.3100928850909</c:v>
                </c:pt>
              </c:numCache>
            </c:numRef>
          </c:xVal>
          <c:yVal>
            <c:numRef>
              <c:f>Feuil1!$E$4:$E$47</c:f>
              <c:numCache>
                <c:formatCode>0</c:formatCode>
                <c:ptCount val="44"/>
                <c:pt idx="0">
                  <c:v>0</c:v>
                </c:pt>
                <c:pt idx="1">
                  <c:v>25.185188305970904</c:v>
                </c:pt>
                <c:pt idx="2">
                  <c:v>51.394841554671274</c:v>
                </c:pt>
                <c:pt idx="3">
                  <c:v>78.628959746101216</c:v>
                </c:pt>
                <c:pt idx="4">
                  <c:v>106.8875428802604</c:v>
                </c:pt>
                <c:pt idx="5">
                  <c:v>136.17059095714899</c:v>
                </c:pt>
                <c:pt idx="6">
                  <c:v>166.47810397676713</c:v>
                </c:pt>
                <c:pt idx="7">
                  <c:v>197.81008193911464</c:v>
                </c:pt>
                <c:pt idx="8">
                  <c:v>230.16652484419149</c:v>
                </c:pt>
                <c:pt idx="9">
                  <c:v>263.54743269199793</c:v>
                </c:pt>
                <c:pt idx="10">
                  <c:v>297.95280548253396</c:v>
                </c:pt>
                <c:pt idx="11">
                  <c:v>333.38264321579891</c:v>
                </c:pt>
                <c:pt idx="12">
                  <c:v>369.83694589179368</c:v>
                </c:pt>
                <c:pt idx="13">
                  <c:v>407.31571351051753</c:v>
                </c:pt>
                <c:pt idx="14">
                  <c:v>445.81894607197148</c:v>
                </c:pt>
                <c:pt idx="15">
                  <c:v>485.34664357615458</c:v>
                </c:pt>
                <c:pt idx="16">
                  <c:v>525.89880602306653</c:v>
                </c:pt>
                <c:pt idx="17">
                  <c:v>567.47543341270853</c:v>
                </c:pt>
                <c:pt idx="18">
                  <c:v>610.07652574507961</c:v>
                </c:pt>
                <c:pt idx="19">
                  <c:v>653.70208302018045</c:v>
                </c:pt>
                <c:pt idx="20">
                  <c:v>698.35210523801061</c:v>
                </c:pt>
                <c:pt idx="21">
                  <c:v>744.02659239857019</c:v>
                </c:pt>
                <c:pt idx="22">
                  <c:v>790.72554450185885</c:v>
                </c:pt>
                <c:pt idx="23">
                  <c:v>838.44896154787762</c:v>
                </c:pt>
                <c:pt idx="24">
                  <c:v>887.19684353662524</c:v>
                </c:pt>
                <c:pt idx="25">
                  <c:v>936.96919046810228</c:v>
                </c:pt>
                <c:pt idx="26">
                  <c:v>987.76600234230955</c:v>
                </c:pt>
                <c:pt idx="27">
                  <c:v>1039.5872791592451</c:v>
                </c:pt>
                <c:pt idx="28">
                  <c:v>1092.4330209189111</c:v>
                </c:pt>
                <c:pt idx="29">
                  <c:v>1146.3032276213055</c:v>
                </c:pt>
                <c:pt idx="30">
                  <c:v>1201.1978992664299</c:v>
                </c:pt>
                <c:pt idx="31">
                  <c:v>1257.1170358542843</c:v>
                </c:pt>
                <c:pt idx="32">
                  <c:v>1314.0606373848671</c:v>
                </c:pt>
                <c:pt idx="33">
                  <c:v>1372.0287038581796</c:v>
                </c:pt>
                <c:pt idx="34">
                  <c:v>1431.0212352742215</c:v>
                </c:pt>
                <c:pt idx="35">
                  <c:v>1491.0382316329928</c:v>
                </c:pt>
                <c:pt idx="36">
                  <c:v>1552.0796929344942</c:v>
                </c:pt>
                <c:pt idx="37">
                  <c:v>1614.1456191787247</c:v>
                </c:pt>
                <c:pt idx="38">
                  <c:v>1677.2360103656852</c:v>
                </c:pt>
                <c:pt idx="39">
                  <c:v>1741.3508664953738</c:v>
                </c:pt>
                <c:pt idx="40">
                  <c:v>1806.4901875677929</c:v>
                </c:pt>
                <c:pt idx="41">
                  <c:v>1872.6539735829401</c:v>
                </c:pt>
                <c:pt idx="42">
                  <c:v>1939.8422245408174</c:v>
                </c:pt>
                <c:pt idx="43">
                  <c:v>2008.0549404414242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16608"/>
        <c:axId val="52918528"/>
      </c:scatterChart>
      <c:valAx>
        <c:axId val="5291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1" i="0" baseline="0"/>
                  <a:t>Fréquence de rotation de l'embrayage [tr/min]</a:t>
                </a:r>
                <a:endParaRPr lang="fr-FR" sz="1000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52918528"/>
        <c:crosses val="autoZero"/>
        <c:crossBetween val="midCat"/>
      </c:valAx>
      <c:valAx>
        <c:axId val="5291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Couple transmissible [N/m]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52916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</xdr:colOff>
      <xdr:row>19</xdr:row>
      <xdr:rowOff>47625</xdr:rowOff>
    </xdr:from>
    <xdr:to>
      <xdr:col>20</xdr:col>
      <xdr:colOff>742949</xdr:colOff>
      <xdr:row>36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4</xdr:colOff>
      <xdr:row>3</xdr:row>
      <xdr:rowOff>9528</xdr:rowOff>
    </xdr:from>
    <xdr:to>
      <xdr:col>13</xdr:col>
      <xdr:colOff>706544</xdr:colOff>
      <xdr:row>14</xdr:row>
      <xdr:rowOff>108157</xdr:rowOff>
    </xdr:to>
    <xdr:pic>
      <xdr:nvPicPr>
        <xdr:cNvPr id="5" name="Image 4" descr="image_67169025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4866" t="3790" r="14080" b="2643"/>
        <a:stretch/>
      </xdr:blipFill>
      <xdr:spPr>
        <a:xfrm>
          <a:off x="8220079" y="200028"/>
          <a:ext cx="2230540" cy="2203654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123851</xdr:colOff>
      <xdr:row>3</xdr:row>
      <xdr:rowOff>19075</xdr:rowOff>
    </xdr:from>
    <xdr:to>
      <xdr:col>20</xdr:col>
      <xdr:colOff>371475</xdr:colOff>
      <xdr:row>18</xdr:row>
      <xdr:rowOff>126861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076" t="26484" r="22021" b="6101"/>
        <a:stretch/>
      </xdr:blipFill>
      <xdr:spPr>
        <a:xfrm>
          <a:off x="10363226" y="781075"/>
          <a:ext cx="4819624" cy="3051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"/>
  <sheetViews>
    <sheetView tabSelected="1" workbookViewId="0">
      <selection activeCell="E4" sqref="E4"/>
    </sheetView>
  </sheetViews>
  <sheetFormatPr baseColWidth="10" defaultRowHeight="15" x14ac:dyDescent="0.25"/>
  <cols>
    <col min="1" max="1" width="11.42578125" style="11"/>
    <col min="2" max="2" width="10.7109375" style="9" customWidth="1"/>
    <col min="3" max="3" width="9.85546875" style="9" customWidth="1"/>
    <col min="4" max="4" width="9.140625" style="10" customWidth="1"/>
    <col min="5" max="5" width="9.5703125" style="8" customWidth="1"/>
  </cols>
  <sheetData>
    <row r="1" spans="1:21" ht="30" customHeight="1" x14ac:dyDescent="0.5">
      <c r="A1" s="32" t="s">
        <v>24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</row>
    <row r="3" spans="1:21" x14ac:dyDescent="0.25">
      <c r="A3" s="12" t="s">
        <v>17</v>
      </c>
      <c r="B3" s="20" t="s">
        <v>25</v>
      </c>
      <c r="C3" s="20" t="s">
        <v>14</v>
      </c>
      <c r="D3" s="21" t="s">
        <v>15</v>
      </c>
      <c r="E3" s="13" t="s">
        <v>18</v>
      </c>
    </row>
    <row r="4" spans="1:21" ht="15.75" thickBot="1" x14ac:dyDescent="0.3">
      <c r="A4" s="22">
        <f>B4*33000/5680</f>
        <v>10727.908784215228</v>
      </c>
      <c r="B4" s="15">
        <f>I18</f>
        <v>1846.5006634649239</v>
      </c>
      <c r="C4" s="23">
        <f>B4*PI()/30</f>
        <v>193.36509730633614</v>
      </c>
      <c r="D4" s="24">
        <f>($I$7*($I$6-$I$9)*0.001*C4^2-$I$8*($I$10-$I$11+$I$12))/(2*$I$6*$I$15*SIN($I$13/2))</f>
        <v>0</v>
      </c>
      <c r="E4" s="15">
        <f>$I$6^2*D4*$I$14*$I$13*$I$15*0.001*12</f>
        <v>0</v>
      </c>
    </row>
    <row r="5" spans="1:21" x14ac:dyDescent="0.25">
      <c r="A5" s="22">
        <f t="shared" ref="A5:A54" si="0">B5*33000/5680</f>
        <v>11173.350608530922</v>
      </c>
      <c r="B5" s="15">
        <f>B4+(5680-$B$4)/50</f>
        <v>1923.1706501956255</v>
      </c>
      <c r="C5" s="23">
        <f t="shared" ref="C5:C54" si="1">B5*PI()/30</f>
        <v>201.39395954180276</v>
      </c>
      <c r="D5" s="24">
        <f t="shared" ref="D5:D54" si="2">($I$7*($I$6-$I$9)*0.001*C5^2-$I$8*($I$10-$I$11+$I$12))/(2*$I$6*$I$15*SIN($I$13/2))</f>
        <v>5.4833001075162674E-2</v>
      </c>
      <c r="E5" s="15">
        <f t="shared" ref="E5:E54" si="3">$I$6^2*D5*$I$14*$I$13*$I$15*0.001*12</f>
        <v>25.185188305970904</v>
      </c>
      <c r="H5" s="26" t="s">
        <v>8</v>
      </c>
      <c r="I5" s="27"/>
      <c r="J5" s="28"/>
    </row>
    <row r="6" spans="1:21" x14ac:dyDescent="0.25">
      <c r="A6" s="22">
        <f t="shared" si="0"/>
        <v>11618.792432846618</v>
      </c>
      <c r="B6" s="15">
        <f t="shared" ref="B6:B54" si="4">B5+(5680-$B$4)/50</f>
        <v>1999.8406369263271</v>
      </c>
      <c r="C6" s="23">
        <f t="shared" si="1"/>
        <v>209.42282177726938</v>
      </c>
      <c r="D6" s="24">
        <f t="shared" si="2"/>
        <v>0.11189645945815629</v>
      </c>
      <c r="E6" s="15">
        <f t="shared" si="3"/>
        <v>51.394841554671274</v>
      </c>
      <c r="H6" s="1" t="s">
        <v>0</v>
      </c>
      <c r="I6" s="2">
        <v>118</v>
      </c>
      <c r="J6" s="3" t="s">
        <v>9</v>
      </c>
    </row>
    <row r="7" spans="1:21" x14ac:dyDescent="0.25">
      <c r="A7" s="22">
        <f t="shared" si="0"/>
        <v>12064.234257162316</v>
      </c>
      <c r="B7" s="15">
        <f t="shared" si="4"/>
        <v>2076.5106236570286</v>
      </c>
      <c r="C7" s="23">
        <f t="shared" si="1"/>
        <v>217.45168401273605</v>
      </c>
      <c r="D7" s="24">
        <f t="shared" si="2"/>
        <v>0.17119037514898108</v>
      </c>
      <c r="E7" s="15">
        <f t="shared" si="3"/>
        <v>78.628959746101216</v>
      </c>
      <c r="H7" s="1" t="s">
        <v>1</v>
      </c>
      <c r="I7" s="2">
        <v>0.18</v>
      </c>
      <c r="J7" s="3" t="s">
        <v>10</v>
      </c>
    </row>
    <row r="8" spans="1:21" x14ac:dyDescent="0.25">
      <c r="A8" s="22">
        <f t="shared" si="0"/>
        <v>12509.67608147801</v>
      </c>
      <c r="B8" s="15">
        <f t="shared" si="4"/>
        <v>2153.1806103877302</v>
      </c>
      <c r="C8" s="23">
        <f t="shared" si="1"/>
        <v>225.48054624820267</v>
      </c>
      <c r="D8" s="24">
        <f t="shared" si="2"/>
        <v>0.2327147481476364</v>
      </c>
      <c r="E8" s="15">
        <f t="shared" si="3"/>
        <v>106.8875428802604</v>
      </c>
      <c r="H8" s="4" t="s">
        <v>3</v>
      </c>
      <c r="I8" s="2">
        <v>65</v>
      </c>
      <c r="J8" s="3" t="s">
        <v>11</v>
      </c>
    </row>
    <row r="9" spans="1:21" x14ac:dyDescent="0.25">
      <c r="A9" s="22">
        <f t="shared" si="0"/>
        <v>12955.117905793706</v>
      </c>
      <c r="B9" s="15">
        <f t="shared" si="4"/>
        <v>2229.8505971184318</v>
      </c>
      <c r="C9" s="23">
        <f t="shared" si="1"/>
        <v>233.50940848366929</v>
      </c>
      <c r="D9" s="24">
        <f t="shared" si="2"/>
        <v>0.29646957845412247</v>
      </c>
      <c r="E9" s="15">
        <f t="shared" si="3"/>
        <v>136.17059095714899</v>
      </c>
      <c r="H9" s="4" t="s">
        <v>16</v>
      </c>
      <c r="I9" s="2">
        <v>14.66</v>
      </c>
      <c r="J9" s="3" t="s">
        <v>9</v>
      </c>
    </row>
    <row r="10" spans="1:21" x14ac:dyDescent="0.25">
      <c r="A10" s="22">
        <f t="shared" si="0"/>
        <v>13400.559730109402</v>
      </c>
      <c r="B10" s="15">
        <f t="shared" si="4"/>
        <v>2306.5205838491333</v>
      </c>
      <c r="C10" s="23">
        <f t="shared" si="1"/>
        <v>241.53827071913594</v>
      </c>
      <c r="D10" s="24">
        <f t="shared" si="2"/>
        <v>0.36245486606843969</v>
      </c>
      <c r="E10" s="15">
        <f t="shared" si="3"/>
        <v>166.47810397676713</v>
      </c>
      <c r="H10" s="4" t="s">
        <v>4</v>
      </c>
      <c r="I10" s="2">
        <v>32</v>
      </c>
      <c r="J10" s="3" t="s">
        <v>9</v>
      </c>
    </row>
    <row r="11" spans="1:21" x14ac:dyDescent="0.25">
      <c r="A11" s="22">
        <f t="shared" si="0"/>
        <v>13846.001554425098</v>
      </c>
      <c r="B11" s="15">
        <f t="shared" si="4"/>
        <v>2383.1905705798349</v>
      </c>
      <c r="C11" s="23">
        <f t="shared" si="1"/>
        <v>249.56713295460256</v>
      </c>
      <c r="D11" s="24">
        <f t="shared" si="2"/>
        <v>0.43067061099058762</v>
      </c>
      <c r="E11" s="15">
        <f t="shared" si="3"/>
        <v>197.81008193911464</v>
      </c>
      <c r="H11" s="4" t="s">
        <v>5</v>
      </c>
      <c r="I11" s="2">
        <v>22</v>
      </c>
      <c r="J11" s="3" t="s">
        <v>9</v>
      </c>
    </row>
    <row r="12" spans="1:21" x14ac:dyDescent="0.25">
      <c r="A12" s="22">
        <f t="shared" si="0"/>
        <v>14291.443378740792</v>
      </c>
      <c r="B12" s="15">
        <f t="shared" si="4"/>
        <v>2459.8605573105365</v>
      </c>
      <c r="C12" s="23">
        <f t="shared" si="1"/>
        <v>257.59599519006917</v>
      </c>
      <c r="D12" s="24">
        <f t="shared" si="2"/>
        <v>0.50111681322056612</v>
      </c>
      <c r="E12" s="15">
        <f t="shared" si="3"/>
        <v>230.16652484419149</v>
      </c>
      <c r="H12" s="4" t="s">
        <v>6</v>
      </c>
      <c r="I12" s="2">
        <v>0.7</v>
      </c>
      <c r="J12" s="3" t="s">
        <v>9</v>
      </c>
    </row>
    <row r="13" spans="1:21" x14ac:dyDescent="0.25">
      <c r="A13" s="22">
        <f t="shared" si="0"/>
        <v>14736.885203056489</v>
      </c>
      <c r="B13" s="15">
        <f t="shared" si="4"/>
        <v>2536.530544041238</v>
      </c>
      <c r="C13" s="23">
        <f t="shared" si="1"/>
        <v>265.62485742553582</v>
      </c>
      <c r="D13" s="24">
        <f t="shared" si="2"/>
        <v>0.573793472758376</v>
      </c>
      <c r="E13" s="15">
        <f t="shared" si="3"/>
        <v>263.54743269199793</v>
      </c>
      <c r="H13" s="1" t="s">
        <v>2</v>
      </c>
      <c r="I13" s="24">
        <f>21*PI()/180</f>
        <v>0.36651914291880922</v>
      </c>
      <c r="J13" s="3" t="s">
        <v>12</v>
      </c>
    </row>
    <row r="14" spans="1:21" x14ac:dyDescent="0.25">
      <c r="A14" s="22">
        <f t="shared" si="0"/>
        <v>15182.327027372185</v>
      </c>
      <c r="B14" s="15">
        <f t="shared" si="4"/>
        <v>2613.2005307719396</v>
      </c>
      <c r="C14" s="23">
        <f t="shared" si="1"/>
        <v>273.65371966100247</v>
      </c>
      <c r="D14" s="24">
        <f t="shared" si="2"/>
        <v>0.648700589604017</v>
      </c>
      <c r="E14" s="15">
        <f t="shared" si="3"/>
        <v>297.95280548253396</v>
      </c>
      <c r="H14" s="1" t="s">
        <v>13</v>
      </c>
      <c r="I14" s="2">
        <v>0.3</v>
      </c>
      <c r="J14" s="3"/>
    </row>
    <row r="15" spans="1:21" ht="15.75" thickBot="1" x14ac:dyDescent="0.3">
      <c r="A15" s="22">
        <f t="shared" si="0"/>
        <v>15627.768851687881</v>
      </c>
      <c r="B15" s="15">
        <f t="shared" si="4"/>
        <v>2689.8705175026412</v>
      </c>
      <c r="C15" s="23">
        <f t="shared" si="1"/>
        <v>281.68258189646906</v>
      </c>
      <c r="D15" s="24">
        <f t="shared" si="2"/>
        <v>0.72583816375748789</v>
      </c>
      <c r="E15" s="15">
        <f t="shared" si="3"/>
        <v>333.38264321579891</v>
      </c>
      <c r="H15" s="5" t="s">
        <v>7</v>
      </c>
      <c r="I15" s="6">
        <v>25</v>
      </c>
      <c r="J15" s="7" t="s">
        <v>9</v>
      </c>
    </row>
    <row r="16" spans="1:21" ht="15.75" thickBot="1" x14ac:dyDescent="0.3">
      <c r="A16" s="22">
        <f t="shared" si="0"/>
        <v>16073.210676003575</v>
      </c>
      <c r="B16" s="15">
        <f t="shared" si="4"/>
        <v>2766.5405042333427</v>
      </c>
      <c r="C16" s="23">
        <f t="shared" si="1"/>
        <v>289.71144413193571</v>
      </c>
      <c r="D16" s="24">
        <f t="shared" si="2"/>
        <v>0.80520619521879044</v>
      </c>
      <c r="E16" s="15">
        <f t="shared" si="3"/>
        <v>369.83694589179368</v>
      </c>
    </row>
    <row r="17" spans="1:10" ht="15.75" thickTop="1" x14ac:dyDescent="0.25">
      <c r="A17" s="22">
        <f t="shared" si="0"/>
        <v>16518.652500319273</v>
      </c>
      <c r="B17" s="15">
        <f t="shared" si="4"/>
        <v>2843.2104909640443</v>
      </c>
      <c r="C17" s="23">
        <f t="shared" si="1"/>
        <v>297.7403063674023</v>
      </c>
      <c r="D17" s="24">
        <f t="shared" si="2"/>
        <v>0.88680468398792323</v>
      </c>
      <c r="E17" s="15">
        <f t="shared" si="3"/>
        <v>407.31571351051753</v>
      </c>
      <c r="H17" s="29" t="s">
        <v>20</v>
      </c>
      <c r="I17" s="30"/>
      <c r="J17" s="31"/>
    </row>
    <row r="18" spans="1:10" ht="18.75" x14ac:dyDescent="0.25">
      <c r="A18" s="22">
        <f t="shared" si="0"/>
        <v>16964.094324634967</v>
      </c>
      <c r="B18" s="15">
        <f t="shared" si="4"/>
        <v>2919.8804776947459</v>
      </c>
      <c r="C18" s="23">
        <f t="shared" si="1"/>
        <v>305.769168602869</v>
      </c>
      <c r="D18" s="24">
        <f t="shared" si="2"/>
        <v>0.9706336300648879</v>
      </c>
      <c r="E18" s="15">
        <f t="shared" si="3"/>
        <v>445.81894607197148</v>
      </c>
      <c r="H18" s="16" t="s">
        <v>19</v>
      </c>
      <c r="I18" s="13">
        <f>SQRT((I8*1000*(I10-I11+I12)*0.001)/(I7*(I6-I9)*0.001))*30/PI()</f>
        <v>1846.5006634649239</v>
      </c>
      <c r="J18" s="17" t="s">
        <v>23</v>
      </c>
    </row>
    <row r="19" spans="1:10" ht="15.75" thickBot="1" x14ac:dyDescent="0.3">
      <c r="A19" s="22">
        <f t="shared" si="0"/>
        <v>17409.536148950661</v>
      </c>
      <c r="B19" s="15">
        <f t="shared" si="4"/>
        <v>2996.5504644254474</v>
      </c>
      <c r="C19" s="23">
        <f t="shared" si="1"/>
        <v>313.79803083833565</v>
      </c>
      <c r="D19" s="24">
        <f t="shared" si="2"/>
        <v>1.0566930334496831</v>
      </c>
      <c r="E19" s="15">
        <f t="shared" si="3"/>
        <v>485.34664357615458</v>
      </c>
      <c r="H19" s="18" t="s">
        <v>21</v>
      </c>
      <c r="I19" s="25">
        <f>E54</f>
        <v>2514.2289701420968</v>
      </c>
      <c r="J19" s="19" t="s">
        <v>22</v>
      </c>
    </row>
    <row r="20" spans="1:10" ht="15.75" thickTop="1" x14ac:dyDescent="0.25">
      <c r="A20" s="22">
        <f t="shared" si="0"/>
        <v>17854.977973266359</v>
      </c>
      <c r="B20" s="15">
        <f t="shared" si="4"/>
        <v>3073.220451156149</v>
      </c>
      <c r="C20" s="23">
        <f t="shared" si="1"/>
        <v>321.82689307380224</v>
      </c>
      <c r="D20" s="24">
        <f t="shared" si="2"/>
        <v>1.1449828941423084</v>
      </c>
      <c r="E20" s="15">
        <f t="shared" si="3"/>
        <v>525.89880602306653</v>
      </c>
    </row>
    <row r="21" spans="1:10" x14ac:dyDescent="0.25">
      <c r="A21" s="22">
        <f t="shared" si="0"/>
        <v>18300.419797582053</v>
      </c>
      <c r="B21" s="15">
        <f t="shared" si="4"/>
        <v>3149.8904378868506</v>
      </c>
      <c r="C21" s="23">
        <f t="shared" si="1"/>
        <v>329.85575530926889</v>
      </c>
      <c r="D21" s="24">
        <f t="shared" si="2"/>
        <v>1.2355032121427652</v>
      </c>
      <c r="E21" s="15">
        <f t="shared" si="3"/>
        <v>567.47543341270853</v>
      </c>
    </row>
    <row r="22" spans="1:10" x14ac:dyDescent="0.25">
      <c r="A22" s="22">
        <f t="shared" si="0"/>
        <v>18745.861621897748</v>
      </c>
      <c r="B22" s="15">
        <f t="shared" si="4"/>
        <v>3226.5604246175521</v>
      </c>
      <c r="C22" s="23">
        <f t="shared" si="1"/>
        <v>337.88461754473548</v>
      </c>
      <c r="D22" s="24">
        <f t="shared" si="2"/>
        <v>1.3282539874510519</v>
      </c>
      <c r="E22" s="15">
        <f t="shared" si="3"/>
        <v>610.07652574507961</v>
      </c>
      <c r="H22" s="14"/>
    </row>
    <row r="23" spans="1:10" x14ac:dyDescent="0.25">
      <c r="A23" s="22">
        <f t="shared" si="0"/>
        <v>19191.303446213446</v>
      </c>
      <c r="B23" s="15">
        <f t="shared" si="4"/>
        <v>3303.2304113482537</v>
      </c>
      <c r="C23" s="23">
        <f t="shared" si="1"/>
        <v>345.91347978020218</v>
      </c>
      <c r="D23" s="24">
        <f t="shared" si="2"/>
        <v>1.4232352200671712</v>
      </c>
      <c r="E23" s="15">
        <f t="shared" si="3"/>
        <v>653.70208302018045</v>
      </c>
    </row>
    <row r="24" spans="1:10" x14ac:dyDescent="0.25">
      <c r="A24" s="22">
        <f t="shared" si="0"/>
        <v>19636.745270529143</v>
      </c>
      <c r="B24" s="15">
        <f t="shared" si="4"/>
        <v>3379.9003980789553</v>
      </c>
      <c r="C24" s="23">
        <f t="shared" si="1"/>
        <v>353.94234201566877</v>
      </c>
      <c r="D24" s="24">
        <f t="shared" si="2"/>
        <v>1.52044690999112</v>
      </c>
      <c r="E24" s="15">
        <f t="shared" si="3"/>
        <v>698.35210523801061</v>
      </c>
    </row>
    <row r="25" spans="1:10" x14ac:dyDescent="0.25">
      <c r="A25" s="22">
        <f t="shared" si="0"/>
        <v>20082.187094844838</v>
      </c>
      <c r="B25" s="15">
        <f t="shared" si="4"/>
        <v>3456.5703848096568</v>
      </c>
      <c r="C25" s="23">
        <f t="shared" si="1"/>
        <v>361.97120425113542</v>
      </c>
      <c r="D25" s="24">
        <f t="shared" si="2"/>
        <v>1.6198890572229003</v>
      </c>
      <c r="E25" s="15">
        <f t="shared" si="3"/>
        <v>744.02659239857019</v>
      </c>
    </row>
    <row r="26" spans="1:10" x14ac:dyDescent="0.25">
      <c r="A26" s="22">
        <f t="shared" si="0"/>
        <v>20527.628919160536</v>
      </c>
      <c r="B26" s="15">
        <f t="shared" si="4"/>
        <v>3533.2403715403584</v>
      </c>
      <c r="C26" s="23">
        <f t="shared" si="1"/>
        <v>370.00006648660201</v>
      </c>
      <c r="D26" s="24">
        <f t="shared" si="2"/>
        <v>1.7215616617625109</v>
      </c>
      <c r="E26" s="15">
        <f t="shared" si="3"/>
        <v>790.72554450185885</v>
      </c>
    </row>
    <row r="27" spans="1:10" x14ac:dyDescent="0.25">
      <c r="A27" s="22">
        <f t="shared" si="0"/>
        <v>20973.07074347623</v>
      </c>
      <c r="B27" s="15">
        <f t="shared" si="4"/>
        <v>3609.91035827106</v>
      </c>
      <c r="C27" s="23">
        <f t="shared" si="1"/>
        <v>378.02892872206866</v>
      </c>
      <c r="D27" s="24">
        <f t="shared" si="2"/>
        <v>1.8254647236099533</v>
      </c>
      <c r="E27" s="15">
        <f t="shared" si="3"/>
        <v>838.44896154787762</v>
      </c>
    </row>
    <row r="28" spans="1:10" x14ac:dyDescent="0.25">
      <c r="A28" s="22">
        <f t="shared" si="0"/>
        <v>21418.512567791924</v>
      </c>
      <c r="B28" s="15">
        <f t="shared" si="4"/>
        <v>3686.5803450017615</v>
      </c>
      <c r="C28" s="23">
        <f t="shared" si="1"/>
        <v>386.0577909575353</v>
      </c>
      <c r="D28" s="24">
        <f t="shared" si="2"/>
        <v>1.9315982427652256</v>
      </c>
      <c r="E28" s="15">
        <f t="shared" si="3"/>
        <v>887.19684353662524</v>
      </c>
    </row>
    <row r="29" spans="1:10" x14ac:dyDescent="0.25">
      <c r="A29" s="22">
        <f t="shared" si="0"/>
        <v>21863.954392107622</v>
      </c>
      <c r="B29" s="15">
        <f t="shared" si="4"/>
        <v>3763.2503317324631</v>
      </c>
      <c r="C29" s="23">
        <f t="shared" si="1"/>
        <v>394.08665319300195</v>
      </c>
      <c r="D29" s="24">
        <f t="shared" si="2"/>
        <v>2.0399622192283289</v>
      </c>
      <c r="E29" s="15">
        <f t="shared" si="3"/>
        <v>936.96919046810228</v>
      </c>
    </row>
    <row r="30" spans="1:10" x14ac:dyDescent="0.25">
      <c r="A30" s="22">
        <f t="shared" si="0"/>
        <v>22309.396216423316</v>
      </c>
      <c r="B30" s="15">
        <f t="shared" si="4"/>
        <v>3839.9203184631647</v>
      </c>
      <c r="C30" s="23">
        <f t="shared" si="1"/>
        <v>402.1155154284686</v>
      </c>
      <c r="D30" s="24">
        <f t="shared" si="2"/>
        <v>2.1505566529992644</v>
      </c>
      <c r="E30" s="15">
        <f t="shared" si="3"/>
        <v>987.76600234230955</v>
      </c>
    </row>
    <row r="31" spans="1:10" x14ac:dyDescent="0.25">
      <c r="A31" s="22">
        <f t="shared" si="0"/>
        <v>22754.83804073901</v>
      </c>
      <c r="B31" s="15">
        <f t="shared" si="4"/>
        <v>3916.5903051938662</v>
      </c>
      <c r="C31" s="23">
        <f t="shared" si="1"/>
        <v>410.14437766393519</v>
      </c>
      <c r="D31" s="24">
        <f t="shared" si="2"/>
        <v>2.2633815440780287</v>
      </c>
      <c r="E31" s="15">
        <f t="shared" si="3"/>
        <v>1039.5872791592451</v>
      </c>
    </row>
    <row r="32" spans="1:10" x14ac:dyDescent="0.25">
      <c r="A32" s="22">
        <f t="shared" si="0"/>
        <v>23200.279865054708</v>
      </c>
      <c r="B32" s="15">
        <f t="shared" si="4"/>
        <v>3993.2602919245678</v>
      </c>
      <c r="C32" s="23">
        <f t="shared" si="1"/>
        <v>418.17323989940184</v>
      </c>
      <c r="D32" s="24">
        <f t="shared" si="2"/>
        <v>2.3784368924646255</v>
      </c>
      <c r="E32" s="15">
        <f t="shared" si="3"/>
        <v>1092.4330209189111</v>
      </c>
    </row>
    <row r="33" spans="1:5" x14ac:dyDescent="0.25">
      <c r="A33" s="22">
        <f t="shared" si="0"/>
        <v>23645.721689370399</v>
      </c>
      <c r="B33" s="15">
        <f t="shared" si="4"/>
        <v>4069.9302786552694</v>
      </c>
      <c r="C33" s="23">
        <f t="shared" si="1"/>
        <v>426.20210213486843</v>
      </c>
      <c r="D33" s="24">
        <f t="shared" si="2"/>
        <v>2.4957226981590517</v>
      </c>
      <c r="E33" s="15">
        <f t="shared" si="3"/>
        <v>1146.3032276213055</v>
      </c>
    </row>
    <row r="34" spans="1:5" x14ac:dyDescent="0.25">
      <c r="A34" s="22">
        <f t="shared" si="0"/>
        <v>24091.1635136861</v>
      </c>
      <c r="B34" s="15">
        <f t="shared" si="4"/>
        <v>4146.6002653859705</v>
      </c>
      <c r="C34" s="23">
        <f t="shared" si="1"/>
        <v>434.23096437033502</v>
      </c>
      <c r="D34" s="24">
        <f t="shared" si="2"/>
        <v>2.6152389611613089</v>
      </c>
      <c r="E34" s="15">
        <f t="shared" si="3"/>
        <v>1201.1978992664299</v>
      </c>
    </row>
    <row r="35" spans="1:5" x14ac:dyDescent="0.25">
      <c r="A35" s="22">
        <f t="shared" si="0"/>
        <v>24536.605338001791</v>
      </c>
      <c r="B35" s="15">
        <f t="shared" si="4"/>
        <v>4223.2702521166721</v>
      </c>
      <c r="C35" s="23">
        <f t="shared" si="1"/>
        <v>442.25982660580172</v>
      </c>
      <c r="D35" s="24">
        <f t="shared" si="2"/>
        <v>2.7369856814713991</v>
      </c>
      <c r="E35" s="15">
        <f t="shared" si="3"/>
        <v>1257.1170358542843</v>
      </c>
    </row>
    <row r="36" spans="1:5" x14ac:dyDescent="0.25">
      <c r="A36" s="22">
        <f t="shared" si="0"/>
        <v>24982.047162317489</v>
      </c>
      <c r="B36" s="15">
        <f t="shared" si="4"/>
        <v>4299.9402388473736</v>
      </c>
      <c r="C36" s="23">
        <f t="shared" si="1"/>
        <v>450.28868884126831</v>
      </c>
      <c r="D36" s="24">
        <f t="shared" si="2"/>
        <v>2.8609628590893177</v>
      </c>
      <c r="E36" s="15">
        <f t="shared" si="3"/>
        <v>1314.0606373848671</v>
      </c>
    </row>
    <row r="37" spans="1:5" x14ac:dyDescent="0.25">
      <c r="A37" s="22">
        <f t="shared" si="0"/>
        <v>25427.488986633183</v>
      </c>
      <c r="B37" s="15">
        <f t="shared" si="4"/>
        <v>4376.6102255780752</v>
      </c>
      <c r="C37" s="23">
        <f t="shared" si="1"/>
        <v>458.31755107673496</v>
      </c>
      <c r="D37" s="24">
        <f t="shared" si="2"/>
        <v>2.9871704940150683</v>
      </c>
      <c r="E37" s="15">
        <f t="shared" si="3"/>
        <v>1372.0287038581796</v>
      </c>
    </row>
    <row r="38" spans="1:5" x14ac:dyDescent="0.25">
      <c r="A38" s="22">
        <f t="shared" si="0"/>
        <v>25872.930810948881</v>
      </c>
      <c r="B38" s="15">
        <f t="shared" si="4"/>
        <v>4453.2802123087768</v>
      </c>
      <c r="C38" s="23">
        <f t="shared" si="1"/>
        <v>466.34641331220155</v>
      </c>
      <c r="D38" s="24">
        <f t="shared" si="2"/>
        <v>3.1156085862486491</v>
      </c>
      <c r="E38" s="15">
        <f t="shared" si="3"/>
        <v>1431.0212352742215</v>
      </c>
    </row>
    <row r="39" spans="1:5" x14ac:dyDescent="0.25">
      <c r="A39" s="22">
        <f t="shared" si="0"/>
        <v>26318.372635264575</v>
      </c>
      <c r="B39" s="15">
        <f t="shared" si="4"/>
        <v>4529.9501990394783</v>
      </c>
      <c r="C39" s="23">
        <f t="shared" si="1"/>
        <v>474.3752755476682</v>
      </c>
      <c r="D39" s="24">
        <f t="shared" si="2"/>
        <v>3.2462771357900611</v>
      </c>
      <c r="E39" s="15">
        <f t="shared" si="3"/>
        <v>1491.0382316329928</v>
      </c>
    </row>
    <row r="40" spans="1:5" x14ac:dyDescent="0.25">
      <c r="A40" s="22">
        <f t="shared" si="0"/>
        <v>26763.814459580273</v>
      </c>
      <c r="B40" s="15">
        <f t="shared" si="4"/>
        <v>4606.6201857701799</v>
      </c>
      <c r="C40" s="23">
        <f t="shared" si="1"/>
        <v>482.40413778313484</v>
      </c>
      <c r="D40" s="24">
        <f t="shared" si="2"/>
        <v>3.379176142639305</v>
      </c>
      <c r="E40" s="15">
        <f t="shared" si="3"/>
        <v>1552.0796929344942</v>
      </c>
    </row>
    <row r="41" spans="1:5" x14ac:dyDescent="0.25">
      <c r="A41" s="22">
        <f t="shared" si="0"/>
        <v>27209.256283895964</v>
      </c>
      <c r="B41" s="15">
        <f t="shared" si="4"/>
        <v>4683.2901725008815</v>
      </c>
      <c r="C41" s="23">
        <f t="shared" si="1"/>
        <v>490.43300001860149</v>
      </c>
      <c r="D41" s="24">
        <f t="shared" si="2"/>
        <v>3.5143056067963787</v>
      </c>
      <c r="E41" s="15">
        <f t="shared" si="3"/>
        <v>1614.1456191787247</v>
      </c>
    </row>
    <row r="42" spans="1:5" x14ac:dyDescent="0.25">
      <c r="A42" s="22">
        <f t="shared" si="0"/>
        <v>27654.698108211662</v>
      </c>
      <c r="B42" s="15">
        <f t="shared" si="4"/>
        <v>4759.960159231583</v>
      </c>
      <c r="C42" s="23">
        <f t="shared" si="1"/>
        <v>498.46186225406814</v>
      </c>
      <c r="D42" s="24">
        <f t="shared" si="2"/>
        <v>3.6516655282612844</v>
      </c>
      <c r="E42" s="15">
        <f t="shared" si="3"/>
        <v>1677.2360103656852</v>
      </c>
    </row>
    <row r="43" spans="1:5" x14ac:dyDescent="0.25">
      <c r="A43" s="22">
        <f t="shared" si="0"/>
        <v>28100.139932527356</v>
      </c>
      <c r="B43" s="15">
        <f t="shared" si="4"/>
        <v>4836.6301459622846</v>
      </c>
      <c r="C43" s="23">
        <f t="shared" si="1"/>
        <v>506.49072448953473</v>
      </c>
      <c r="D43" s="24">
        <f t="shared" si="2"/>
        <v>3.791255907034019</v>
      </c>
      <c r="E43" s="15">
        <f t="shared" si="3"/>
        <v>1741.3508664953738</v>
      </c>
    </row>
    <row r="44" spans="1:5" x14ac:dyDescent="0.25">
      <c r="A44" s="22">
        <f t="shared" si="0"/>
        <v>28545.581756843054</v>
      </c>
      <c r="B44" s="15">
        <f t="shared" si="4"/>
        <v>4913.3001326929862</v>
      </c>
      <c r="C44" s="23">
        <f t="shared" si="1"/>
        <v>514.51958672500143</v>
      </c>
      <c r="D44" s="24">
        <f t="shared" si="2"/>
        <v>3.9330767431145865</v>
      </c>
      <c r="E44" s="15">
        <f t="shared" si="3"/>
        <v>1806.4901875677929</v>
      </c>
    </row>
    <row r="45" spans="1:5" x14ac:dyDescent="0.25">
      <c r="A45" s="22">
        <f t="shared" si="0"/>
        <v>28991.023581158748</v>
      </c>
      <c r="B45" s="15">
        <f t="shared" si="4"/>
        <v>4989.9701194236877</v>
      </c>
      <c r="C45" s="23">
        <f t="shared" si="1"/>
        <v>522.54844896046802</v>
      </c>
      <c r="D45" s="24">
        <f t="shared" si="2"/>
        <v>4.0771280365029829</v>
      </c>
      <c r="E45" s="15">
        <f t="shared" si="3"/>
        <v>1872.6539735829401</v>
      </c>
    </row>
    <row r="46" spans="1:5" x14ac:dyDescent="0.25">
      <c r="A46" s="22">
        <f t="shared" si="0"/>
        <v>29436.465405474446</v>
      </c>
      <c r="B46" s="15">
        <f>B45+(5680-$B$4)/50</f>
        <v>5066.6401061543893</v>
      </c>
      <c r="C46" s="23">
        <f t="shared" si="1"/>
        <v>530.57731119593461</v>
      </c>
      <c r="D46" s="24">
        <f t="shared" si="2"/>
        <v>4.2234097871992109</v>
      </c>
      <c r="E46" s="15">
        <f t="shared" si="3"/>
        <v>1939.8422245408174</v>
      </c>
    </row>
    <row r="47" spans="1:5" x14ac:dyDescent="0.25">
      <c r="A47" s="22">
        <f t="shared" si="0"/>
        <v>29881.90722979014</v>
      </c>
      <c r="B47" s="15">
        <f t="shared" si="4"/>
        <v>5143.3100928850909</v>
      </c>
      <c r="C47" s="23">
        <f t="shared" si="1"/>
        <v>538.6061734314012</v>
      </c>
      <c r="D47" s="24">
        <f t="shared" si="2"/>
        <v>4.3719219952032686</v>
      </c>
      <c r="E47" s="15">
        <f t="shared" si="3"/>
        <v>2008.0549404414242</v>
      </c>
    </row>
    <row r="48" spans="1:5" x14ac:dyDescent="0.25">
      <c r="A48" s="22">
        <f t="shared" si="0"/>
        <v>30327.349054105838</v>
      </c>
      <c r="B48" s="15">
        <f t="shared" si="4"/>
        <v>5219.9800796157924</v>
      </c>
      <c r="C48" s="23">
        <f t="shared" si="1"/>
        <v>546.63503566686791</v>
      </c>
      <c r="D48" s="24">
        <f t="shared" si="2"/>
        <v>4.5226646605151597</v>
      </c>
      <c r="E48" s="15">
        <f t="shared" si="3"/>
        <v>2077.2921212847614</v>
      </c>
    </row>
    <row r="49" spans="1:5" x14ac:dyDescent="0.25">
      <c r="A49" s="22">
        <f t="shared" si="0"/>
        <v>30772.790878421529</v>
      </c>
      <c r="B49" s="15">
        <f t="shared" si="4"/>
        <v>5296.650066346494</v>
      </c>
      <c r="C49" s="23">
        <f t="shared" si="1"/>
        <v>554.6638979023345</v>
      </c>
      <c r="D49" s="24">
        <f t="shared" si="2"/>
        <v>4.6756377831348805</v>
      </c>
      <c r="E49" s="15">
        <f t="shared" si="3"/>
        <v>2147.5537670708272</v>
      </c>
    </row>
    <row r="50" spans="1:5" x14ac:dyDescent="0.25">
      <c r="A50" s="22">
        <f>B50*33000/5680</f>
        <v>31218.232702737227</v>
      </c>
      <c r="B50" s="15">
        <f t="shared" si="4"/>
        <v>5373.3200530771956</v>
      </c>
      <c r="C50" s="23">
        <f t="shared" si="1"/>
        <v>562.6927601378012</v>
      </c>
      <c r="D50" s="24">
        <f t="shared" si="2"/>
        <v>4.8308413630624338</v>
      </c>
      <c r="E50" s="15">
        <f t="shared" si="3"/>
        <v>2218.8398777996226</v>
      </c>
    </row>
    <row r="51" spans="1:5" x14ac:dyDescent="0.25">
      <c r="A51" s="22">
        <f t="shared" si="0"/>
        <v>31663.674527052921</v>
      </c>
      <c r="B51" s="15">
        <f t="shared" si="4"/>
        <v>5449.9900398078971</v>
      </c>
      <c r="C51" s="23">
        <f t="shared" si="1"/>
        <v>570.72162237326779</v>
      </c>
      <c r="D51" s="24">
        <f t="shared" si="2"/>
        <v>4.988275400297816</v>
      </c>
      <c r="E51" s="15">
        <f t="shared" si="3"/>
        <v>2291.1504534711471</v>
      </c>
    </row>
    <row r="52" spans="1:5" x14ac:dyDescent="0.25">
      <c r="A52" s="22">
        <f t="shared" si="0"/>
        <v>32109.116351368619</v>
      </c>
      <c r="B52" s="15">
        <f t="shared" si="4"/>
        <v>5526.6600265385987</v>
      </c>
      <c r="C52" s="23">
        <f t="shared" si="1"/>
        <v>578.75048460873438</v>
      </c>
      <c r="D52" s="24">
        <f t="shared" si="2"/>
        <v>5.147939894841028</v>
      </c>
      <c r="E52" s="15">
        <f t="shared" si="3"/>
        <v>2364.4854940854007</v>
      </c>
    </row>
    <row r="53" spans="1:5" x14ac:dyDescent="0.25">
      <c r="A53" s="22">
        <f t="shared" si="0"/>
        <v>32554.558175684313</v>
      </c>
      <c r="B53" s="15">
        <f t="shared" si="4"/>
        <v>5603.3300132693003</v>
      </c>
      <c r="C53" s="23">
        <f t="shared" si="1"/>
        <v>586.77934684420109</v>
      </c>
      <c r="D53" s="24">
        <f t="shared" si="2"/>
        <v>5.3098348466920733</v>
      </c>
      <c r="E53" s="15">
        <f t="shared" si="3"/>
        <v>2438.8449996423851</v>
      </c>
    </row>
    <row r="54" spans="1:5" x14ac:dyDescent="0.25">
      <c r="A54" s="22">
        <f t="shared" si="0"/>
        <v>33000.000000000007</v>
      </c>
      <c r="B54" s="15">
        <f t="shared" si="4"/>
        <v>5680.0000000000018</v>
      </c>
      <c r="C54" s="23">
        <f t="shared" si="1"/>
        <v>594.80820907966768</v>
      </c>
      <c r="D54" s="24">
        <f t="shared" si="2"/>
        <v>5.4739602558509475</v>
      </c>
      <c r="E54" s="15">
        <f t="shared" si="3"/>
        <v>2514.2289701420968</v>
      </c>
    </row>
  </sheetData>
  <mergeCells count="3">
    <mergeCell ref="H5:J5"/>
    <mergeCell ref="H17:J17"/>
    <mergeCell ref="A1:U1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Dupic</dc:creator>
  <cp:lastModifiedBy>Utilisateur</cp:lastModifiedBy>
  <dcterms:created xsi:type="dcterms:W3CDTF">2018-02-05T20:55:32Z</dcterms:created>
  <dcterms:modified xsi:type="dcterms:W3CDTF">2024-05-31T13:33:13Z</dcterms:modified>
</cp:coreProperties>
</file>