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am-my.sharepoint.com/personal/christophe_dyl_lecnam_net/Documents/Blocs-notes/eduscol article 3/Activite Mcc pertes Séparées/depot/"/>
    </mc:Choice>
  </mc:AlternateContent>
  <xr:revisionPtr revIDLastSave="152" documentId="8_{8745A355-F3A2-4DC4-A5EE-094C2CC52B14}" xr6:coauthVersionLast="47" xr6:coauthVersionMax="47" xr10:uidLastSave="{09138E7D-A519-4F98-AF32-D46004E88F32}"/>
  <bookViews>
    <workbookView xWindow="-108" yWindow="-108" windowWidth="23256" windowHeight="12456" xr2:uid="{D98ACAC9-7F64-44C4-A934-486FF10E242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7" i="1"/>
  <c r="C18" i="1"/>
  <c r="C19" i="1"/>
  <c r="C20" i="1"/>
  <c r="C21" i="1"/>
  <c r="C15" i="1"/>
  <c r="E19" i="1"/>
  <c r="E16" i="1"/>
  <c r="F16" i="1"/>
  <c r="G16" i="1"/>
  <c r="E17" i="1"/>
  <c r="F17" i="1"/>
  <c r="G17" i="1"/>
  <c r="E18" i="1"/>
  <c r="F18" i="1"/>
  <c r="G18" i="1"/>
  <c r="F19" i="1"/>
  <c r="G19" i="1"/>
  <c r="E20" i="1"/>
  <c r="F20" i="1"/>
  <c r="G20" i="1"/>
  <c r="H20" i="1" s="1"/>
  <c r="E21" i="1"/>
  <c r="F21" i="1"/>
  <c r="G21" i="1"/>
  <c r="C5" i="1"/>
  <c r="D5" i="1" s="1"/>
  <c r="D12" i="1" s="1"/>
  <c r="C6" i="1"/>
  <c r="D6" i="1"/>
  <c r="F32" i="1"/>
  <c r="E32" i="1"/>
  <c r="F31" i="1"/>
  <c r="E31" i="1"/>
  <c r="F29" i="1"/>
  <c r="E29" i="1"/>
  <c r="F30" i="1"/>
  <c r="E30" i="1"/>
  <c r="H18" i="1" l="1"/>
  <c r="H19" i="1"/>
  <c r="H16" i="1"/>
  <c r="H21" i="1"/>
  <c r="H17" i="1"/>
  <c r="G32" i="1"/>
  <c r="G31" i="1"/>
  <c r="G29" i="1"/>
  <c r="G30" i="1"/>
  <c r="H30" i="1" s="1"/>
  <c r="H29" i="1" l="1"/>
  <c r="H31" i="1"/>
  <c r="H32" i="1"/>
</calcChain>
</file>

<file path=xl/sharedStrings.xml><?xml version="1.0" encoding="utf-8"?>
<sst xmlns="http://schemas.openxmlformats.org/spreadsheetml/2006/main" count="26" uniqueCount="17">
  <si>
    <t>Mesure Résistance induit</t>
  </si>
  <si>
    <t>U(volts)</t>
  </si>
  <si>
    <t>I(amperes)</t>
  </si>
  <si>
    <t>Rinduit</t>
  </si>
  <si>
    <t>25°</t>
  </si>
  <si>
    <t>R induit 1,25</t>
  </si>
  <si>
    <t>R ohmètre</t>
  </si>
  <si>
    <t xml:space="preserve">Essais à vide </t>
  </si>
  <si>
    <t>P(watts)</t>
  </si>
  <si>
    <t>N (volts)</t>
  </si>
  <si>
    <t>N Tr/min</t>
  </si>
  <si>
    <t>Rad/s</t>
  </si>
  <si>
    <t>Pjs(watts)</t>
  </si>
  <si>
    <t>Pertes vides</t>
  </si>
  <si>
    <t>Essais en charge</t>
  </si>
  <si>
    <t xml:space="preserve">rendement </t>
  </si>
  <si>
    <t xml:space="preserve">Resistance induit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</si>
</sst>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Pertes à vide</a:t>
            </a:r>
            <a:r>
              <a:rPr lang="en-US" baseline="0"/>
              <a:t> fct omega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pertes vide 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Feuil1!$E$15:$E$21</c:f>
              <c:numCache>
                <c:formatCode>General</c:formatCode>
                <c:ptCount val="7"/>
                <c:pt idx="0">
                  <c:v>0</c:v>
                </c:pt>
                <c:pt idx="1">
                  <c:v>400</c:v>
                </c:pt>
                <c:pt idx="2">
                  <c:v>550</c:v>
                </c:pt>
                <c:pt idx="3">
                  <c:v>750</c:v>
                </c:pt>
                <c:pt idx="4">
                  <c:v>1300</c:v>
                </c:pt>
                <c:pt idx="5">
                  <c:v>1500</c:v>
                </c:pt>
                <c:pt idx="6">
                  <c:v>1600</c:v>
                </c:pt>
              </c:numCache>
            </c:numRef>
          </c:xVal>
          <c:yVal>
            <c:numRef>
              <c:f>Feuil1!$H$15:$H$21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25.354532568214641</c:v>
                </c:pt>
                <c:pt idx="2">
                  <c:v>45.825364753553238</c:v>
                </c:pt>
                <c:pt idx="3">
                  <c:v>60.42688036786501</c:v>
                </c:pt>
                <c:pt idx="4">
                  <c:v>99.792679870981232</c:v>
                </c:pt>
                <c:pt idx="5">
                  <c:v>148.10752147146005</c:v>
                </c:pt>
                <c:pt idx="6">
                  <c:v>178.40434749562971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81-4A29-BE71-319DBFD32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214063"/>
        <c:axId val="1724211567"/>
      </c:scatterChart>
      <c:valAx>
        <c:axId val="17242140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4211567"/>
        <c:crosses val="autoZero"/>
        <c:crossBetween val="midCat"/>
      </c:valAx>
      <c:valAx>
        <c:axId val="172421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42140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rendement en fonction du courant</a:t>
            </a:r>
            <a:r>
              <a:rPr lang="en-US" baseline="0"/>
              <a:t> induit en charge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rendement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Feuil1!$B$28:$B$32</c:f>
              <c:numCache>
                <c:formatCode>General</c:formatCode>
                <c:ptCount val="5"/>
                <c:pt idx="0">
                  <c:v>0</c:v>
                </c:pt>
                <c:pt idx="1">
                  <c:v>1.1000000000000001</c:v>
                </c:pt>
                <c:pt idx="2">
                  <c:v>1.2</c:v>
                </c:pt>
                <c:pt idx="3">
                  <c:v>1.5</c:v>
                </c:pt>
                <c:pt idx="4">
                  <c:v>2</c:v>
                </c:pt>
              </c:numCache>
            </c:numRef>
          </c:xVal>
          <c:yVal>
            <c:numRef>
              <c:f>Feuil1!$H$28:$H$32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0.43751215845177466</c:v>
                </c:pt>
                <c:pt idx="2">
                  <c:v>0.50486131677643731</c:v>
                </c:pt>
                <c:pt idx="3">
                  <c:v>0.36355188265017929</c:v>
                </c:pt>
                <c:pt idx="4">
                  <c:v>0.27121587058617647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32-4E34-8293-CC6A4274F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214063"/>
        <c:axId val="1724211567"/>
      </c:scatterChart>
      <c:valAx>
        <c:axId val="17242140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4211567"/>
        <c:crosses val="autoZero"/>
        <c:crossBetween val="midCat"/>
      </c:valAx>
      <c:valAx>
        <c:axId val="172421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42140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6</xdr:row>
      <xdr:rowOff>152400</xdr:rowOff>
    </xdr:from>
    <xdr:to>
      <xdr:col>14</xdr:col>
      <xdr:colOff>617220</xdr:colOff>
      <xdr:row>23</xdr:row>
      <xdr:rowOff>175260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C8EE20F-4FC6-E87C-6167-DDF5117E94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</xdr:colOff>
      <xdr:row>26</xdr:row>
      <xdr:rowOff>45720</xdr:rowOff>
    </xdr:from>
    <xdr:to>
      <xdr:col>14</xdr:col>
      <xdr:colOff>617220</xdr:colOff>
      <xdr:row>42</xdr:row>
      <xdr:rowOff>45720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2323078-49BC-4DEC-A803-CB30E9464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3B6DE-5262-40B5-84D7-8736E99658CD}">
  <dimension ref="A3:H65"/>
  <sheetViews>
    <sheetView tabSelected="1" workbookViewId="0">
      <selection activeCell="B33" sqref="B33"/>
    </sheetView>
  </sheetViews>
  <sheetFormatPr baseColWidth="10" defaultRowHeight="14.4" x14ac:dyDescent="0.3"/>
  <cols>
    <col min="1" max="1" width="21.44140625" bestFit="1" customWidth="1"/>
    <col min="3" max="3" width="15.109375" bestFit="1" customWidth="1"/>
    <col min="7" max="7" width="12.44140625" bestFit="1" customWidth="1"/>
  </cols>
  <sheetData>
    <row r="3" spans="1:8" x14ac:dyDescent="0.3">
      <c r="A3" t="s">
        <v>0</v>
      </c>
      <c r="C3" t="s">
        <v>4</v>
      </c>
    </row>
    <row r="4" spans="1:8" x14ac:dyDescent="0.3">
      <c r="A4" t="s">
        <v>1</v>
      </c>
      <c r="B4" t="s">
        <v>2</v>
      </c>
      <c r="C4" s="1" t="s">
        <v>3</v>
      </c>
      <c r="D4" t="s">
        <v>5</v>
      </c>
      <c r="F4" t="s">
        <v>6</v>
      </c>
    </row>
    <row r="5" spans="1:8" x14ac:dyDescent="0.3">
      <c r="A5">
        <v>30.9</v>
      </c>
      <c r="B5">
        <v>1.18</v>
      </c>
      <c r="C5" s="5">
        <f>A5/B5</f>
        <v>26.1864406779661</v>
      </c>
      <c r="D5" s="5">
        <f>C5*1.25</f>
        <v>32.733050847457626</v>
      </c>
      <c r="F5">
        <v>25</v>
      </c>
    </row>
    <row r="6" spans="1:8" x14ac:dyDescent="0.3">
      <c r="A6">
        <v>31</v>
      </c>
      <c r="B6">
        <v>1.115</v>
      </c>
      <c r="C6" s="5">
        <f t="shared" ref="C6" si="0">A6/B6</f>
        <v>27.802690582959642</v>
      </c>
      <c r="D6" s="5">
        <f t="shared" ref="D6" si="1">C6*1.25</f>
        <v>34.753363228699556</v>
      </c>
    </row>
    <row r="12" spans="1:8" x14ac:dyDescent="0.3">
      <c r="C12" t="s">
        <v>16</v>
      </c>
      <c r="D12" s="6">
        <f>AVERAGE(D4:D11)</f>
        <v>33.743207038078594</v>
      </c>
    </row>
    <row r="13" spans="1:8" x14ac:dyDescent="0.3">
      <c r="A13" t="s">
        <v>7</v>
      </c>
    </row>
    <row r="14" spans="1:8" x14ac:dyDescent="0.3">
      <c r="A14" t="s">
        <v>1</v>
      </c>
      <c r="B14" t="s">
        <v>2</v>
      </c>
      <c r="C14" t="s">
        <v>8</v>
      </c>
      <c r="D14" t="s">
        <v>9</v>
      </c>
      <c r="E14" t="s">
        <v>10</v>
      </c>
      <c r="F14" t="s">
        <v>11</v>
      </c>
      <c r="G14" t="s">
        <v>12</v>
      </c>
      <c r="H14" t="s">
        <v>13</v>
      </c>
    </row>
    <row r="15" spans="1:8" x14ac:dyDescent="0.3">
      <c r="A15">
        <v>0</v>
      </c>
      <c r="B15">
        <v>0</v>
      </c>
      <c r="C15">
        <f>A15*B15</f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x14ac:dyDescent="0.3">
      <c r="A16">
        <v>100</v>
      </c>
      <c r="B16">
        <v>0.28000000000000003</v>
      </c>
      <c r="C16">
        <f t="shared" ref="C16:C21" si="2">A16*B16</f>
        <v>28.000000000000004</v>
      </c>
      <c r="D16">
        <v>8</v>
      </c>
      <c r="E16" s="2">
        <f t="shared" ref="E16:E20" si="3">D16/0.02</f>
        <v>400</v>
      </c>
      <c r="F16" s="3">
        <f t="shared" ref="F16:F21" si="4">D16*PI()/30</f>
        <v>0.83775804095727813</v>
      </c>
      <c r="G16" s="4">
        <f t="shared" ref="G16:G21" si="5">$D$12*B16*B16</f>
        <v>2.6454674317853621</v>
      </c>
      <c r="H16" s="6">
        <f t="shared" ref="H16:H21" si="6">C16-G16</f>
        <v>25.354532568214641</v>
      </c>
    </row>
    <row r="17" spans="1:8" x14ac:dyDescent="0.3">
      <c r="A17">
        <v>150</v>
      </c>
      <c r="B17">
        <v>0.33</v>
      </c>
      <c r="C17">
        <f t="shared" si="2"/>
        <v>49.5</v>
      </c>
      <c r="D17">
        <v>11</v>
      </c>
      <c r="E17" s="2">
        <f t="shared" si="3"/>
        <v>550</v>
      </c>
      <c r="F17" s="3">
        <f t="shared" si="4"/>
        <v>1.1519173063162573</v>
      </c>
      <c r="G17" s="4">
        <f t="shared" si="5"/>
        <v>3.6746352464467593</v>
      </c>
      <c r="H17" s="6">
        <f t="shared" si="6"/>
        <v>45.825364753553238</v>
      </c>
    </row>
    <row r="18" spans="1:8" x14ac:dyDescent="0.3">
      <c r="A18">
        <v>180</v>
      </c>
      <c r="B18">
        <v>0.36</v>
      </c>
      <c r="C18">
        <f t="shared" si="2"/>
        <v>64.8</v>
      </c>
      <c r="D18">
        <v>15</v>
      </c>
      <c r="E18" s="2">
        <f t="shared" si="3"/>
        <v>750</v>
      </c>
      <c r="F18" s="3">
        <f t="shared" si="4"/>
        <v>1.5707963267948963</v>
      </c>
      <c r="G18" s="4">
        <f t="shared" si="5"/>
        <v>4.3731196321349852</v>
      </c>
      <c r="H18" s="6">
        <f t="shared" si="6"/>
        <v>60.42688036786501</v>
      </c>
    </row>
    <row r="19" spans="1:8" x14ac:dyDescent="0.3">
      <c r="A19">
        <v>200</v>
      </c>
      <c r="B19">
        <v>0.55000000000000004</v>
      </c>
      <c r="C19">
        <f t="shared" si="2"/>
        <v>110.00000000000001</v>
      </c>
      <c r="D19">
        <v>26</v>
      </c>
      <c r="E19" s="2">
        <f t="shared" si="3"/>
        <v>1300</v>
      </c>
      <c r="F19" s="3">
        <f t="shared" si="4"/>
        <v>2.7227136331111543</v>
      </c>
      <c r="G19" s="4">
        <f t="shared" si="5"/>
        <v>10.207320129018775</v>
      </c>
      <c r="H19" s="6">
        <f t="shared" si="6"/>
        <v>99.792679870981232</v>
      </c>
    </row>
    <row r="20" spans="1:8" x14ac:dyDescent="0.3">
      <c r="A20">
        <v>230</v>
      </c>
      <c r="B20">
        <v>0.72</v>
      </c>
      <c r="C20">
        <f t="shared" si="2"/>
        <v>165.6</v>
      </c>
      <c r="D20">
        <v>30</v>
      </c>
      <c r="E20" s="2">
        <f t="shared" si="3"/>
        <v>1500</v>
      </c>
      <c r="F20" s="3">
        <f t="shared" si="4"/>
        <v>3.1415926535897927</v>
      </c>
      <c r="G20" s="4">
        <f t="shared" si="5"/>
        <v>17.492478528539941</v>
      </c>
      <c r="H20" s="6">
        <f t="shared" si="6"/>
        <v>148.10752147146005</v>
      </c>
    </row>
    <row r="21" spans="1:8" x14ac:dyDescent="0.3">
      <c r="A21">
        <v>250</v>
      </c>
      <c r="B21">
        <v>0.8</v>
      </c>
      <c r="C21">
        <f t="shared" si="2"/>
        <v>200</v>
      </c>
      <c r="D21">
        <v>32</v>
      </c>
      <c r="E21" s="2">
        <f>D21/0.02</f>
        <v>1600</v>
      </c>
      <c r="F21" s="3">
        <f t="shared" si="4"/>
        <v>3.3510321638291125</v>
      </c>
      <c r="G21" s="4">
        <f t="shared" si="5"/>
        <v>21.595652504370303</v>
      </c>
      <c r="H21" s="6">
        <f t="shared" si="6"/>
        <v>178.40434749562971</v>
      </c>
    </row>
    <row r="26" spans="1:8" x14ac:dyDescent="0.3">
      <c r="A26" t="s">
        <v>14</v>
      </c>
    </row>
    <row r="27" spans="1:8" x14ac:dyDescent="0.3">
      <c r="A27" t="s">
        <v>1</v>
      </c>
      <c r="B27" s="1" t="s">
        <v>2</v>
      </c>
      <c r="C27" s="1" t="s">
        <v>8</v>
      </c>
      <c r="D27" s="1" t="s">
        <v>9</v>
      </c>
      <c r="E27" s="1" t="s">
        <v>10</v>
      </c>
      <c r="F27" s="2" t="s">
        <v>11</v>
      </c>
      <c r="G27" s="2" t="s">
        <v>12</v>
      </c>
      <c r="H27" s="2" t="s">
        <v>15</v>
      </c>
    </row>
    <row r="28" spans="1:8" x14ac:dyDescent="0.3">
      <c r="A28">
        <v>0</v>
      </c>
      <c r="B28" s="1">
        <v>0</v>
      </c>
      <c r="C28" s="1">
        <v>0</v>
      </c>
      <c r="D28" s="1">
        <v>0</v>
      </c>
      <c r="E28" s="1">
        <v>0</v>
      </c>
      <c r="F28" s="2">
        <v>0</v>
      </c>
      <c r="G28" s="2">
        <v>0</v>
      </c>
      <c r="H28" s="2">
        <v>0</v>
      </c>
    </row>
    <row r="29" spans="1:8" x14ac:dyDescent="0.3">
      <c r="A29">
        <v>200</v>
      </c>
      <c r="B29">
        <v>1.1000000000000001</v>
      </c>
      <c r="C29">
        <v>250</v>
      </c>
      <c r="D29" s="2">
        <v>25</v>
      </c>
      <c r="E29" s="2">
        <f t="shared" ref="E29" si="7">D29/0.02</f>
        <v>1250</v>
      </c>
      <c r="F29" s="3">
        <f t="shared" ref="F29" si="8">D29*PI()/30</f>
        <v>2.6179938779914944</v>
      </c>
      <c r="G29" s="6">
        <f>$D$12*B29*B29</f>
        <v>40.829280516075102</v>
      </c>
      <c r="H29" s="6">
        <f>(C29-(G29+H19))/C29</f>
        <v>0.43751215845177466</v>
      </c>
    </row>
    <row r="30" spans="1:8" x14ac:dyDescent="0.3">
      <c r="A30">
        <v>220</v>
      </c>
      <c r="B30">
        <v>1.2</v>
      </c>
      <c r="C30">
        <v>290</v>
      </c>
      <c r="D30" s="2">
        <v>24.6</v>
      </c>
      <c r="E30" s="2">
        <f>D30/0.02</f>
        <v>1230</v>
      </c>
      <c r="F30" s="3">
        <f>D30*PI()/30</f>
        <v>2.5761059759436309</v>
      </c>
      <c r="G30" s="6">
        <f>$D$12*B30*B30</f>
        <v>48.590218134833172</v>
      </c>
      <c r="H30" s="6">
        <f>(C30-(G30+95))/C30</f>
        <v>0.50486131677643731</v>
      </c>
    </row>
    <row r="31" spans="1:8" x14ac:dyDescent="0.3">
      <c r="A31">
        <v>230</v>
      </c>
      <c r="B31">
        <v>1.5</v>
      </c>
      <c r="C31">
        <v>352</v>
      </c>
      <c r="D31" s="2">
        <v>24</v>
      </c>
      <c r="E31" s="2">
        <f t="shared" ref="E31:E32" si="9">D31/0.02</f>
        <v>1200</v>
      </c>
      <c r="F31" s="3">
        <f t="shared" ref="F31:F32" si="10">D31*PI()/30</f>
        <v>2.5132741228718345</v>
      </c>
      <c r="G31" s="6">
        <f>$D$12*B31*B31</f>
        <v>75.922215835676838</v>
      </c>
      <c r="H31" s="6">
        <f>(C31-(G31+H20))/C31</f>
        <v>0.36355188265017929</v>
      </c>
    </row>
    <row r="32" spans="1:8" x14ac:dyDescent="0.3">
      <c r="A32">
        <v>250</v>
      </c>
      <c r="B32">
        <v>2</v>
      </c>
      <c r="C32">
        <v>430</v>
      </c>
      <c r="D32" s="2">
        <v>23.5</v>
      </c>
      <c r="E32" s="2">
        <f t="shared" si="9"/>
        <v>1175</v>
      </c>
      <c r="F32" s="3">
        <f t="shared" si="10"/>
        <v>2.4609142453120048</v>
      </c>
      <c r="G32" s="6">
        <f>$D$12*B32*B32</f>
        <v>134.97282815231438</v>
      </c>
      <c r="H32" s="6">
        <f>(C32-(G32+H21))/C32</f>
        <v>0.27121587058617647</v>
      </c>
    </row>
    <row r="33" spans="5:8" x14ac:dyDescent="0.3">
      <c r="E33" s="2"/>
      <c r="F33" s="3"/>
    </row>
    <row r="34" spans="5:8" x14ac:dyDescent="0.3">
      <c r="E34" s="2"/>
      <c r="F34" s="3"/>
    </row>
    <row r="35" spans="5:8" x14ac:dyDescent="0.3">
      <c r="E35" s="2"/>
      <c r="F35" s="3"/>
    </row>
    <row r="36" spans="5:8" x14ac:dyDescent="0.3">
      <c r="E36" s="2"/>
      <c r="F36" s="3"/>
    </row>
    <row r="37" spans="5:8" x14ac:dyDescent="0.3">
      <c r="E37" s="2"/>
      <c r="F37" s="3"/>
    </row>
    <row r="38" spans="5:8" x14ac:dyDescent="0.3">
      <c r="E38" s="2"/>
      <c r="F38" s="3"/>
    </row>
    <row r="39" spans="5:8" x14ac:dyDescent="0.3">
      <c r="E39" s="2"/>
      <c r="F39" s="3"/>
    </row>
    <row r="40" spans="5:8" x14ac:dyDescent="0.3">
      <c r="E40" s="2"/>
      <c r="F40" s="3"/>
    </row>
    <row r="41" spans="5:8" x14ac:dyDescent="0.3">
      <c r="E41" s="2"/>
      <c r="F41" s="3"/>
    </row>
    <row r="42" spans="5:8" x14ac:dyDescent="0.3">
      <c r="E42" s="2"/>
      <c r="F42" s="3"/>
    </row>
    <row r="48" spans="5:8" x14ac:dyDescent="0.3">
      <c r="E48" s="2"/>
      <c r="F48" s="3"/>
      <c r="G48" s="4"/>
      <c r="H48" s="6"/>
    </row>
    <row r="49" spans="2:8" x14ac:dyDescent="0.3">
      <c r="E49" s="2"/>
      <c r="F49" s="3"/>
      <c r="G49" s="4"/>
      <c r="H49" s="6"/>
    </row>
    <row r="50" spans="2:8" x14ac:dyDescent="0.3">
      <c r="E50" s="2"/>
      <c r="F50" s="3"/>
      <c r="G50" s="4"/>
      <c r="H50" s="6"/>
    </row>
    <row r="51" spans="2:8" x14ac:dyDescent="0.3">
      <c r="E51" s="2"/>
      <c r="F51" s="3"/>
      <c r="G51" s="4"/>
      <c r="H51" s="6"/>
    </row>
    <row r="52" spans="2:8" x14ac:dyDescent="0.3">
      <c r="E52" s="2"/>
      <c r="F52" s="3"/>
      <c r="G52" s="4"/>
      <c r="H52" s="6"/>
    </row>
    <row r="53" spans="2:8" x14ac:dyDescent="0.3">
      <c r="E53" s="2"/>
      <c r="F53" s="3"/>
      <c r="G53" s="4"/>
      <c r="H53" s="6"/>
    </row>
    <row r="59" spans="2:8" x14ac:dyDescent="0.3">
      <c r="B59" s="1"/>
      <c r="C59" s="1"/>
      <c r="D59" s="1"/>
      <c r="E59" s="1"/>
      <c r="F59" s="2"/>
      <c r="G59" s="2"/>
      <c r="H59" s="2"/>
    </row>
    <row r="60" spans="2:8" x14ac:dyDescent="0.3">
      <c r="B60" s="1"/>
      <c r="C60" s="1"/>
      <c r="D60" s="1"/>
      <c r="E60" s="1"/>
      <c r="F60" s="2"/>
      <c r="G60" s="2"/>
      <c r="H60" s="2"/>
    </row>
    <row r="61" spans="2:8" x14ac:dyDescent="0.3">
      <c r="D61" s="2"/>
      <c r="E61" s="2"/>
      <c r="F61" s="3"/>
      <c r="H61" s="6"/>
    </row>
    <row r="62" spans="2:8" x14ac:dyDescent="0.3">
      <c r="D62" s="2"/>
      <c r="E62" s="2"/>
      <c r="F62" s="3"/>
      <c r="H62" s="6"/>
    </row>
    <row r="63" spans="2:8" x14ac:dyDescent="0.3">
      <c r="D63" s="2"/>
      <c r="E63" s="2"/>
      <c r="F63" s="3"/>
      <c r="H63" s="6"/>
    </row>
    <row r="64" spans="2:8" x14ac:dyDescent="0.3">
      <c r="D64" s="2"/>
      <c r="E64" s="2"/>
      <c r="F64" s="3"/>
      <c r="H64" s="6"/>
    </row>
    <row r="65" spans="5:6" x14ac:dyDescent="0.3">
      <c r="E65" s="2"/>
      <c r="F65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2023-02-03T08:22:44Z</dcterms:created>
  <dcterms:modified xsi:type="dcterms:W3CDTF">2024-02-28T16:40:31Z</dcterms:modified>
</cp:coreProperties>
</file>