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/>
  <mc:AlternateContent xmlns:mc="http://schemas.openxmlformats.org/markup-compatibility/2006">
    <mc:Choice Requires="x15">
      <x15ac:absPath xmlns:x15ac="http://schemas.microsoft.com/office/spreadsheetml/2010/11/ac" url="C:\Users\nbizel-bizellot\Documents\01-INSPECTION\Rénovations diplômes\Rénovation CAP Maro\Ressources PNF_Dèf\"/>
    </mc:Choice>
  </mc:AlternateContent>
  <xr:revisionPtr revIDLastSave="0" documentId="8_{C0F4987B-C0F7-4EF7-B403-90EDDFD7A88C}" xr6:coauthVersionLast="36" xr6:coauthVersionMax="36" xr10:uidLastSave="{00000000-0000-0000-0000-000000000000}"/>
  <bookViews>
    <workbookView xWindow="0" yWindow="0" windowWidth="21600" windowHeight="8625" xr2:uid="{00000000-000D-0000-FFFF-FFFF00000000}"/>
  </bookViews>
  <sheets>
    <sheet name="Données admin" sheetId="7" r:id="rId1"/>
    <sheet name="Niveaux d'évaluation" sheetId="8" r:id="rId2"/>
    <sheet name="EP1" sheetId="10" r:id="rId3"/>
    <sheet name="EP2" sheetId="12" r:id="rId4"/>
  </sheets>
  <externalReferences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8" i="7" l="1"/>
  <c r="H38" i="7" s="1"/>
  <c r="G37" i="7"/>
  <c r="H37" i="7" s="1"/>
  <c r="G35" i="12" l="1"/>
  <c r="F35" i="12"/>
  <c r="K34" i="12"/>
  <c r="J34" i="12"/>
  <c r="G24" i="12"/>
  <c r="F24" i="12"/>
  <c r="K23" i="12"/>
  <c r="J23" i="12"/>
  <c r="G13" i="12"/>
  <c r="F13" i="12"/>
  <c r="K12" i="12"/>
  <c r="J12" i="12"/>
  <c r="H9" i="12"/>
  <c r="G9" i="12"/>
  <c r="F9" i="12"/>
  <c r="E9" i="12"/>
  <c r="F7" i="12"/>
  <c r="F6" i="12"/>
  <c r="H5" i="12"/>
  <c r="F5" i="12"/>
  <c r="B2" i="12"/>
  <c r="H43" i="12" l="1"/>
  <c r="K26" i="10"/>
  <c r="K19" i="10"/>
  <c r="K12" i="10"/>
  <c r="F13" i="10"/>
  <c r="J12" i="10" s="1"/>
  <c r="G13" i="10"/>
  <c r="G27" i="10"/>
  <c r="F27" i="10"/>
  <c r="J26" i="10" s="1"/>
  <c r="G20" i="10"/>
  <c r="J19" i="10"/>
  <c r="H9" i="10"/>
  <c r="G9" i="10"/>
  <c r="F9" i="10"/>
  <c r="E9" i="10"/>
  <c r="F7" i="10"/>
  <c r="F6" i="10"/>
  <c r="H5" i="10"/>
  <c r="F5" i="10"/>
  <c r="B2" i="10"/>
  <c r="H37" i="10" l="1"/>
  <c r="H39" i="7" s="1"/>
  <c r="H40" i="7" s="1"/>
  <c r="D2" i="8"/>
</calcChain>
</file>

<file path=xl/sharedStrings.xml><?xml version="1.0" encoding="utf-8"?>
<sst xmlns="http://schemas.openxmlformats.org/spreadsheetml/2006/main" count="170" uniqueCount="116">
  <si>
    <t>CAP Maroquinerie</t>
  </si>
  <si>
    <t>Paramètres "A COMPLETER"</t>
  </si>
  <si>
    <t>Prénom</t>
  </si>
  <si>
    <t>Nom</t>
  </si>
  <si>
    <t>Nom du candidat</t>
  </si>
  <si>
    <t>Date Naissance</t>
  </si>
  <si>
    <t>01/01/2000</t>
  </si>
  <si>
    <t>N° candidat</t>
  </si>
  <si>
    <t>A2023 0000 0000</t>
  </si>
  <si>
    <t>Etablissement</t>
  </si>
  <si>
    <t>Nom étab de formation</t>
  </si>
  <si>
    <t>Explication des niveaux d'évaluation des compétences</t>
  </si>
  <si>
    <t>Poids relatif du niveau de maîtrise d'une compétence</t>
  </si>
  <si>
    <t>N1</t>
  </si>
  <si>
    <t>Compétence non acquise</t>
  </si>
  <si>
    <t>Niveau d'acquisition très insuffisant : le candidat ne peut pas travailler sans être très souvent accompagné et aidé.</t>
  </si>
  <si>
    <t>N2</t>
  </si>
  <si>
    <t>Compétence "en cours d'acquisition" non stabilisée</t>
  </si>
  <si>
    <t>Niveau d'acquisition fragile qui nécessite un accompagnement régulier pour effectuer le travail confié.</t>
  </si>
  <si>
    <t>N3</t>
  </si>
  <si>
    <t>Compétence "partiellement acquise"</t>
  </si>
  <si>
    <t>Niveau d'acquisition incomplet : le transfert de la compétence n'est pas total dans chaque situation de travail proposée, une aide est parfois requise notamment lors d'une situation de travail nouvelle.</t>
  </si>
  <si>
    <t>N4</t>
  </si>
  <si>
    <t>Compétence totalement acquise et transférable</t>
  </si>
  <si>
    <t>Niveau d'acquisition complet : le candidat travaille en toute autonomie, il sait s'adapter et transférer la compétence dans toutes les situations sans aide.</t>
  </si>
  <si>
    <t>Identité du candidat</t>
  </si>
  <si>
    <t>1/3</t>
  </si>
  <si>
    <t>2/3</t>
  </si>
  <si>
    <t>3/3</t>
  </si>
  <si>
    <t>Positionner le niveau de maîtrise de la compétence</t>
  </si>
  <si>
    <t>C1 : Exploiter un document de travail</t>
  </si>
  <si>
    <t>Non évalué</t>
  </si>
  <si>
    <t>C2 : Identifier l’ensemble des éléments constitutifs d’un produit</t>
  </si>
  <si>
    <t>C3 : Réaliser la préparation</t>
  </si>
  <si>
    <t xml:space="preserve"> /20</t>
  </si>
  <si>
    <t>NOTE calculée</t>
  </si>
  <si>
    <t>Saisir ici les commentaires</t>
  </si>
  <si>
    <t>Date :</t>
  </si>
  <si>
    <t xml:space="preserve">Saisir ici la date </t>
  </si>
  <si>
    <t>C4 : Réaliser les assemblages et le montage</t>
  </si>
  <si>
    <t>C5 : Communiquer en interne</t>
  </si>
  <si>
    <t>C6 : Réaliser l’entretien et la maintenance du poste</t>
  </si>
  <si>
    <t>2/20</t>
  </si>
  <si>
    <t>- Les gestes et postures sont adaptés à l’activité.</t>
  </si>
  <si>
    <t>- Les consommables, matériels et outillages sont correctement utilisés.</t>
  </si>
  <si>
    <t>- Les opérations sont réalisées dans le respect des règles de sécurité.</t>
  </si>
  <si>
    <t>- Le poste est organisé de façon rationnelle, avant, pendant et après l’opération.</t>
  </si>
  <si>
    <t>- Les procédures entreprise sont respectées.</t>
  </si>
  <si>
    <t>- Les éléments constitutifs sont contrôlés en amont de l’assemblage et/ou du montage et conformes au dossier technique.</t>
  </si>
  <si>
    <t>- Les opérations d’assemblage et de montage sont correctement réalisées, dans les temps impartis, conformes au dossier technique et à la qualité exigée.</t>
  </si>
  <si>
    <t>- Le produit est contrôlé et conforme au dossier technique.</t>
  </si>
  <si>
    <t xml:space="preserve">- Les opérations sont réalisées dans le respect des règles de sécurité. </t>
  </si>
  <si>
    <t>- La communication est respectueuse.</t>
  </si>
  <si>
    <t>- Le vocabulaire, le niveau de langage et la posture sont adaptés à la personne et à la situation.</t>
  </si>
  <si>
    <t>- La culture d’entreprise est assimilée.</t>
  </si>
  <si>
    <t>- Le savoir-être est approprié au collectif de travail.</t>
  </si>
  <si>
    <t>- Les informations transmises sont pertinentes et exploitables.</t>
  </si>
  <si>
    <t>- Les procédures sont respectées.</t>
  </si>
  <si>
    <t>- En cas de dysfonctionnement, l’alerte est mesurée et adaptée à la situation rencontrée.</t>
  </si>
  <si>
    <t>- Les outils numériques sont maitrisés.</t>
  </si>
  <si>
    <t>- L’entretien courant est réalisé conformément aux fiches techniques.</t>
  </si>
  <si>
    <t>Compétences</t>
  </si>
  <si>
    <t>2023-24</t>
  </si>
  <si>
    <t>Date</t>
  </si>
  <si>
    <t>- Les différents documents de travail sont correctement identifiés.</t>
  </si>
  <si>
    <t>- La collecte des données mises à disposition permet l’exploitation correcte des informations.</t>
  </si>
  <si>
    <t>- Les principaux termes utilisés dans le domaine de maroquinerie sont maîtrisés.</t>
  </si>
  <si>
    <t>- Les différentes formes de langage utilisées (symbolique, schématique ou graphique) sont maîtrisées.</t>
  </si>
  <si>
    <t>- Les principaux cuirs sont identifiés.</t>
  </si>
  <si>
    <t>- Les différentes parties des peaux sont repérées.</t>
  </si>
  <si>
    <t>- Les principaux défauts sont repérés.</t>
  </si>
  <si>
    <t>- Les principales caractéristiques des matériaux souples sont identifiées.</t>
  </si>
  <si>
    <t>- Les consignes de placement sont correctement appliquées.</t>
  </si>
  <si>
    <t>- Les éléments coupés sont contrôlés qualitativement et quantitativement.</t>
  </si>
  <si>
    <t>- Les opérations de préparation sont correctement réalisées, dans les temps impartis, conformes au dossier technique et à la qualité exigée.</t>
  </si>
  <si>
    <t>Commentaires</t>
  </si>
  <si>
    <t>saisir la date</t>
  </si>
  <si>
    <t>Note proposée</t>
  </si>
  <si>
    <t>Données admin</t>
  </si>
  <si>
    <t>Remplir les zones vertes de la partie "Paramètres" ci-dessus.</t>
  </si>
  <si>
    <t>Niveaux d'évaluation</t>
  </si>
  <si>
    <t>Présente les différents niveaux d'acquisition des compétences afin de positionner les apprenants</t>
  </si>
  <si>
    <t>Consignes pour utilisation du fichier</t>
  </si>
  <si>
    <t>Les critères d'évaluation sont indiqués " pour mémoire " uniquement, ils sont à adapter à la situation réalisée</t>
  </si>
  <si>
    <t>Barème à définir</t>
  </si>
  <si>
    <t>Les critères d'évaluation sont indiqués " pour mémoire " uniquement, ils sont à adapter selon les situations réalisées</t>
  </si>
  <si>
    <t>4/20</t>
  </si>
  <si>
    <t>12/20</t>
  </si>
  <si>
    <t>14/20</t>
  </si>
  <si>
    <t>Grilles d'évaluation</t>
  </si>
  <si>
    <t xml:space="preserve">Année scolaire </t>
  </si>
  <si>
    <t>EP1</t>
  </si>
  <si>
    <t>Pour obtenir une note, définir le barème souhaité en fonction des compétences évaluées et positionner le niveau de maîtrise de chaque compétence dans les cases grisées (par un "X" sur 1 des 4 niveaux)</t>
  </si>
  <si>
    <t>EP2</t>
  </si>
  <si>
    <t>Pour obtenir une note, positionner le niveau de maîtrise de chaque compétence dans les cases grisées (par un "X" sur 1 des 4 niveaux)</t>
  </si>
  <si>
    <t>Epreuve EP1</t>
  </si>
  <si>
    <t>PREPARATION D'UN PRODUIT</t>
  </si>
  <si>
    <t>Epreuve EP2</t>
  </si>
  <si>
    <t>FABRICATION DU PRODUIT</t>
  </si>
  <si>
    <t>Préparation d'un produit</t>
  </si>
  <si>
    <t>Fabrication du produit</t>
  </si>
  <si>
    <t>UP1</t>
  </si>
  <si>
    <t>UP2</t>
  </si>
  <si>
    <t>EPREUVES</t>
  </si>
  <si>
    <t>UNITES</t>
  </si>
  <si>
    <t>COEF.</t>
  </si>
  <si>
    <t>MODE</t>
  </si>
  <si>
    <t>UNITES PROFESSIONNELLES</t>
  </si>
  <si>
    <t>Note sur 20</t>
  </si>
  <si>
    <t>Epreuve
ponctuelle
4h</t>
  </si>
  <si>
    <t>Epreuve
ponctuelle
9h</t>
  </si>
  <si>
    <t>Note coef-
ficientée</t>
  </si>
  <si>
    <t>/20</t>
  </si>
  <si>
    <t>/400</t>
  </si>
  <si>
    <t xml:space="preserve">Note finale: </t>
  </si>
  <si>
    <t xml:space="preserve">Note intermédiaire: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</si>
</sst>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6600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3366FF"/>
      <name val="Calibri"/>
      <family val="2"/>
      <scheme val="minor"/>
    </font>
    <font>
      <b/>
      <u/>
      <sz val="14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Arial Narrow"/>
      <family val="2"/>
    </font>
    <font>
      <sz val="8"/>
      <color theme="1"/>
      <name val="Arial Narrow"/>
      <family val="2"/>
    </font>
    <font>
      <b/>
      <sz val="18"/>
      <color rgb="FFFF0000"/>
      <name val="Arial Narrow"/>
      <family val="2"/>
    </font>
    <font>
      <b/>
      <sz val="14"/>
      <color theme="1"/>
      <name val="Arial Narrow"/>
      <family val="2"/>
    </font>
    <font>
      <b/>
      <sz val="16"/>
      <color theme="1"/>
      <name val="Arial Narrow"/>
      <family val="2"/>
    </font>
    <font>
      <sz val="14"/>
      <color theme="1"/>
      <name val="Arial Narrow"/>
      <family val="2"/>
    </font>
    <font>
      <b/>
      <sz val="12"/>
      <color theme="1"/>
      <name val="Arial Narrow"/>
      <family val="2"/>
    </font>
    <font>
      <b/>
      <sz val="11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rgb="FFFF0000"/>
      <name val="Arial Narrow"/>
      <family val="2"/>
    </font>
    <font>
      <sz val="12"/>
      <color rgb="FF000000"/>
      <name val="Arial Narrow"/>
      <family val="2"/>
    </font>
    <font>
      <sz val="6"/>
      <color theme="1"/>
      <name val="Calibri"/>
      <family val="2"/>
      <scheme val="minor"/>
    </font>
    <font>
      <sz val="10"/>
      <color theme="0"/>
      <name val="Arial Narrow"/>
      <family val="2"/>
    </font>
    <font>
      <i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1"/>
      <color rgb="FF0070C0"/>
      <name val="Calibri"/>
      <family val="2"/>
      <scheme val="minor"/>
    </font>
    <font>
      <sz val="10"/>
      <color rgb="FFFF0000"/>
      <name val="Arial Narrow"/>
      <family val="2"/>
    </font>
    <font>
      <sz val="11"/>
      <color rgb="FFFF0000"/>
      <name val="Arial Narrow"/>
      <family val="2"/>
    </font>
    <font>
      <sz val="12"/>
      <color theme="1"/>
      <name val="Arial Narrow"/>
      <family val="2"/>
    </font>
    <font>
      <i/>
      <sz val="14"/>
      <color rgb="FFFF0000"/>
      <name val="Arial Narrow"/>
      <family val="2"/>
    </font>
    <font>
      <b/>
      <u/>
      <sz val="11"/>
      <color theme="1"/>
      <name val="Calibri"/>
      <family val="2"/>
      <scheme val="minor"/>
    </font>
    <font>
      <sz val="10"/>
      <name val="Arial Narrow"/>
      <family val="2"/>
    </font>
    <font>
      <b/>
      <sz val="16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0"/>
      <name val="Arial Narrow"/>
      <family val="2"/>
    </font>
  </fonts>
  <fills count="12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</borders>
  <cellStyleXfs count="1">
    <xf numFmtId="0" fontId="0" fillId="0" borderId="0"/>
  </cellStyleXfs>
  <cellXfs count="214">
    <xf numFmtId="0" fontId="0" fillId="0" borderId="0" xfId="0"/>
    <xf numFmtId="49" fontId="0" fillId="0" borderId="0" xfId="0" applyNumberFormat="1"/>
    <xf numFmtId="0" fontId="2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1" fillId="0" borderId="0" xfId="0" applyFont="1"/>
    <xf numFmtId="0" fontId="6" fillId="0" borderId="0" xfId="0" applyFont="1" applyAlignment="1">
      <alignment vertical="top" wrapText="1"/>
    </xf>
    <xf numFmtId="0" fontId="0" fillId="0" borderId="4" xfId="0" applyBorder="1"/>
    <xf numFmtId="49" fontId="0" fillId="0" borderId="5" xfId="0" applyNumberFormat="1" applyBorder="1"/>
    <xf numFmtId="0" fontId="1" fillId="0" borderId="4" xfId="0" applyFont="1" applyBorder="1"/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0" fontId="10" fillId="0" borderId="0" xfId="0" applyFont="1"/>
    <xf numFmtId="0" fontId="0" fillId="0" borderId="6" xfId="0" applyBorder="1"/>
    <xf numFmtId="49" fontId="0" fillId="0" borderId="8" xfId="0" applyNumberFormat="1" applyBorder="1"/>
    <xf numFmtId="0" fontId="11" fillId="0" borderId="0" xfId="0" applyFont="1" applyAlignment="1">
      <alignment vertical="center"/>
    </xf>
    <xf numFmtId="0" fontId="6" fillId="0" borderId="0" xfId="0" applyFont="1" applyAlignment="1">
      <alignment horizontal="left" vertical="top" wrapText="1"/>
    </xf>
    <xf numFmtId="0" fontId="1" fillId="0" borderId="4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/>
    <xf numFmtId="0" fontId="9" fillId="0" borderId="4" xfId="0" applyFont="1" applyBorder="1"/>
    <xf numFmtId="0" fontId="12" fillId="0" borderId="0" xfId="0" applyFont="1" applyAlignment="1">
      <alignment horizontal="center" vertical="center"/>
    </xf>
    <xf numFmtId="0" fontId="0" fillId="2" borderId="1" xfId="0" applyFill="1" applyBorder="1"/>
    <xf numFmtId="0" fontId="0" fillId="2" borderId="2" xfId="0" applyFill="1" applyBorder="1"/>
    <xf numFmtId="0" fontId="4" fillId="2" borderId="2" xfId="0" applyFont="1" applyFill="1" applyBorder="1" applyAlignment="1">
      <alignment horizontal="center" vertical="center"/>
    </xf>
    <xf numFmtId="0" fontId="0" fillId="2" borderId="3" xfId="0" applyFill="1" applyBorder="1"/>
    <xf numFmtId="0" fontId="4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wrapText="1"/>
    </xf>
    <xf numFmtId="0" fontId="0" fillId="0" borderId="4" xfId="0" applyBorder="1" applyAlignment="1">
      <alignment horizontal="center" vertical="center"/>
    </xf>
    <xf numFmtId="0" fontId="1" fillId="0" borderId="5" xfId="0" applyFont="1" applyBorder="1"/>
    <xf numFmtId="0" fontId="0" fillId="0" borderId="7" xfId="0" applyBorder="1"/>
    <xf numFmtId="0" fontId="0" fillId="0" borderId="8" xfId="0" applyBorder="1"/>
    <xf numFmtId="0" fontId="13" fillId="0" borderId="0" xfId="0" applyFont="1"/>
    <xf numFmtId="0" fontId="13" fillId="0" borderId="0" xfId="0" applyFont="1" applyAlignment="1">
      <alignment wrapText="1"/>
    </xf>
    <xf numFmtId="164" fontId="14" fillId="0" borderId="0" xfId="0" applyNumberFormat="1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3" fillId="0" borderId="5" xfId="0" applyFont="1" applyBorder="1"/>
    <xf numFmtId="0" fontId="13" fillId="0" borderId="4" xfId="0" applyFont="1" applyBorder="1"/>
    <xf numFmtId="0" fontId="13" fillId="0" borderId="13" xfId="0" applyFont="1" applyBorder="1"/>
    <xf numFmtId="0" fontId="13" fillId="0" borderId="15" xfId="0" applyFont="1" applyBorder="1"/>
    <xf numFmtId="0" fontId="13" fillId="0" borderId="16" xfId="0" applyFont="1" applyBorder="1"/>
    <xf numFmtId="0" fontId="13" fillId="0" borderId="19" xfId="0" applyFont="1" applyBorder="1"/>
    <xf numFmtId="164" fontId="15" fillId="0" borderId="0" xfId="0" applyNumberFormat="1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24" fillId="0" borderId="0" xfId="0" applyFont="1"/>
    <xf numFmtId="0" fontId="25" fillId="0" borderId="0" xfId="0" applyFont="1" applyAlignment="1">
      <alignment horizontal="center" vertical="center"/>
    </xf>
    <xf numFmtId="164" fontId="25" fillId="0" borderId="0" xfId="0" applyNumberFormat="1" applyFont="1" applyAlignment="1">
      <alignment horizontal="center"/>
    </xf>
    <xf numFmtId="0" fontId="13" fillId="0" borderId="4" xfId="0" applyFont="1" applyBorder="1" applyAlignment="1">
      <alignment horizontal="center"/>
    </xf>
    <xf numFmtId="0" fontId="26" fillId="0" borderId="0" xfId="0" applyFont="1" applyAlignment="1">
      <alignment horizontal="left" vertical="center" wrapText="1"/>
    </xf>
    <xf numFmtId="0" fontId="27" fillId="0" borderId="0" xfId="0" applyFont="1" applyAlignment="1" applyProtection="1">
      <alignment horizontal="center" vertical="center" wrapText="1"/>
      <protection locked="0"/>
    </xf>
    <xf numFmtId="0" fontId="28" fillId="0" borderId="0" xfId="0" applyFont="1" applyAlignment="1">
      <alignment horizontal="center" vertical="center"/>
    </xf>
    <xf numFmtId="0" fontId="6" fillId="0" borderId="0" xfId="0" applyFont="1"/>
    <xf numFmtId="0" fontId="13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4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13" fillId="0" borderId="6" xfId="0" applyFont="1" applyBorder="1"/>
    <xf numFmtId="0" fontId="13" fillId="0" borderId="7" xfId="0" applyFont="1" applyBorder="1" applyAlignment="1">
      <alignment wrapText="1"/>
    </xf>
    <xf numFmtId="0" fontId="13" fillId="0" borderId="7" xfId="0" applyFont="1" applyBorder="1"/>
    <xf numFmtId="0" fontId="13" fillId="0" borderId="8" xfId="0" applyFont="1" applyBorder="1"/>
    <xf numFmtId="0" fontId="19" fillId="0" borderId="10" xfId="0" applyFont="1" applyBorder="1" applyAlignment="1">
      <alignment vertical="center"/>
    </xf>
    <xf numFmtId="0" fontId="27" fillId="0" borderId="0" xfId="0" applyFont="1" applyAlignment="1" applyProtection="1">
      <alignment vertical="center" wrapText="1"/>
      <protection locked="0"/>
    </xf>
    <xf numFmtId="0" fontId="0" fillId="6" borderId="4" xfId="0" applyFill="1" applyBorder="1"/>
    <xf numFmtId="0" fontId="0" fillId="6" borderId="0" xfId="0" applyFill="1"/>
    <xf numFmtId="0" fontId="4" fillId="6" borderId="6" xfId="0" applyFont="1" applyFill="1" applyBorder="1"/>
    <xf numFmtId="0" fontId="4" fillId="6" borderId="7" xfId="0" applyFont="1" applyFill="1" applyBorder="1"/>
    <xf numFmtId="0" fontId="3" fillId="6" borderId="6" xfId="0" applyFont="1" applyFill="1" applyBorder="1" applyAlignment="1">
      <alignment horizontal="center" vertical="center"/>
    </xf>
    <xf numFmtId="0" fontId="4" fillId="6" borderId="8" xfId="0" applyFont="1" applyFill="1" applyBorder="1"/>
    <xf numFmtId="49" fontId="0" fillId="3" borderId="5" xfId="0" applyNumberFormat="1" applyFill="1" applyBorder="1" applyProtection="1">
      <protection locked="0"/>
    </xf>
    <xf numFmtId="0" fontId="4" fillId="6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 wrapText="1"/>
    </xf>
    <xf numFmtId="9" fontId="1" fillId="6" borderId="5" xfId="0" applyNumberFormat="1" applyFont="1" applyFill="1" applyBorder="1" applyAlignment="1">
      <alignment horizontal="center"/>
    </xf>
    <xf numFmtId="9" fontId="1" fillId="6" borderId="5" xfId="0" quotePrefix="1" applyNumberFormat="1" applyFont="1" applyFill="1" applyBorder="1" applyAlignment="1">
      <alignment horizontal="center" vertical="center"/>
    </xf>
    <xf numFmtId="0" fontId="1" fillId="6" borderId="0" xfId="0" applyFont="1" applyFill="1"/>
    <xf numFmtId="9" fontId="1" fillId="6" borderId="5" xfId="0" quotePrefix="1" applyNumberFormat="1" applyFont="1" applyFill="1" applyBorder="1" applyAlignment="1">
      <alignment horizontal="center"/>
    </xf>
    <xf numFmtId="0" fontId="0" fillId="4" borderId="0" xfId="0" applyFill="1" applyAlignment="1">
      <alignment wrapText="1"/>
    </xf>
    <xf numFmtId="0" fontId="15" fillId="0" borderId="0" xfId="0" applyFont="1" applyAlignment="1">
      <alignment horizontal="center" vertical="center" wrapText="1"/>
    </xf>
    <xf numFmtId="0" fontId="13" fillId="4" borderId="4" xfId="0" applyFont="1" applyFill="1" applyBorder="1"/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1" fillId="4" borderId="16" xfId="0" applyFont="1" applyFill="1" applyBorder="1" applyAlignment="1">
      <alignment horizontal="center" vertical="center"/>
    </xf>
    <xf numFmtId="0" fontId="21" fillId="4" borderId="17" xfId="0" quotePrefix="1" applyFont="1" applyFill="1" applyBorder="1" applyAlignment="1">
      <alignment horizontal="center" vertical="center"/>
    </xf>
    <xf numFmtId="0" fontId="20" fillId="6" borderId="10" xfId="0" applyFont="1" applyFill="1" applyBorder="1" applyAlignment="1">
      <alignment horizontal="center" vertical="center" wrapText="1"/>
    </xf>
    <xf numFmtId="164" fontId="17" fillId="6" borderId="11" xfId="0" applyNumberFormat="1" applyFont="1" applyFill="1" applyBorder="1" applyAlignment="1">
      <alignment horizontal="center" vertical="center"/>
    </xf>
    <xf numFmtId="0" fontId="13" fillId="4" borderId="1" xfId="0" applyFont="1" applyFill="1" applyBorder="1"/>
    <xf numFmtId="0" fontId="16" fillId="4" borderId="2" xfId="0" applyFont="1" applyFill="1" applyBorder="1" applyAlignment="1">
      <alignment horizontal="right" vertical="center"/>
    </xf>
    <xf numFmtId="0" fontId="18" fillId="4" borderId="0" xfId="0" applyFont="1" applyFill="1" applyBorder="1" applyAlignment="1">
      <alignment horizontal="right" vertical="center"/>
    </xf>
    <xf numFmtId="0" fontId="18" fillId="4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vertical="center"/>
    </xf>
    <xf numFmtId="0" fontId="16" fillId="4" borderId="5" xfId="0" applyFont="1" applyFill="1" applyBorder="1" applyAlignment="1">
      <alignment vertical="center"/>
    </xf>
    <xf numFmtId="0" fontId="13" fillId="4" borderId="6" xfId="0" applyFont="1" applyFill="1" applyBorder="1"/>
    <xf numFmtId="0" fontId="18" fillId="4" borderId="7" xfId="0" applyFont="1" applyFill="1" applyBorder="1" applyAlignment="1">
      <alignment horizontal="right" vertical="center"/>
    </xf>
    <xf numFmtId="0" fontId="18" fillId="4" borderId="7" xfId="0" applyFont="1" applyFill="1" applyBorder="1" applyAlignment="1">
      <alignment horizontal="center" vertical="center"/>
    </xf>
    <xf numFmtId="17" fontId="23" fillId="4" borderId="2" xfId="0" quotePrefix="1" applyNumberFormat="1" applyFont="1" applyFill="1" applyBorder="1" applyAlignment="1">
      <alignment horizontal="center" vertical="center" wrapText="1"/>
    </xf>
    <xf numFmtId="9" fontId="20" fillId="4" borderId="18" xfId="0" applyNumberFormat="1" applyFont="1" applyFill="1" applyBorder="1" applyAlignment="1">
      <alignment horizontal="center" vertical="center"/>
    </xf>
    <xf numFmtId="0" fontId="20" fillId="6" borderId="13" xfId="0" applyFont="1" applyFill="1" applyBorder="1" applyAlignment="1">
      <alignment horizontal="center" vertical="center"/>
    </xf>
    <xf numFmtId="0" fontId="20" fillId="6" borderId="14" xfId="0" applyFont="1" applyFill="1" applyBorder="1" applyAlignment="1">
      <alignment horizontal="center" vertical="center"/>
    </xf>
    <xf numFmtId="0" fontId="16" fillId="7" borderId="19" xfId="0" applyFont="1" applyFill="1" applyBorder="1" applyAlignment="1" applyProtection="1">
      <alignment horizontal="center" vertical="center"/>
      <protection locked="0"/>
    </xf>
    <xf numFmtId="0" fontId="16" fillId="7" borderId="20" xfId="0" applyFont="1" applyFill="1" applyBorder="1" applyAlignment="1" applyProtection="1">
      <alignment horizontal="center" vertical="center"/>
      <protection locked="0"/>
    </xf>
    <xf numFmtId="0" fontId="16" fillId="7" borderId="11" xfId="0" applyFont="1" applyFill="1" applyBorder="1" applyAlignment="1" applyProtection="1">
      <alignment horizontal="center" vertical="center"/>
      <protection locked="0"/>
    </xf>
    <xf numFmtId="0" fontId="26" fillId="0" borderId="0" xfId="0" quotePrefix="1" applyFont="1" applyAlignment="1">
      <alignment horizontal="left" vertical="center" wrapText="1"/>
    </xf>
    <xf numFmtId="9" fontId="20" fillId="6" borderId="18" xfId="0" applyNumberFormat="1" applyFont="1" applyFill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17" fontId="23" fillId="6" borderId="2" xfId="0" quotePrefix="1" applyNumberFormat="1" applyFont="1" applyFill="1" applyBorder="1" applyAlignment="1">
      <alignment horizontal="center" vertical="center" wrapText="1"/>
    </xf>
    <xf numFmtId="164" fontId="25" fillId="0" borderId="0" xfId="0" applyNumberFormat="1" applyFont="1" applyAlignment="1">
      <alignment horizontal="center" vertical="center"/>
    </xf>
    <xf numFmtId="9" fontId="19" fillId="6" borderId="18" xfId="0" applyNumberFormat="1" applyFont="1" applyFill="1" applyBorder="1" applyAlignment="1">
      <alignment horizontal="center" vertical="center"/>
    </xf>
    <xf numFmtId="0" fontId="31" fillId="0" borderId="19" xfId="0" applyFont="1" applyBorder="1"/>
    <xf numFmtId="17" fontId="31" fillId="6" borderId="0" xfId="0" quotePrefix="1" applyNumberFormat="1" applyFont="1" applyFill="1" applyAlignment="1">
      <alignment horizontal="center" vertical="center" wrapText="1"/>
    </xf>
    <xf numFmtId="0" fontId="13" fillId="0" borderId="0" xfId="0" applyFont="1" applyAlignment="1" applyProtection="1">
      <alignment horizontal="center" vertical="center" wrapText="1"/>
      <protection locked="0"/>
    </xf>
    <xf numFmtId="0" fontId="27" fillId="0" borderId="0" xfId="0" applyFont="1" applyAlignment="1">
      <alignment horizontal="left" vertical="center" wrapText="1"/>
    </xf>
    <xf numFmtId="0" fontId="20" fillId="0" borderId="9" xfId="0" applyFont="1" applyBorder="1" applyAlignment="1">
      <alignment vertical="center" wrapText="1"/>
    </xf>
    <xf numFmtId="0" fontId="13" fillId="0" borderId="0" xfId="0" applyFont="1" applyAlignment="1" applyProtection="1">
      <alignment horizontal="center" vertical="center"/>
      <protection locked="0"/>
    </xf>
    <xf numFmtId="0" fontId="20" fillId="0" borderId="21" xfId="0" applyFont="1" applyBorder="1" applyAlignment="1">
      <alignment horizontal="left" vertical="center" wrapText="1"/>
    </xf>
    <xf numFmtId="0" fontId="21" fillId="0" borderId="21" xfId="0" applyFont="1" applyBorder="1" applyAlignment="1">
      <alignment horizontal="center" wrapText="1"/>
    </xf>
    <xf numFmtId="0" fontId="33" fillId="0" borderId="4" xfId="0" applyFont="1" applyBorder="1" applyAlignment="1">
      <alignment horizontal="left"/>
    </xf>
    <xf numFmtId="164" fontId="34" fillId="0" borderId="0" xfId="0" applyNumberFormat="1" applyFont="1" applyAlignment="1">
      <alignment horizontal="center" vertical="center"/>
    </xf>
    <xf numFmtId="164" fontId="34" fillId="0" borderId="0" xfId="0" applyNumberFormat="1" applyFont="1" applyFill="1" applyAlignment="1">
      <alignment horizontal="center"/>
    </xf>
    <xf numFmtId="164" fontId="34" fillId="0" borderId="0" xfId="0" applyNumberFormat="1" applyFont="1" applyAlignment="1">
      <alignment horizontal="center"/>
    </xf>
    <xf numFmtId="0" fontId="1" fillId="8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9" borderId="4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" fillId="4" borderId="26" xfId="0" applyFont="1" applyFill="1" applyBorder="1" applyAlignment="1">
      <alignment horizontal="center" vertical="center" wrapText="1"/>
    </xf>
    <xf numFmtId="164" fontId="5" fillId="0" borderId="21" xfId="0" applyNumberFormat="1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 wrapText="1"/>
    </xf>
    <xf numFmtId="164" fontId="5" fillId="0" borderId="31" xfId="0" applyNumberFormat="1" applyFont="1" applyBorder="1" applyAlignment="1">
      <alignment horizontal="center" vertical="center"/>
    </xf>
    <xf numFmtId="164" fontId="1" fillId="0" borderId="23" xfId="0" applyNumberFormat="1" applyFont="1" applyBorder="1" applyAlignment="1">
      <alignment horizontal="center" vertical="center"/>
    </xf>
    <xf numFmtId="0" fontId="1" fillId="0" borderId="24" xfId="0" quotePrefix="1" applyFont="1" applyBorder="1" applyAlignment="1">
      <alignment horizontal="left" vertical="center"/>
    </xf>
    <xf numFmtId="0" fontId="1" fillId="0" borderId="29" xfId="0" quotePrefix="1" applyFont="1" applyBorder="1" applyAlignment="1">
      <alignment horizontal="left" vertical="center"/>
    </xf>
    <xf numFmtId="164" fontId="5" fillId="4" borderId="26" xfId="0" applyNumberFormat="1" applyFont="1" applyFill="1" applyBorder="1" applyAlignment="1">
      <alignment horizontal="center" vertical="center"/>
    </xf>
    <xf numFmtId="164" fontId="5" fillId="4" borderId="32" xfId="0" applyNumberFormat="1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36" fillId="0" borderId="25" xfId="0" applyFont="1" applyBorder="1" applyAlignment="1">
      <alignment horizontal="center" vertical="center" wrapText="1"/>
    </xf>
    <xf numFmtId="0" fontId="36" fillId="0" borderId="21" xfId="0" applyFont="1" applyBorder="1" applyAlignment="1">
      <alignment horizontal="center" vertical="center" wrapText="1"/>
    </xf>
    <xf numFmtId="0" fontId="36" fillId="0" borderId="30" xfId="0" applyFont="1" applyBorder="1" applyAlignment="1">
      <alignment horizontal="center" vertical="center" wrapText="1"/>
    </xf>
    <xf numFmtId="49" fontId="36" fillId="0" borderId="31" xfId="0" applyNumberFormat="1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center"/>
    </xf>
    <xf numFmtId="164" fontId="35" fillId="11" borderId="28" xfId="0" applyNumberFormat="1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horizontal="center" vertical="center" wrapText="1"/>
    </xf>
    <xf numFmtId="0" fontId="13" fillId="6" borderId="10" xfId="0" applyFont="1" applyFill="1" applyBorder="1" applyAlignment="1">
      <alignment horizontal="center" vertical="center"/>
    </xf>
    <xf numFmtId="0" fontId="13" fillId="0" borderId="33" xfId="0" applyFont="1" applyBorder="1"/>
    <xf numFmtId="0" fontId="17" fillId="5" borderId="34" xfId="0" quotePrefix="1" applyFont="1" applyFill="1" applyBorder="1" applyAlignment="1">
      <alignment horizontal="left" vertical="center"/>
    </xf>
    <xf numFmtId="0" fontId="16" fillId="5" borderId="36" xfId="0" applyFont="1" applyFill="1" applyBorder="1" applyAlignment="1" applyProtection="1">
      <alignment horizontal="center" vertical="center"/>
      <protection locked="0"/>
    </xf>
    <xf numFmtId="0" fontId="13" fillId="6" borderId="35" xfId="0" applyFont="1" applyFill="1" applyBorder="1" applyAlignment="1">
      <alignment horizontal="center" vertical="center"/>
    </xf>
    <xf numFmtId="0" fontId="16" fillId="5" borderId="37" xfId="0" applyFont="1" applyFill="1" applyBorder="1" applyAlignment="1" applyProtection="1">
      <alignment horizontal="center" vertical="center"/>
      <protection locked="0"/>
    </xf>
    <xf numFmtId="0" fontId="5" fillId="6" borderId="1" xfId="0" applyFont="1" applyFill="1" applyBorder="1" applyAlignment="1">
      <alignment horizontal="center"/>
    </xf>
    <xf numFmtId="0" fontId="5" fillId="6" borderId="3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0" borderId="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33" fillId="0" borderId="4" xfId="0" applyFont="1" applyBorder="1" applyAlignment="1">
      <alignment horizontal="left" wrapText="1"/>
    </xf>
    <xf numFmtId="0" fontId="33" fillId="0" borderId="0" xfId="0" applyFont="1" applyBorder="1" applyAlignment="1">
      <alignment horizontal="left" wrapText="1"/>
    </xf>
    <xf numFmtId="0" fontId="33" fillId="0" borderId="5" xfId="0" applyFont="1" applyBorder="1" applyAlignment="1">
      <alignment horizontal="left" wrapText="1"/>
    </xf>
    <xf numFmtId="0" fontId="9" fillId="0" borderId="6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1" fillId="4" borderId="25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3" fillId="10" borderId="22" xfId="0" applyFont="1" applyFill="1" applyBorder="1" applyAlignment="1">
      <alignment horizontal="center" vertical="center"/>
    </xf>
    <xf numFmtId="0" fontId="3" fillId="10" borderId="23" xfId="0" applyFont="1" applyFill="1" applyBorder="1" applyAlignment="1">
      <alignment horizontal="center" vertical="center"/>
    </xf>
    <xf numFmtId="0" fontId="3" fillId="10" borderId="24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right" vertical="center"/>
    </xf>
    <xf numFmtId="0" fontId="1" fillId="0" borderId="28" xfId="0" applyFont="1" applyBorder="1" applyAlignment="1">
      <alignment horizontal="right" vertical="center"/>
    </xf>
    <xf numFmtId="0" fontId="1" fillId="0" borderId="22" xfId="0" applyFont="1" applyBorder="1" applyAlignment="1">
      <alignment horizontal="right" vertical="center"/>
    </xf>
    <xf numFmtId="0" fontId="1" fillId="0" borderId="23" xfId="0" applyFont="1" applyBorder="1" applyAlignment="1">
      <alignment horizontal="right" vertical="center"/>
    </xf>
    <xf numFmtId="0" fontId="29" fillId="0" borderId="21" xfId="0" applyFont="1" applyBorder="1" applyAlignment="1" applyProtection="1">
      <alignment horizontal="left" vertical="center" wrapText="1"/>
      <protection locked="0"/>
    </xf>
    <xf numFmtId="0" fontId="30" fillId="0" borderId="21" xfId="0" applyFont="1" applyBorder="1" applyAlignment="1" applyProtection="1">
      <alignment horizontal="left" vertical="top" wrapText="1"/>
      <protection locked="0"/>
    </xf>
    <xf numFmtId="0" fontId="22" fillId="0" borderId="7" xfId="0" quotePrefix="1" applyFont="1" applyBorder="1" applyAlignment="1">
      <alignment horizontal="center" vertical="center"/>
    </xf>
    <xf numFmtId="49" fontId="16" fillId="4" borderId="0" xfId="0" applyNumberFormat="1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center" vertical="center"/>
    </xf>
    <xf numFmtId="49" fontId="16" fillId="4" borderId="7" xfId="0" applyNumberFormat="1" applyFont="1" applyFill="1" applyBorder="1" applyAlignment="1">
      <alignment horizontal="center" vertical="center"/>
    </xf>
    <xf numFmtId="0" fontId="16" fillId="4" borderId="7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6" borderId="2" xfId="0" applyFont="1" applyFill="1" applyBorder="1" applyAlignment="1">
      <alignment horizontal="center" vertical="center"/>
    </xf>
    <xf numFmtId="0" fontId="16" fillId="6" borderId="3" xfId="0" applyFont="1" applyFill="1" applyBorder="1" applyAlignment="1">
      <alignment horizontal="center" vertical="center"/>
    </xf>
    <xf numFmtId="0" fontId="37" fillId="11" borderId="9" xfId="0" applyFont="1" applyFill="1" applyBorder="1" applyAlignment="1">
      <alignment horizontal="center" vertical="center"/>
    </xf>
    <xf numFmtId="0" fontId="37" fillId="11" borderId="10" xfId="0" applyFont="1" applyFill="1" applyBorder="1" applyAlignment="1">
      <alignment horizontal="center" vertical="center"/>
    </xf>
    <xf numFmtId="0" fontId="37" fillId="11" borderId="11" xfId="0" applyFont="1" applyFill="1" applyBorder="1" applyAlignment="1">
      <alignment horizontal="center" vertical="center"/>
    </xf>
    <xf numFmtId="0" fontId="32" fillId="4" borderId="2" xfId="0" applyFont="1" applyFill="1" applyBorder="1" applyAlignment="1">
      <alignment horizontal="left" vertical="center"/>
    </xf>
    <xf numFmtId="0" fontId="32" fillId="4" borderId="3" xfId="0" applyFont="1" applyFill="1" applyBorder="1" applyAlignment="1">
      <alignment horizontal="left" vertical="center"/>
    </xf>
    <xf numFmtId="0" fontId="16" fillId="4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bizel-bizellot/Downloads/DRAFT%20livret%20de%20suivi%20CAP%20Maroquinerie%20VF%20Sept%202023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nées admin"/>
      <sheetName val="Niveaux d'évaluation"/>
      <sheetName val="Grille TP"/>
      <sheetName val="Grille positionnement CAP"/>
      <sheetName val="Livret de suivi"/>
      <sheetName val="Graphiques"/>
    </sheetNames>
    <sheetDataSet>
      <sheetData sheetId="0">
        <row r="2">
          <cell r="D2" t="str">
            <v>CAP Maroquinerie</v>
          </cell>
        </row>
        <row r="12">
          <cell r="C12" t="str">
            <v>Prénom</v>
          </cell>
        </row>
        <row r="14">
          <cell r="C14" t="str">
            <v>Nom du candidat</v>
          </cell>
        </row>
        <row r="18">
          <cell r="C18" t="str">
            <v>A2023 0000 0000</v>
          </cell>
        </row>
        <row r="20">
          <cell r="C20" t="str">
            <v>Nom étab de formation</v>
          </cell>
        </row>
      </sheetData>
      <sheetData sheetId="1">
        <row r="6">
          <cell r="D6" t="str">
            <v>Compétence non acquise</v>
          </cell>
        </row>
        <row r="9">
          <cell r="D9" t="str">
            <v>Compétence "en cours d'acquisition" non stabilisée</v>
          </cell>
        </row>
        <row r="12">
          <cell r="D12" t="str">
            <v>Compétence "partiellement acquise"</v>
          </cell>
        </row>
        <row r="15">
          <cell r="D15" t="str">
            <v>Compétence totalement acquise et transférable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40"/>
  <sheetViews>
    <sheetView tabSelected="1" topLeftCell="A13" zoomScale="90" zoomScaleNormal="90" workbookViewId="0">
      <selection activeCell="K35" sqref="K35"/>
    </sheetView>
  </sheetViews>
  <sheetFormatPr baseColWidth="10" defaultColWidth="11.42578125" defaultRowHeight="15" x14ac:dyDescent="0.25"/>
  <cols>
    <col min="1" max="1" width="0.85546875" customWidth="1"/>
    <col min="2" max="2" width="16.85546875" customWidth="1"/>
    <col min="3" max="3" width="27.42578125" customWidth="1"/>
    <col min="4" max="7" width="10.28515625" customWidth="1"/>
    <col min="8" max="9" width="10.7109375" customWidth="1"/>
    <col min="10" max="10" width="4.7109375" customWidth="1"/>
  </cols>
  <sheetData>
    <row r="1" spans="2:15" ht="5.25" customHeight="1" thickBot="1" x14ac:dyDescent="0.3">
      <c r="C1" s="1"/>
    </row>
    <row r="2" spans="2:15" ht="21" x14ac:dyDescent="0.25">
      <c r="B2" s="2"/>
      <c r="C2" s="3"/>
      <c r="D2" s="4" t="s">
        <v>0</v>
      </c>
      <c r="E2" s="3"/>
      <c r="F2" s="3"/>
      <c r="G2" s="3"/>
      <c r="H2" s="5"/>
      <c r="I2" s="6"/>
    </row>
    <row r="3" spans="2:15" ht="21.75" thickBot="1" x14ac:dyDescent="0.35">
      <c r="B3" s="75"/>
      <c r="C3" s="76"/>
      <c r="D3" s="77" t="s">
        <v>89</v>
      </c>
      <c r="E3" s="76"/>
      <c r="F3" s="76"/>
      <c r="G3" s="76"/>
      <c r="H3" s="78"/>
      <c r="I3" s="7"/>
    </row>
    <row r="4" spans="2:15" ht="15.75" thickBot="1" x14ac:dyDescent="0.3">
      <c r="C4" s="1"/>
      <c r="E4" s="8"/>
      <c r="F4" s="8"/>
      <c r="G4" s="8"/>
      <c r="H4" s="8"/>
      <c r="I4" s="8"/>
    </row>
    <row r="5" spans="2:15" ht="15.75" customHeight="1" x14ac:dyDescent="0.25">
      <c r="B5" s="161" t="s">
        <v>1</v>
      </c>
      <c r="C5" s="162"/>
      <c r="E5" s="163"/>
      <c r="F5" s="164"/>
      <c r="G5" s="164"/>
      <c r="H5" s="165"/>
      <c r="I5" s="8"/>
      <c r="K5" s="9"/>
      <c r="L5" s="9"/>
      <c r="M5" s="9"/>
      <c r="N5" s="9"/>
      <c r="O5" s="9"/>
    </row>
    <row r="6" spans="2:15" ht="15" customHeight="1" x14ac:dyDescent="0.25">
      <c r="B6" s="10"/>
      <c r="C6" s="11"/>
      <c r="E6" s="166"/>
      <c r="F6" s="167"/>
      <c r="G6" s="167"/>
      <c r="H6" s="168"/>
      <c r="I6" s="8"/>
      <c r="K6" s="9"/>
      <c r="L6" s="9"/>
      <c r="M6" s="9"/>
      <c r="N6" s="9"/>
      <c r="O6" s="9"/>
    </row>
    <row r="7" spans="2:15" ht="15" customHeight="1" x14ac:dyDescent="0.25">
      <c r="B7" s="12" t="s">
        <v>90</v>
      </c>
      <c r="C7" s="79" t="s">
        <v>62</v>
      </c>
      <c r="E7" s="166"/>
      <c r="F7" s="167"/>
      <c r="G7" s="167"/>
      <c r="H7" s="168"/>
      <c r="I7" s="15"/>
      <c r="K7" s="13"/>
      <c r="L7" s="13"/>
      <c r="M7" s="13"/>
      <c r="N7" s="13"/>
      <c r="O7" s="9"/>
    </row>
    <row r="8" spans="2:15" ht="15" customHeight="1" x14ac:dyDescent="0.25">
      <c r="B8" s="12"/>
      <c r="C8" s="11"/>
      <c r="E8" s="166"/>
      <c r="F8" s="167"/>
      <c r="G8" s="167"/>
      <c r="H8" s="168"/>
      <c r="I8" s="15"/>
      <c r="K8" s="13"/>
      <c r="L8" s="13"/>
      <c r="M8" s="13"/>
      <c r="N8" s="13"/>
      <c r="O8" s="9"/>
    </row>
    <row r="9" spans="2:15" ht="15" customHeight="1" x14ac:dyDescent="0.25">
      <c r="B9" s="12" t="s">
        <v>2</v>
      </c>
      <c r="C9" s="79" t="s">
        <v>2</v>
      </c>
      <c r="E9" s="166"/>
      <c r="F9" s="167"/>
      <c r="G9" s="167"/>
      <c r="H9" s="168"/>
      <c r="I9" s="14"/>
      <c r="K9" s="13"/>
      <c r="L9" s="13"/>
      <c r="M9" s="13"/>
      <c r="N9" s="13"/>
      <c r="O9" s="9"/>
    </row>
    <row r="10" spans="2:15" ht="15" customHeight="1" x14ac:dyDescent="0.25">
      <c r="B10" s="12"/>
      <c r="C10" s="11"/>
      <c r="E10" s="166"/>
      <c r="F10" s="167"/>
      <c r="G10" s="167"/>
      <c r="H10" s="168"/>
      <c r="I10" s="14"/>
      <c r="K10" s="13"/>
      <c r="L10" s="13"/>
      <c r="M10" s="13"/>
      <c r="N10" s="13"/>
      <c r="O10" s="9"/>
    </row>
    <row r="11" spans="2:15" ht="15" customHeight="1" x14ac:dyDescent="0.25">
      <c r="B11" s="12" t="s">
        <v>3</v>
      </c>
      <c r="C11" s="79" t="s">
        <v>4</v>
      </c>
      <c r="E11" s="166"/>
      <c r="F11" s="167"/>
      <c r="G11" s="167"/>
      <c r="H11" s="168"/>
      <c r="I11" s="14"/>
      <c r="K11" s="13"/>
      <c r="L11" s="13"/>
      <c r="M11" s="13"/>
      <c r="N11" s="13"/>
      <c r="O11" s="9"/>
    </row>
    <row r="12" spans="2:15" ht="15" customHeight="1" x14ac:dyDescent="0.25">
      <c r="B12" s="12"/>
      <c r="C12" s="11"/>
      <c r="E12" s="166"/>
      <c r="F12" s="167"/>
      <c r="G12" s="167"/>
      <c r="H12" s="168"/>
      <c r="I12" s="14"/>
      <c r="K12" s="9"/>
      <c r="L12" s="9"/>
      <c r="M12" s="9"/>
      <c r="N12" s="9"/>
      <c r="O12" s="9"/>
    </row>
    <row r="13" spans="2:15" ht="15" customHeight="1" x14ac:dyDescent="0.25">
      <c r="B13" s="12" t="s">
        <v>5</v>
      </c>
      <c r="C13" s="79" t="s">
        <v>6</v>
      </c>
      <c r="E13" s="166"/>
      <c r="F13" s="167"/>
      <c r="G13" s="167"/>
      <c r="H13" s="168"/>
      <c r="I13" s="16"/>
      <c r="K13" s="17"/>
      <c r="L13" s="9"/>
      <c r="M13" s="9"/>
      <c r="N13" s="9"/>
      <c r="O13" s="9"/>
    </row>
    <row r="14" spans="2:15" ht="15" customHeight="1" x14ac:dyDescent="0.25">
      <c r="B14" s="12"/>
      <c r="C14" s="11"/>
      <c r="E14" s="166"/>
      <c r="F14" s="167"/>
      <c r="G14" s="167"/>
      <c r="H14" s="168"/>
      <c r="I14" s="16"/>
      <c r="K14" s="9"/>
      <c r="L14" s="9"/>
      <c r="M14" s="9"/>
      <c r="N14" s="9"/>
      <c r="O14" s="9"/>
    </row>
    <row r="15" spans="2:15" ht="15" customHeight="1" x14ac:dyDescent="0.25">
      <c r="B15" s="12" t="s">
        <v>7</v>
      </c>
      <c r="C15" s="79" t="s">
        <v>8</v>
      </c>
      <c r="E15" s="166"/>
      <c r="F15" s="167"/>
      <c r="G15" s="167"/>
      <c r="H15" s="168"/>
      <c r="I15" s="16"/>
      <c r="K15" s="9"/>
      <c r="L15" s="9"/>
      <c r="M15" s="9"/>
      <c r="N15" s="9"/>
      <c r="O15" s="9"/>
    </row>
    <row r="16" spans="2:15" ht="15" customHeight="1" x14ac:dyDescent="0.25">
      <c r="B16" s="12"/>
      <c r="C16" s="11"/>
      <c r="E16" s="166"/>
      <c r="F16" s="167"/>
      <c r="G16" s="167"/>
      <c r="H16" s="168"/>
      <c r="I16" s="16"/>
      <c r="K16" s="9"/>
      <c r="L16" s="9"/>
      <c r="M16" s="9"/>
      <c r="N16" s="9"/>
      <c r="O16" s="9"/>
    </row>
    <row r="17" spans="2:15" ht="15" customHeight="1" x14ac:dyDescent="0.25">
      <c r="B17" s="12" t="s">
        <v>9</v>
      </c>
      <c r="C17" s="79" t="s">
        <v>10</v>
      </c>
      <c r="E17" s="166"/>
      <c r="F17" s="167"/>
      <c r="G17" s="167"/>
      <c r="H17" s="168"/>
      <c r="I17" s="16"/>
      <c r="K17" s="9"/>
      <c r="L17" s="9"/>
      <c r="M17" s="9"/>
      <c r="N17" s="9"/>
      <c r="O17" s="9"/>
    </row>
    <row r="18" spans="2:15" ht="15.75" customHeight="1" thickBot="1" x14ac:dyDescent="0.3">
      <c r="B18" s="18"/>
      <c r="C18" s="19"/>
      <c r="E18" s="169"/>
      <c r="F18" s="170"/>
      <c r="G18" s="170"/>
      <c r="H18" s="171"/>
      <c r="K18" s="9"/>
      <c r="L18" s="9"/>
      <c r="M18" s="9"/>
      <c r="N18" s="9"/>
    </row>
    <row r="19" spans="2:15" ht="9.9499999999999993" customHeight="1" thickBot="1" x14ac:dyDescent="0.3">
      <c r="B19" s="20"/>
      <c r="C19" s="1"/>
      <c r="E19" s="21"/>
      <c r="F19" s="21"/>
      <c r="G19" s="21"/>
      <c r="H19" s="21"/>
      <c r="K19" s="9"/>
      <c r="L19" s="9"/>
      <c r="M19" s="9"/>
      <c r="N19" s="9"/>
    </row>
    <row r="20" spans="2:15" ht="15" customHeight="1" x14ac:dyDescent="0.25">
      <c r="B20" s="172" t="s">
        <v>82</v>
      </c>
      <c r="C20" s="173"/>
      <c r="D20" s="173"/>
      <c r="E20" s="173"/>
      <c r="F20" s="173"/>
      <c r="G20" s="173"/>
      <c r="H20" s="174"/>
      <c r="K20" s="9"/>
      <c r="L20" s="9"/>
      <c r="M20" s="9"/>
      <c r="N20" s="9"/>
    </row>
    <row r="21" spans="2:15" ht="15" customHeight="1" x14ac:dyDescent="0.25">
      <c r="B21" s="125" t="s">
        <v>78</v>
      </c>
      <c r="C21" s="151"/>
      <c r="D21" s="151"/>
      <c r="E21" s="151"/>
      <c r="F21" s="151"/>
      <c r="G21" s="151"/>
      <c r="H21" s="26"/>
      <c r="K21" s="9"/>
      <c r="L21" s="9"/>
      <c r="M21" s="9"/>
      <c r="N21" s="9"/>
    </row>
    <row r="22" spans="2:15" ht="15.75" x14ac:dyDescent="0.25">
      <c r="B22" s="22" t="s">
        <v>79</v>
      </c>
      <c r="C22" s="152"/>
      <c r="D22" s="152"/>
      <c r="E22" s="152"/>
      <c r="F22" s="152"/>
      <c r="G22" s="152"/>
      <c r="H22" s="24"/>
      <c r="I22" s="23"/>
      <c r="K22" s="9"/>
      <c r="L22" s="9"/>
      <c r="M22" s="9"/>
      <c r="N22" s="9"/>
    </row>
    <row r="23" spans="2:15" ht="5.0999999999999996" customHeight="1" x14ac:dyDescent="0.25">
      <c r="B23" s="22"/>
      <c r="C23" s="152"/>
      <c r="D23" s="152"/>
      <c r="E23" s="152"/>
      <c r="F23" s="152"/>
      <c r="G23" s="152"/>
      <c r="H23" s="24"/>
      <c r="I23" s="23"/>
      <c r="K23" s="9"/>
      <c r="L23" s="9"/>
      <c r="M23" s="9"/>
      <c r="N23" s="9"/>
    </row>
    <row r="24" spans="2:15" ht="15" customHeight="1" x14ac:dyDescent="0.25">
      <c r="B24" s="125" t="s">
        <v>80</v>
      </c>
      <c r="C24" s="151"/>
      <c r="D24" s="151"/>
      <c r="E24" s="151"/>
      <c r="F24" s="151"/>
      <c r="G24" s="151"/>
      <c r="H24" s="26"/>
      <c r="I24" s="25"/>
      <c r="K24" s="9"/>
      <c r="L24" s="9"/>
      <c r="M24" s="9"/>
      <c r="N24" s="9"/>
    </row>
    <row r="25" spans="2:15" ht="15" customHeight="1" x14ac:dyDescent="0.25">
      <c r="B25" s="22" t="s">
        <v>81</v>
      </c>
      <c r="C25" s="151"/>
      <c r="D25" s="151"/>
      <c r="E25" s="151"/>
      <c r="F25" s="151"/>
      <c r="G25" s="151"/>
      <c r="H25" s="26"/>
      <c r="I25" s="25"/>
      <c r="K25" s="9"/>
      <c r="L25" s="9"/>
      <c r="M25" s="9"/>
      <c r="N25" s="9"/>
    </row>
    <row r="26" spans="2:15" ht="5.0999999999999996" customHeight="1" x14ac:dyDescent="0.25">
      <c r="B26" s="28"/>
      <c r="C26" s="151"/>
      <c r="D26" s="151"/>
      <c r="E26" s="151"/>
      <c r="F26" s="151"/>
      <c r="G26" s="151"/>
      <c r="H26" s="26"/>
      <c r="I26" s="25"/>
      <c r="K26" s="9"/>
      <c r="L26" s="9"/>
      <c r="M26" s="9"/>
      <c r="N26" s="9"/>
    </row>
    <row r="27" spans="2:15" ht="15" customHeight="1" x14ac:dyDescent="0.25">
      <c r="B27" s="125" t="s">
        <v>91</v>
      </c>
      <c r="C27" s="151"/>
      <c r="D27" s="151"/>
      <c r="E27" s="151"/>
      <c r="F27" s="151"/>
      <c r="G27" s="151"/>
      <c r="H27" s="26"/>
      <c r="I27" s="25"/>
      <c r="K27" s="9"/>
      <c r="L27" s="9"/>
      <c r="M27" s="9"/>
      <c r="N27" s="9"/>
    </row>
    <row r="28" spans="2:15" ht="36.75" customHeight="1" x14ac:dyDescent="0.25">
      <c r="B28" s="175" t="s">
        <v>92</v>
      </c>
      <c r="C28" s="176"/>
      <c r="D28" s="176"/>
      <c r="E28" s="176"/>
      <c r="F28" s="176"/>
      <c r="G28" s="176"/>
      <c r="H28" s="177"/>
      <c r="I28" s="23"/>
      <c r="K28" s="9"/>
      <c r="L28" s="9"/>
      <c r="M28" s="9"/>
      <c r="N28" s="9"/>
    </row>
    <row r="29" spans="2:15" ht="15" customHeight="1" x14ac:dyDescent="0.25">
      <c r="B29" s="28" t="s">
        <v>83</v>
      </c>
      <c r="C29" s="152"/>
      <c r="D29" s="152"/>
      <c r="E29" s="152"/>
      <c r="F29" s="152"/>
      <c r="G29" s="152"/>
      <c r="H29" s="24"/>
      <c r="I29" s="23"/>
      <c r="K29" s="9"/>
      <c r="L29" s="9"/>
      <c r="M29" s="9"/>
      <c r="N29" s="9"/>
    </row>
    <row r="30" spans="2:15" ht="5.0999999999999996" customHeight="1" x14ac:dyDescent="0.25">
      <c r="B30" s="28"/>
      <c r="C30" s="152"/>
      <c r="D30" s="152"/>
      <c r="E30" s="152"/>
      <c r="F30" s="152"/>
      <c r="G30" s="152"/>
      <c r="H30" s="24"/>
      <c r="I30" s="23"/>
      <c r="K30" s="9"/>
      <c r="L30" s="9"/>
      <c r="M30" s="9"/>
      <c r="N30" s="9"/>
    </row>
    <row r="31" spans="2:15" ht="15" customHeight="1" x14ac:dyDescent="0.25">
      <c r="B31" s="178" t="s">
        <v>93</v>
      </c>
      <c r="C31" s="179"/>
      <c r="D31" s="179"/>
      <c r="E31" s="179"/>
      <c r="F31" s="179"/>
      <c r="G31" s="179"/>
      <c r="H31" s="180"/>
      <c r="I31" s="23"/>
      <c r="K31" s="9"/>
      <c r="L31" s="9"/>
      <c r="M31" s="9"/>
      <c r="N31" s="9"/>
    </row>
    <row r="32" spans="2:15" ht="35.25" customHeight="1" x14ac:dyDescent="0.25">
      <c r="B32" s="175" t="s">
        <v>94</v>
      </c>
      <c r="C32" s="176"/>
      <c r="D32" s="176"/>
      <c r="E32" s="176"/>
      <c r="F32" s="176"/>
      <c r="G32" s="176"/>
      <c r="H32" s="177"/>
      <c r="I32" s="23"/>
      <c r="K32" s="9"/>
      <c r="L32" s="9"/>
      <c r="M32" s="9"/>
      <c r="N32" s="9"/>
    </row>
    <row r="33" spans="2:14" ht="15" customHeight="1" thickBot="1" x14ac:dyDescent="0.3">
      <c r="B33" s="181" t="s">
        <v>85</v>
      </c>
      <c r="C33" s="182"/>
      <c r="D33" s="182"/>
      <c r="E33" s="182"/>
      <c r="F33" s="182"/>
      <c r="G33" s="182"/>
      <c r="H33" s="183"/>
      <c r="I33" s="23"/>
      <c r="K33" s="9"/>
      <c r="L33" s="9"/>
      <c r="M33" s="9"/>
      <c r="N33" s="9"/>
    </row>
    <row r="34" spans="2:14" ht="15.75" thickBot="1" x14ac:dyDescent="0.3">
      <c r="C34" s="1"/>
    </row>
    <row r="35" spans="2:14" s="62" customFormat="1" ht="29.25" customHeight="1" x14ac:dyDescent="0.25">
      <c r="B35" s="186" t="s">
        <v>107</v>
      </c>
      <c r="C35" s="187"/>
      <c r="D35" s="187"/>
      <c r="E35" s="187"/>
      <c r="F35" s="187"/>
      <c r="G35" s="187"/>
      <c r="H35" s="188"/>
    </row>
    <row r="36" spans="2:14" ht="30" x14ac:dyDescent="0.25">
      <c r="B36" s="184" t="s">
        <v>103</v>
      </c>
      <c r="C36" s="185"/>
      <c r="D36" s="133" t="s">
        <v>104</v>
      </c>
      <c r="E36" s="133" t="s">
        <v>105</v>
      </c>
      <c r="F36" s="133" t="s">
        <v>106</v>
      </c>
      <c r="G36" s="134" t="s">
        <v>108</v>
      </c>
      <c r="H36" s="136" t="s">
        <v>111</v>
      </c>
    </row>
    <row r="37" spans="2:14" ht="50.1" customHeight="1" x14ac:dyDescent="0.25">
      <c r="B37" s="146" t="s">
        <v>91</v>
      </c>
      <c r="C37" s="147" t="s">
        <v>99</v>
      </c>
      <c r="D37" s="145" t="s">
        <v>101</v>
      </c>
      <c r="E37" s="145">
        <v>8</v>
      </c>
      <c r="F37" s="135" t="s">
        <v>109</v>
      </c>
      <c r="G37" s="137">
        <f>'EP1'!E37</f>
        <v>0</v>
      </c>
      <c r="H37" s="143">
        <f>G37*8</f>
        <v>0</v>
      </c>
      <c r="I37" s="29"/>
    </row>
    <row r="38" spans="2:14" ht="50.1" customHeight="1" thickBot="1" x14ac:dyDescent="0.3">
      <c r="B38" s="148" t="s">
        <v>93</v>
      </c>
      <c r="C38" s="149" t="s">
        <v>100</v>
      </c>
      <c r="D38" s="150" t="s">
        <v>102</v>
      </c>
      <c r="E38" s="150">
        <v>12</v>
      </c>
      <c r="F38" s="138" t="s">
        <v>110</v>
      </c>
      <c r="G38" s="139">
        <f>'EP2'!E43</f>
        <v>0</v>
      </c>
      <c r="H38" s="144">
        <f>G38*12</f>
        <v>0</v>
      </c>
    </row>
    <row r="39" spans="2:14" s="8" customFormat="1" ht="30" customHeight="1" x14ac:dyDescent="0.25">
      <c r="B39" s="191" t="s">
        <v>115</v>
      </c>
      <c r="C39" s="192"/>
      <c r="D39" s="192"/>
      <c r="E39" s="192"/>
      <c r="F39" s="192"/>
      <c r="G39" s="192"/>
      <c r="H39" s="140">
        <f>SUM(H37:H38)</f>
        <v>0</v>
      </c>
      <c r="I39" s="141" t="s">
        <v>113</v>
      </c>
    </row>
    <row r="40" spans="2:14" s="8" customFormat="1" ht="30" customHeight="1" thickBot="1" x14ac:dyDescent="0.3">
      <c r="B40" s="189" t="s">
        <v>114</v>
      </c>
      <c r="C40" s="190"/>
      <c r="D40" s="190"/>
      <c r="E40" s="190"/>
      <c r="F40" s="190"/>
      <c r="G40" s="190"/>
      <c r="H40" s="153">
        <f>(H39*20)/400</f>
        <v>0</v>
      </c>
      <c r="I40" s="142" t="s">
        <v>112</v>
      </c>
    </row>
  </sheetData>
  <mergeCells count="11">
    <mergeCell ref="B32:H32"/>
    <mergeCell ref="B33:H33"/>
    <mergeCell ref="B36:C36"/>
    <mergeCell ref="B35:H35"/>
    <mergeCell ref="B40:G40"/>
    <mergeCell ref="B39:G39"/>
    <mergeCell ref="B5:C5"/>
    <mergeCell ref="E5:H18"/>
    <mergeCell ref="B20:H20"/>
    <mergeCell ref="B28:H28"/>
    <mergeCell ref="B31:H31"/>
  </mergeCells>
  <pageMargins left="0.7" right="0.7" top="0.75" bottom="0.75" header="0.3" footer="0.3"/>
  <pageSetup paperSize="9" orientation="portrait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F23"/>
  <sheetViews>
    <sheetView zoomScaleNormal="100" workbookViewId="0">
      <selection activeCell="D2" sqref="D2"/>
    </sheetView>
  </sheetViews>
  <sheetFormatPr baseColWidth="10" defaultColWidth="11.42578125" defaultRowHeight="15" x14ac:dyDescent="0.25"/>
  <cols>
    <col min="1" max="1" width="1.7109375" customWidth="1"/>
    <col min="2" max="2" width="6.140625" customWidth="1"/>
    <col min="3" max="3" width="2.7109375" customWidth="1"/>
    <col min="4" max="4" width="66.28515625" customWidth="1"/>
    <col min="5" max="5" width="2.7109375" customWidth="1"/>
    <col min="6" max="6" width="13.28515625" customWidth="1"/>
    <col min="7" max="7" width="1.28515625" customWidth="1"/>
  </cols>
  <sheetData>
    <row r="1" spans="2:6" ht="15.75" thickBot="1" x14ac:dyDescent="0.3"/>
    <row r="2" spans="2:6" ht="18.75" x14ac:dyDescent="0.25">
      <c r="B2" s="30"/>
      <c r="C2" s="31"/>
      <c r="D2" s="32" t="str">
        <f>'Données admin'!D2</f>
        <v>CAP Maroquinerie</v>
      </c>
      <c r="E2" s="31"/>
      <c r="F2" s="33"/>
    </row>
    <row r="3" spans="2:6" ht="18.75" x14ac:dyDescent="0.25">
      <c r="B3" s="10"/>
      <c r="D3" s="34"/>
      <c r="F3" s="35"/>
    </row>
    <row r="4" spans="2:6" ht="18.75" x14ac:dyDescent="0.25">
      <c r="B4" s="73"/>
      <c r="C4" s="74"/>
      <c r="D4" s="80" t="s">
        <v>11</v>
      </c>
      <c r="E4" s="74"/>
      <c r="F4" s="81"/>
    </row>
    <row r="5" spans="2:6" ht="75" x14ac:dyDescent="0.25">
      <c r="B5" s="10"/>
      <c r="F5" s="36" t="s">
        <v>12</v>
      </c>
    </row>
    <row r="6" spans="2:6" x14ac:dyDescent="0.25">
      <c r="B6" s="129" t="s">
        <v>13</v>
      </c>
      <c r="D6" s="84" t="s">
        <v>14</v>
      </c>
      <c r="F6" s="82">
        <v>0</v>
      </c>
    </row>
    <row r="7" spans="2:6" ht="30" x14ac:dyDescent="0.25">
      <c r="B7" s="37"/>
      <c r="D7" s="86" t="s">
        <v>15</v>
      </c>
      <c r="F7" s="38"/>
    </row>
    <row r="8" spans="2:6" x14ac:dyDescent="0.25">
      <c r="B8" s="37"/>
      <c r="F8" s="38"/>
    </row>
    <row r="9" spans="2:6" x14ac:dyDescent="0.25">
      <c r="B9" s="130" t="s">
        <v>16</v>
      </c>
      <c r="D9" s="84" t="s">
        <v>17</v>
      </c>
      <c r="F9" s="83">
        <v>0.33300000000000002</v>
      </c>
    </row>
    <row r="10" spans="2:6" ht="30" x14ac:dyDescent="0.25">
      <c r="B10" s="37"/>
      <c r="D10" s="86" t="s">
        <v>18</v>
      </c>
      <c r="F10" s="38"/>
    </row>
    <row r="11" spans="2:6" x14ac:dyDescent="0.25">
      <c r="B11" s="37"/>
      <c r="F11" s="38"/>
    </row>
    <row r="12" spans="2:6" x14ac:dyDescent="0.25">
      <c r="B12" s="131" t="s">
        <v>19</v>
      </c>
      <c r="D12" s="84" t="s">
        <v>20</v>
      </c>
      <c r="F12" s="85">
        <v>0.66</v>
      </c>
    </row>
    <row r="13" spans="2:6" ht="45" x14ac:dyDescent="0.25">
      <c r="B13" s="37"/>
      <c r="D13" s="86" t="s">
        <v>21</v>
      </c>
      <c r="F13" s="38"/>
    </row>
    <row r="14" spans="2:6" x14ac:dyDescent="0.25">
      <c r="B14" s="37"/>
      <c r="F14" s="38"/>
    </row>
    <row r="15" spans="2:6" x14ac:dyDescent="0.25">
      <c r="B15" s="132" t="s">
        <v>22</v>
      </c>
      <c r="D15" s="84" t="s">
        <v>23</v>
      </c>
      <c r="F15" s="83">
        <v>1</v>
      </c>
    </row>
    <row r="16" spans="2:6" ht="42.6" customHeight="1" x14ac:dyDescent="0.25">
      <c r="B16" s="10"/>
      <c r="D16" s="86" t="s">
        <v>24</v>
      </c>
      <c r="F16" s="27"/>
    </row>
    <row r="17" spans="2:6" x14ac:dyDescent="0.25">
      <c r="B17" s="10"/>
      <c r="F17" s="27"/>
    </row>
    <row r="18" spans="2:6" x14ac:dyDescent="0.25">
      <c r="B18" s="10"/>
      <c r="F18" s="27"/>
    </row>
    <row r="19" spans="2:6" x14ac:dyDescent="0.25">
      <c r="B19" s="10"/>
      <c r="F19" s="27"/>
    </row>
    <row r="20" spans="2:6" x14ac:dyDescent="0.25">
      <c r="B20" s="10"/>
      <c r="F20" s="27"/>
    </row>
    <row r="21" spans="2:6" x14ac:dyDescent="0.25">
      <c r="B21" s="10"/>
      <c r="F21" s="27"/>
    </row>
    <row r="22" spans="2:6" x14ac:dyDescent="0.25">
      <c r="B22" s="10"/>
      <c r="F22" s="27"/>
    </row>
    <row r="23" spans="2:6" ht="15.75" thickBot="1" x14ac:dyDescent="0.3">
      <c r="B23" s="18"/>
      <c r="C23" s="39"/>
      <c r="D23" s="39"/>
      <c r="E23" s="39"/>
      <c r="F23" s="4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941D60-34F3-45BD-BAF7-C3CA441C1E99}">
  <dimension ref="B1:K51"/>
  <sheetViews>
    <sheetView topLeftCell="A16" zoomScale="80" zoomScaleNormal="80" workbookViewId="0">
      <selection activeCell="E37" sqref="E37"/>
    </sheetView>
  </sheetViews>
  <sheetFormatPr baseColWidth="10" defaultColWidth="11.42578125" defaultRowHeight="15" x14ac:dyDescent="0.25"/>
  <cols>
    <col min="1" max="1" width="1.140625" customWidth="1"/>
    <col min="2" max="2" width="4.7109375" customWidth="1"/>
    <col min="3" max="3" width="62.85546875" customWidth="1"/>
    <col min="4" max="4" width="6.5703125" customWidth="1"/>
    <col min="5" max="7" width="11.7109375" customWidth="1"/>
    <col min="8" max="8" width="15.85546875" customWidth="1"/>
    <col min="9" max="9" width="0.85546875" customWidth="1"/>
    <col min="10" max="10" width="4.140625" customWidth="1"/>
    <col min="11" max="11" width="47" bestFit="1" customWidth="1"/>
  </cols>
  <sheetData>
    <row r="1" spans="2:11" ht="5.25" customHeight="1" thickBot="1" x14ac:dyDescent="0.35">
      <c r="B1" s="41"/>
      <c r="C1" s="42"/>
      <c r="D1" s="41"/>
      <c r="E1" s="41"/>
      <c r="F1" s="41"/>
      <c r="G1" s="41"/>
      <c r="H1" s="41"/>
      <c r="I1" s="41"/>
      <c r="J1" s="43"/>
      <c r="K1" s="44"/>
    </row>
    <row r="2" spans="2:11" ht="24" thickBot="1" x14ac:dyDescent="0.3">
      <c r="B2" s="204" t="str">
        <f>'Données admin'!D2</f>
        <v>CAP Maroquinerie</v>
      </c>
      <c r="C2" s="205"/>
      <c r="D2" s="206" t="s">
        <v>95</v>
      </c>
      <c r="E2" s="206"/>
      <c r="F2" s="206"/>
      <c r="G2" s="206"/>
      <c r="H2" s="206"/>
      <c r="I2" s="207"/>
      <c r="J2" s="43"/>
      <c r="K2" s="44"/>
    </row>
    <row r="3" spans="2:11" ht="24" thickBot="1" x14ac:dyDescent="0.3">
      <c r="B3" s="208" t="s">
        <v>96</v>
      </c>
      <c r="C3" s="209"/>
      <c r="D3" s="209"/>
      <c r="E3" s="209"/>
      <c r="F3" s="209"/>
      <c r="G3" s="209"/>
      <c r="H3" s="209"/>
      <c r="I3" s="210"/>
      <c r="J3" s="43"/>
      <c r="K3" s="44"/>
    </row>
    <row r="4" spans="2:11" ht="23.25" x14ac:dyDescent="0.3">
      <c r="B4" s="95"/>
      <c r="C4" s="96" t="s">
        <v>63</v>
      </c>
      <c r="D4" s="211" t="s">
        <v>76</v>
      </c>
      <c r="E4" s="211"/>
      <c r="F4" s="211"/>
      <c r="G4" s="211"/>
      <c r="H4" s="211"/>
      <c r="I4" s="212"/>
      <c r="J4" s="43"/>
      <c r="K4" s="44"/>
    </row>
    <row r="5" spans="2:11" ht="19.5" customHeight="1" x14ac:dyDescent="0.3">
      <c r="B5" s="88"/>
      <c r="C5" s="97" t="s">
        <v>25</v>
      </c>
      <c r="D5" s="98"/>
      <c r="E5" s="98"/>
      <c r="F5" s="196" t="str">
        <f>'Données admin'!C9</f>
        <v>Prénom</v>
      </c>
      <c r="G5" s="197"/>
      <c r="H5" s="196" t="str">
        <f>'Données admin'!C11</f>
        <v>Nom du candidat</v>
      </c>
      <c r="I5" s="213"/>
      <c r="J5" s="43"/>
      <c r="K5" s="44"/>
    </row>
    <row r="6" spans="2:11" ht="19.5" customHeight="1" x14ac:dyDescent="0.3">
      <c r="B6" s="88"/>
      <c r="C6" s="97" t="s">
        <v>7</v>
      </c>
      <c r="D6" s="98"/>
      <c r="E6" s="98"/>
      <c r="F6" s="196" t="str">
        <f>'Données admin'!C15</f>
        <v>A2023 0000 0000</v>
      </c>
      <c r="G6" s="197"/>
      <c r="H6" s="99"/>
      <c r="I6" s="100"/>
      <c r="J6" s="43"/>
      <c r="K6" s="44"/>
    </row>
    <row r="7" spans="2:11" ht="19.5" customHeight="1" thickBot="1" x14ac:dyDescent="0.35">
      <c r="B7" s="101"/>
      <c r="C7" s="102" t="s">
        <v>9</v>
      </c>
      <c r="D7" s="103"/>
      <c r="E7" s="103"/>
      <c r="F7" s="198" t="str">
        <f>'Données admin'!C17</f>
        <v>Nom étab de formation</v>
      </c>
      <c r="G7" s="199"/>
      <c r="H7" s="199"/>
      <c r="I7" s="200"/>
      <c r="J7" s="43"/>
      <c r="K7" s="44"/>
    </row>
    <row r="8" spans="2:11" ht="15" customHeight="1" x14ac:dyDescent="0.3">
      <c r="B8" s="46"/>
      <c r="C8" s="201" t="s">
        <v>61</v>
      </c>
      <c r="D8" s="47"/>
      <c r="E8" s="106" t="s">
        <v>13</v>
      </c>
      <c r="F8" s="107" t="s">
        <v>16</v>
      </c>
      <c r="G8" s="107" t="s">
        <v>19</v>
      </c>
      <c r="H8" s="107" t="s">
        <v>22</v>
      </c>
      <c r="I8" s="45"/>
      <c r="J8" s="43"/>
      <c r="K8" s="44"/>
    </row>
    <row r="9" spans="2:11" ht="55.5" customHeight="1" x14ac:dyDescent="0.3">
      <c r="B9" s="46"/>
      <c r="C9" s="202"/>
      <c r="D9" s="47"/>
      <c r="E9" s="89" t="str">
        <f>'Niveaux d''évaluation'!D6</f>
        <v>Compétence non acquise</v>
      </c>
      <c r="F9" s="90" t="str">
        <f>'Niveaux d''évaluation'!D9</f>
        <v>Compétence "en cours d'acquisition" non stabilisée</v>
      </c>
      <c r="G9" s="90" t="str">
        <f>'Niveaux d''évaluation'!D12</f>
        <v>Compétence "partiellement acquise"</v>
      </c>
      <c r="H9" s="90" t="str">
        <f>'Niveaux d''évaluation'!D15</f>
        <v>Compétence totalement acquise et transférable</v>
      </c>
      <c r="I9" s="45"/>
      <c r="J9" s="43"/>
      <c r="K9" s="87"/>
    </row>
    <row r="10" spans="2:11" ht="15" customHeight="1" x14ac:dyDescent="0.3">
      <c r="B10" s="48"/>
      <c r="C10" s="203"/>
      <c r="D10" s="49"/>
      <c r="E10" s="91">
        <v>0</v>
      </c>
      <c r="F10" s="92" t="s">
        <v>26</v>
      </c>
      <c r="G10" s="92" t="s">
        <v>27</v>
      </c>
      <c r="H10" s="92" t="s">
        <v>28</v>
      </c>
      <c r="I10" s="45"/>
      <c r="J10" s="43"/>
      <c r="K10" s="44"/>
    </row>
    <row r="11" spans="2:11" ht="26.1" customHeight="1" thickBot="1" x14ac:dyDescent="0.35">
      <c r="B11" s="46"/>
      <c r="C11" s="42"/>
      <c r="D11" s="195" t="s">
        <v>29</v>
      </c>
      <c r="E11" s="195"/>
      <c r="F11" s="195"/>
      <c r="G11" s="195"/>
      <c r="H11" s="195"/>
      <c r="I11" s="45"/>
      <c r="J11" s="43"/>
      <c r="K11" s="44"/>
    </row>
    <row r="12" spans="2:11" ht="24" thickBot="1" x14ac:dyDescent="0.35">
      <c r="B12" s="112">
        <v>0.2</v>
      </c>
      <c r="C12" s="113" t="s">
        <v>30</v>
      </c>
      <c r="D12" s="50"/>
      <c r="E12" s="108"/>
      <c r="F12" s="109"/>
      <c r="G12" s="108"/>
      <c r="H12" s="110"/>
      <c r="I12" s="45"/>
      <c r="J12" s="43">
        <f>IF(E12="X",0,IF(F12="X",F13,IF(G12="X",G13,IF(H12="X",H13,0))))</f>
        <v>0</v>
      </c>
      <c r="K12" s="51" t="str">
        <f>IF(E12="X","",IF(F12="X","",IF(G12="X","",IF(H12="X","","ZONE GRISEE A COMPLETER"))))</f>
        <v>ZONE GRISEE A COMPLETER</v>
      </c>
    </row>
    <row r="13" spans="2:11" ht="23.25" x14ac:dyDescent="0.3">
      <c r="B13" s="52"/>
      <c r="C13" s="114" t="s">
        <v>86</v>
      </c>
      <c r="D13" s="53" t="s">
        <v>31</v>
      </c>
      <c r="E13" s="54">
        <v>0</v>
      </c>
      <c r="F13" s="115">
        <f>H13/3</f>
        <v>1.3333333333333333</v>
      </c>
      <c r="G13" s="55">
        <f>H13*2/3</f>
        <v>2.6666666666666665</v>
      </c>
      <c r="H13" s="126">
        <v>4</v>
      </c>
      <c r="I13" s="45"/>
      <c r="J13" s="43"/>
      <c r="K13" s="44" t="s">
        <v>84</v>
      </c>
    </row>
    <row r="14" spans="2:11" ht="23.25" x14ac:dyDescent="0.3">
      <c r="B14" s="56"/>
      <c r="C14" s="57" t="s">
        <v>64</v>
      </c>
      <c r="D14" s="58"/>
      <c r="E14" s="58"/>
      <c r="F14" s="58"/>
      <c r="G14" s="58"/>
      <c r="H14" s="58"/>
      <c r="I14" s="45"/>
      <c r="J14" s="43"/>
      <c r="K14" s="44"/>
    </row>
    <row r="15" spans="2:11" ht="25.5" x14ac:dyDescent="0.3">
      <c r="B15" s="56"/>
      <c r="C15" s="57" t="s">
        <v>65</v>
      </c>
      <c r="D15" s="58"/>
      <c r="E15" s="58"/>
      <c r="F15" s="58"/>
      <c r="G15" s="58"/>
      <c r="H15" s="58"/>
      <c r="I15" s="45"/>
      <c r="J15" s="43"/>
      <c r="K15" s="44"/>
    </row>
    <row r="16" spans="2:11" ht="23.25" x14ac:dyDescent="0.3">
      <c r="B16" s="56"/>
      <c r="C16" s="57" t="s">
        <v>66</v>
      </c>
      <c r="D16" s="58"/>
      <c r="E16" s="58"/>
      <c r="F16" s="58"/>
      <c r="G16" s="58"/>
      <c r="H16" s="58"/>
      <c r="I16" s="45"/>
      <c r="J16" s="43"/>
      <c r="K16" s="44"/>
    </row>
    <row r="17" spans="2:11" ht="25.5" x14ac:dyDescent="0.3">
      <c r="B17" s="56"/>
      <c r="C17" s="57" t="s">
        <v>67</v>
      </c>
      <c r="D17" s="58"/>
      <c r="E17" s="58"/>
      <c r="F17" s="58"/>
      <c r="G17" s="58"/>
      <c r="H17" s="58"/>
      <c r="I17" s="45"/>
      <c r="J17" s="43"/>
      <c r="K17" s="44"/>
    </row>
    <row r="18" spans="2:11" ht="24" thickBot="1" x14ac:dyDescent="0.35">
      <c r="B18" s="46"/>
      <c r="C18" s="42"/>
      <c r="D18" s="195" t="s">
        <v>29</v>
      </c>
      <c r="E18" s="195"/>
      <c r="F18" s="195"/>
      <c r="G18" s="195"/>
      <c r="H18" s="195"/>
      <c r="I18" s="45"/>
      <c r="J18" s="43"/>
      <c r="K18" s="44"/>
    </row>
    <row r="19" spans="2:11" ht="24" thickBot="1" x14ac:dyDescent="0.35">
      <c r="B19" s="116">
        <v>0.2</v>
      </c>
      <c r="C19" s="113" t="s">
        <v>32</v>
      </c>
      <c r="D19" s="117"/>
      <c r="E19" s="108"/>
      <c r="F19" s="109"/>
      <c r="G19" s="108"/>
      <c r="H19" s="110"/>
      <c r="I19" s="45"/>
      <c r="J19" s="43">
        <f>IF(E19="X",0,IF(F19="X",F20,IF(G19="X",G20,IF(H19="X",H20,0))))</f>
        <v>0</v>
      </c>
      <c r="K19" s="51" t="str">
        <f>IF(E19="X","",IF(F19="X","",IF(G19="X","",IF(H19="X","","ZONE GRISEE A  COMPLETER"))))</f>
        <v>ZONE GRISEE A  COMPLETER</v>
      </c>
    </row>
    <row r="20" spans="2:11" ht="23.25" x14ac:dyDescent="0.3">
      <c r="B20" s="61"/>
      <c r="C20" s="118" t="s">
        <v>86</v>
      </c>
      <c r="D20" s="53" t="s">
        <v>31</v>
      </c>
      <c r="E20" s="54">
        <v>0</v>
      </c>
      <c r="F20" s="115">
        <v>1.2</v>
      </c>
      <c r="G20" s="115">
        <f>H20*2/3</f>
        <v>2.6666666666666665</v>
      </c>
      <c r="H20" s="126">
        <v>4</v>
      </c>
      <c r="I20" s="45"/>
      <c r="J20" s="43"/>
      <c r="K20" s="44" t="s">
        <v>84</v>
      </c>
    </row>
    <row r="21" spans="2:11" ht="23.25" x14ac:dyDescent="0.3">
      <c r="B21" s="56"/>
      <c r="C21" s="111" t="s">
        <v>68</v>
      </c>
      <c r="D21" s="119"/>
      <c r="E21" s="119"/>
      <c r="F21" s="119"/>
      <c r="G21" s="119"/>
      <c r="H21" s="119"/>
      <c r="I21" s="45"/>
      <c r="J21" s="43"/>
      <c r="K21" s="44"/>
    </row>
    <row r="22" spans="2:11" ht="23.25" x14ac:dyDescent="0.3">
      <c r="B22" s="56"/>
      <c r="C22" s="111" t="s">
        <v>69</v>
      </c>
      <c r="D22" s="119"/>
      <c r="E22" s="119"/>
      <c r="F22" s="119"/>
      <c r="G22" s="119"/>
      <c r="H22" s="119"/>
      <c r="I22" s="45"/>
      <c r="J22" s="43"/>
      <c r="K22" s="44"/>
    </row>
    <row r="23" spans="2:11" ht="23.25" x14ac:dyDescent="0.3">
      <c r="B23" s="56"/>
      <c r="C23" s="111" t="s">
        <v>70</v>
      </c>
      <c r="D23" s="119"/>
      <c r="E23" s="119"/>
      <c r="F23" s="119"/>
      <c r="G23" s="119"/>
      <c r="H23" s="119"/>
      <c r="I23" s="45"/>
      <c r="J23" s="43"/>
      <c r="K23" s="44"/>
    </row>
    <row r="24" spans="2:11" ht="23.25" x14ac:dyDescent="0.3">
      <c r="B24" s="56"/>
      <c r="C24" s="111" t="s">
        <v>71</v>
      </c>
      <c r="D24" s="119"/>
      <c r="E24" s="119"/>
      <c r="F24" s="119"/>
      <c r="G24" s="119"/>
      <c r="H24" s="119"/>
      <c r="I24" s="45"/>
      <c r="J24" s="43"/>
      <c r="K24" s="44"/>
    </row>
    <row r="25" spans="2:11" ht="24" thickBot="1" x14ac:dyDescent="0.35">
      <c r="B25" s="46"/>
      <c r="C25" s="120"/>
      <c r="D25" s="195" t="s">
        <v>29</v>
      </c>
      <c r="E25" s="195"/>
      <c r="F25" s="195"/>
      <c r="G25" s="195"/>
      <c r="H25" s="195"/>
      <c r="I25" s="45"/>
      <c r="J25" s="43"/>
      <c r="K25" s="44"/>
    </row>
    <row r="26" spans="2:11" ht="24" thickBot="1" x14ac:dyDescent="0.35">
      <c r="B26" s="112">
        <v>0.6</v>
      </c>
      <c r="C26" s="121" t="s">
        <v>33</v>
      </c>
      <c r="D26" s="50"/>
      <c r="E26" s="108"/>
      <c r="F26" s="109"/>
      <c r="G26" s="108"/>
      <c r="H26" s="110"/>
      <c r="I26" s="45"/>
      <c r="J26" s="43">
        <f>IF(E26="X",0,IF(F26="X",F27,IF(G26="X",G27,IF(H26="X",H27,0))))</f>
        <v>0</v>
      </c>
      <c r="K26" s="51" t="str">
        <f>IF(E26="X","",IF(F26="X","",IF(G26="X","",IF(H26="X","","ZONE GRISEE A  COMPLETER"))))</f>
        <v>ZONE GRISEE A  COMPLETER</v>
      </c>
    </row>
    <row r="27" spans="2:11" ht="23.25" x14ac:dyDescent="0.3">
      <c r="B27" s="52"/>
      <c r="C27" s="118" t="s">
        <v>87</v>
      </c>
      <c r="D27" s="53" t="s">
        <v>31</v>
      </c>
      <c r="E27" s="54">
        <v>0</v>
      </c>
      <c r="F27" s="115">
        <f>H27/3</f>
        <v>4</v>
      </c>
      <c r="G27" s="115">
        <f>H27*2/3</f>
        <v>8</v>
      </c>
      <c r="H27" s="126">
        <v>12</v>
      </c>
      <c r="I27" s="45"/>
      <c r="J27" s="43"/>
      <c r="K27" s="44" t="s">
        <v>84</v>
      </c>
    </row>
    <row r="28" spans="2:11" ht="23.25" x14ac:dyDescent="0.3">
      <c r="B28" s="56"/>
      <c r="C28" s="111" t="s">
        <v>72</v>
      </c>
      <c r="D28" s="122"/>
      <c r="E28" s="122"/>
      <c r="F28" s="122"/>
      <c r="G28" s="122"/>
      <c r="H28" s="122"/>
      <c r="I28" s="45"/>
      <c r="J28" s="43"/>
      <c r="K28" s="44"/>
    </row>
    <row r="29" spans="2:11" ht="23.25" x14ac:dyDescent="0.3">
      <c r="B29" s="56"/>
      <c r="C29" s="111" t="s">
        <v>73</v>
      </c>
      <c r="D29" s="122"/>
      <c r="E29" s="122"/>
      <c r="F29" s="122"/>
      <c r="G29" s="122"/>
      <c r="H29" s="122"/>
      <c r="I29" s="45"/>
      <c r="J29" s="43"/>
      <c r="K29" s="44"/>
    </row>
    <row r="30" spans="2:11" ht="25.5" x14ac:dyDescent="0.3">
      <c r="B30" s="56"/>
      <c r="C30" s="111" t="s">
        <v>74</v>
      </c>
      <c r="D30" s="122"/>
      <c r="E30" s="122"/>
      <c r="F30" s="122"/>
      <c r="G30" s="122"/>
      <c r="H30" s="122"/>
      <c r="I30" s="45"/>
      <c r="J30" s="43"/>
      <c r="K30" s="44"/>
    </row>
    <row r="31" spans="2:11" ht="23.25" x14ac:dyDescent="0.3">
      <c r="B31" s="56"/>
      <c r="C31" s="111" t="s">
        <v>44</v>
      </c>
      <c r="D31" s="122"/>
      <c r="E31" s="122"/>
      <c r="F31" s="122"/>
      <c r="G31" s="122"/>
      <c r="H31" s="122"/>
      <c r="I31" s="45"/>
      <c r="J31" s="43"/>
      <c r="K31" s="44"/>
    </row>
    <row r="32" spans="2:11" ht="23.25" x14ac:dyDescent="0.3">
      <c r="B32" s="56"/>
      <c r="C32" s="111" t="s">
        <v>47</v>
      </c>
      <c r="D32" s="122"/>
      <c r="E32" s="122"/>
      <c r="F32" s="122"/>
      <c r="G32" s="122"/>
      <c r="H32" s="122"/>
      <c r="I32" s="45"/>
      <c r="J32" s="43"/>
      <c r="K32" s="44"/>
    </row>
    <row r="33" spans="2:11" ht="23.25" x14ac:dyDescent="0.3">
      <c r="B33" s="56"/>
      <c r="C33" s="111" t="s">
        <v>43</v>
      </c>
      <c r="D33" s="122"/>
      <c r="E33" s="122"/>
      <c r="F33" s="122"/>
      <c r="G33" s="122"/>
      <c r="H33" s="122"/>
      <c r="I33" s="45"/>
      <c r="J33" s="43"/>
      <c r="K33" s="44"/>
    </row>
    <row r="34" spans="2:11" ht="23.25" x14ac:dyDescent="0.3">
      <c r="B34" s="56"/>
      <c r="C34" s="111" t="s">
        <v>45</v>
      </c>
      <c r="D34" s="122"/>
      <c r="E34" s="122"/>
      <c r="F34" s="122"/>
      <c r="G34" s="122"/>
      <c r="H34" s="122"/>
      <c r="I34" s="45"/>
      <c r="J34" s="43"/>
      <c r="K34" s="44"/>
    </row>
    <row r="35" spans="2:11" ht="23.25" x14ac:dyDescent="0.3">
      <c r="B35" s="56"/>
      <c r="C35" s="111" t="s">
        <v>46</v>
      </c>
      <c r="D35" s="122"/>
      <c r="E35" s="122"/>
      <c r="F35" s="122"/>
      <c r="G35" s="122"/>
      <c r="H35" s="122"/>
      <c r="I35" s="45"/>
      <c r="J35" s="43"/>
      <c r="K35" s="44"/>
    </row>
    <row r="36" spans="2:11" ht="6" customHeight="1" thickBot="1" x14ac:dyDescent="0.35">
      <c r="B36" s="46"/>
      <c r="C36" s="42"/>
      <c r="D36" s="41"/>
      <c r="E36" s="156"/>
      <c r="F36" s="156"/>
      <c r="G36" s="41"/>
      <c r="H36" s="41"/>
      <c r="I36" s="45"/>
      <c r="J36" s="43"/>
      <c r="K36" s="44"/>
    </row>
    <row r="37" spans="2:11" ht="34.5" thickTop="1" thickBot="1" x14ac:dyDescent="0.3">
      <c r="B37" s="61"/>
      <c r="C37" s="154" t="s">
        <v>77</v>
      </c>
      <c r="D37" s="159"/>
      <c r="E37" s="158"/>
      <c r="F37" s="157" t="s">
        <v>34</v>
      </c>
      <c r="G37" s="93" t="s">
        <v>35</v>
      </c>
      <c r="H37" s="94">
        <f>J12+J19+J26</f>
        <v>0</v>
      </c>
      <c r="I37" s="63"/>
      <c r="J37" s="43"/>
      <c r="K37" s="44"/>
    </row>
    <row r="38" spans="2:11" ht="6" customHeight="1" x14ac:dyDescent="0.3">
      <c r="B38" s="46"/>
      <c r="C38" s="42"/>
      <c r="D38" s="41"/>
      <c r="E38" s="41"/>
      <c r="F38" s="41"/>
      <c r="G38" s="41"/>
      <c r="H38" s="41"/>
      <c r="I38" s="45"/>
      <c r="J38" s="43"/>
      <c r="K38" s="44"/>
    </row>
    <row r="39" spans="2:11" ht="6" customHeight="1" x14ac:dyDescent="0.25">
      <c r="B39" s="64"/>
      <c r="C39" s="65"/>
      <c r="D39" s="65"/>
      <c r="E39" s="65"/>
      <c r="F39" s="65"/>
      <c r="G39" s="65"/>
      <c r="H39" s="65"/>
      <c r="I39" s="66"/>
      <c r="J39" s="43"/>
      <c r="K39" s="44"/>
    </row>
    <row r="40" spans="2:11" ht="23.25" x14ac:dyDescent="0.3">
      <c r="B40" s="46"/>
      <c r="C40" s="123" t="s">
        <v>75</v>
      </c>
      <c r="D40" s="124" t="s">
        <v>37</v>
      </c>
      <c r="E40" s="193" t="s">
        <v>38</v>
      </c>
      <c r="F40" s="193"/>
      <c r="G40" s="193"/>
      <c r="H40" s="193"/>
      <c r="I40" s="45"/>
      <c r="J40" s="43"/>
      <c r="K40" s="44"/>
    </row>
    <row r="41" spans="2:11" ht="23.25" x14ac:dyDescent="0.3">
      <c r="B41" s="46"/>
      <c r="C41" s="194" t="s">
        <v>36</v>
      </c>
      <c r="D41" s="194"/>
      <c r="E41" s="194"/>
      <c r="F41" s="194"/>
      <c r="G41" s="194"/>
      <c r="H41" s="194"/>
      <c r="I41" s="45"/>
      <c r="J41" s="43"/>
      <c r="K41" s="44"/>
    </row>
    <row r="42" spans="2:11" ht="23.25" x14ac:dyDescent="0.3">
      <c r="B42" s="46"/>
      <c r="C42" s="194"/>
      <c r="D42" s="194"/>
      <c r="E42" s="194"/>
      <c r="F42" s="194"/>
      <c r="G42" s="194"/>
      <c r="H42" s="194"/>
      <c r="I42" s="45"/>
      <c r="J42" s="43"/>
      <c r="K42" s="44"/>
    </row>
    <row r="43" spans="2:11" ht="23.25" x14ac:dyDescent="0.3">
      <c r="B43" s="46"/>
      <c r="C43" s="194"/>
      <c r="D43" s="194"/>
      <c r="E43" s="194"/>
      <c r="F43" s="194"/>
      <c r="G43" s="194"/>
      <c r="H43" s="194"/>
      <c r="I43" s="45"/>
      <c r="J43" s="43"/>
      <c r="K43" s="44"/>
    </row>
    <row r="44" spans="2:11" ht="23.25" x14ac:dyDescent="0.3">
      <c r="B44" s="46"/>
      <c r="C44" s="194"/>
      <c r="D44" s="194"/>
      <c r="E44" s="194"/>
      <c r="F44" s="194"/>
      <c r="G44" s="194"/>
      <c r="H44" s="194"/>
      <c r="I44" s="45"/>
      <c r="J44" s="43"/>
      <c r="K44" s="44"/>
    </row>
    <row r="45" spans="2:11" ht="23.25" x14ac:dyDescent="0.3">
      <c r="B45" s="46"/>
      <c r="C45" s="194"/>
      <c r="D45" s="194"/>
      <c r="E45" s="194"/>
      <c r="F45" s="194"/>
      <c r="G45" s="194"/>
      <c r="H45" s="194"/>
      <c r="I45" s="45"/>
      <c r="J45" s="43"/>
      <c r="K45" s="44"/>
    </row>
    <row r="46" spans="2:11" ht="23.25" x14ac:dyDescent="0.3">
      <c r="B46" s="46"/>
      <c r="C46" s="194"/>
      <c r="D46" s="194"/>
      <c r="E46" s="194"/>
      <c r="F46" s="194"/>
      <c r="G46" s="194"/>
      <c r="H46" s="194"/>
      <c r="I46" s="45"/>
      <c r="J46" s="43"/>
      <c r="K46" s="44"/>
    </row>
    <row r="47" spans="2:11" ht="23.25" x14ac:dyDescent="0.3">
      <c r="B47" s="46"/>
      <c r="C47" s="194"/>
      <c r="D47" s="194"/>
      <c r="E47" s="194"/>
      <c r="F47" s="194"/>
      <c r="G47" s="194"/>
      <c r="H47" s="194"/>
      <c r="I47" s="45"/>
      <c r="J47" s="43"/>
      <c r="K47" s="44"/>
    </row>
    <row r="48" spans="2:11" ht="24" thickBot="1" x14ac:dyDescent="0.35">
      <c r="B48" s="67"/>
      <c r="C48" s="68"/>
      <c r="D48" s="69"/>
      <c r="E48" s="69"/>
      <c r="F48" s="69"/>
      <c r="G48" s="69"/>
      <c r="H48" s="69"/>
      <c r="I48" s="70"/>
      <c r="J48" s="43"/>
      <c r="K48" s="44"/>
    </row>
    <row r="49" spans="2:11" ht="23.25" x14ac:dyDescent="0.3">
      <c r="B49" s="41"/>
      <c r="C49" s="42"/>
      <c r="D49" s="41"/>
      <c r="E49" s="41"/>
      <c r="F49" s="41"/>
      <c r="G49" s="41"/>
      <c r="H49" s="41"/>
      <c r="I49" s="41"/>
      <c r="J49" s="43"/>
      <c r="K49" s="44"/>
    </row>
    <row r="50" spans="2:11" ht="23.25" x14ac:dyDescent="0.3">
      <c r="B50" s="41"/>
      <c r="C50" s="42"/>
      <c r="D50" s="41"/>
      <c r="E50" s="41"/>
      <c r="F50" s="41"/>
      <c r="G50" s="41"/>
      <c r="H50" s="41"/>
      <c r="I50" s="41"/>
      <c r="J50" s="43"/>
      <c r="K50" s="44"/>
    </row>
    <row r="51" spans="2:11" ht="23.25" x14ac:dyDescent="0.3">
      <c r="B51" s="41"/>
      <c r="C51" s="42"/>
      <c r="D51" s="41"/>
      <c r="E51" s="41"/>
      <c r="F51" s="41"/>
      <c r="G51" s="41"/>
      <c r="H51" s="41"/>
      <c r="I51" s="41"/>
      <c r="J51" s="43"/>
      <c r="K51" s="44"/>
    </row>
  </sheetData>
  <mergeCells count="14">
    <mergeCell ref="B2:C2"/>
    <mergeCell ref="D2:I2"/>
    <mergeCell ref="B3:I3"/>
    <mergeCell ref="D4:I4"/>
    <mergeCell ref="F5:G5"/>
    <mergeCell ref="H5:I5"/>
    <mergeCell ref="E40:H40"/>
    <mergeCell ref="C41:H47"/>
    <mergeCell ref="D11:H11"/>
    <mergeCell ref="F6:G6"/>
    <mergeCell ref="F7:I7"/>
    <mergeCell ref="C8:C10"/>
    <mergeCell ref="D18:H18"/>
    <mergeCell ref="D25:H2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0F882-A221-4F4F-BF8E-74221F8CAB4B}">
  <dimension ref="A1:K57"/>
  <sheetViews>
    <sheetView topLeftCell="A19" zoomScale="80" zoomScaleNormal="80" workbookViewId="0">
      <selection activeCell="K41" sqref="K41"/>
    </sheetView>
  </sheetViews>
  <sheetFormatPr baseColWidth="10" defaultRowHeight="15" x14ac:dyDescent="0.25"/>
  <cols>
    <col min="1" max="1" width="1.140625" customWidth="1"/>
    <col min="2" max="2" width="4.7109375" customWidth="1"/>
    <col min="3" max="3" width="62.85546875" customWidth="1"/>
    <col min="4" max="4" width="6.5703125" customWidth="1"/>
    <col min="5" max="7" width="11.7109375" customWidth="1"/>
    <col min="8" max="8" width="15.85546875" customWidth="1"/>
    <col min="9" max="9" width="0.85546875" customWidth="1"/>
    <col min="10" max="10" width="4.140625" customWidth="1"/>
    <col min="11" max="11" width="47" bestFit="1" customWidth="1"/>
  </cols>
  <sheetData>
    <row r="1" spans="1:11" ht="24" thickBot="1" x14ac:dyDescent="0.35">
      <c r="B1" s="41"/>
      <c r="C1" s="42"/>
      <c r="D1" s="41"/>
      <c r="E1" s="41"/>
      <c r="F1" s="41"/>
      <c r="G1" s="41"/>
      <c r="H1" s="41"/>
      <c r="I1" s="41"/>
      <c r="J1" s="43"/>
      <c r="K1" s="44"/>
    </row>
    <row r="2" spans="1:11" ht="24" thickBot="1" x14ac:dyDescent="0.3">
      <c r="B2" s="204" t="str">
        <f>'[1]Données admin'!D2</f>
        <v>CAP Maroquinerie</v>
      </c>
      <c r="C2" s="205"/>
      <c r="D2" s="206" t="s">
        <v>97</v>
      </c>
      <c r="E2" s="206"/>
      <c r="F2" s="206"/>
      <c r="G2" s="206"/>
      <c r="H2" s="206"/>
      <c r="I2" s="207"/>
      <c r="J2" s="43"/>
      <c r="K2" s="44"/>
    </row>
    <row r="3" spans="1:11" ht="24" thickBot="1" x14ac:dyDescent="0.3">
      <c r="B3" s="208" t="s">
        <v>98</v>
      </c>
      <c r="C3" s="209"/>
      <c r="D3" s="209"/>
      <c r="E3" s="209"/>
      <c r="F3" s="209"/>
      <c r="G3" s="209"/>
      <c r="H3" s="209"/>
      <c r="I3" s="210"/>
      <c r="J3" s="43"/>
      <c r="K3" s="44"/>
    </row>
    <row r="4" spans="1:11" ht="23.25" x14ac:dyDescent="0.3">
      <c r="B4" s="95"/>
      <c r="C4" s="96" t="s">
        <v>63</v>
      </c>
      <c r="D4" s="211" t="s">
        <v>76</v>
      </c>
      <c r="E4" s="211"/>
      <c r="F4" s="211"/>
      <c r="G4" s="211"/>
      <c r="H4" s="211"/>
      <c r="I4" s="212"/>
      <c r="J4" s="43"/>
      <c r="K4" s="44"/>
    </row>
    <row r="5" spans="1:11" ht="23.25" x14ac:dyDescent="0.3">
      <c r="B5" s="88"/>
      <c r="C5" s="97" t="s">
        <v>25</v>
      </c>
      <c r="D5" s="98"/>
      <c r="E5" s="98"/>
      <c r="F5" s="196" t="str">
        <f>'[1]Données admin'!C12</f>
        <v>Prénom</v>
      </c>
      <c r="G5" s="197"/>
      <c r="H5" s="196" t="str">
        <f>'[1]Données admin'!C14</f>
        <v>Nom du candidat</v>
      </c>
      <c r="I5" s="213"/>
      <c r="J5" s="43"/>
      <c r="K5" s="44"/>
    </row>
    <row r="6" spans="1:11" ht="23.25" x14ac:dyDescent="0.3">
      <c r="B6" s="88"/>
      <c r="C6" s="97" t="s">
        <v>7</v>
      </c>
      <c r="D6" s="98"/>
      <c r="E6" s="98"/>
      <c r="F6" s="196" t="str">
        <f>'[1]Données admin'!C18</f>
        <v>A2023 0000 0000</v>
      </c>
      <c r="G6" s="197"/>
      <c r="H6" s="99"/>
      <c r="I6" s="100"/>
      <c r="J6" s="43"/>
      <c r="K6" s="44"/>
    </row>
    <row r="7" spans="1:11" ht="24" thickBot="1" x14ac:dyDescent="0.35">
      <c r="B7" s="101"/>
      <c r="C7" s="102" t="s">
        <v>9</v>
      </c>
      <c r="D7" s="103"/>
      <c r="E7" s="103"/>
      <c r="F7" s="198" t="str">
        <f>'[1]Données admin'!C20</f>
        <v>Nom étab de formation</v>
      </c>
      <c r="G7" s="199"/>
      <c r="H7" s="199"/>
      <c r="I7" s="200"/>
      <c r="J7" s="43"/>
      <c r="K7" s="44"/>
    </row>
    <row r="8" spans="1:11" ht="23.25" x14ac:dyDescent="0.3">
      <c r="B8" s="46"/>
      <c r="C8" s="201" t="s">
        <v>61</v>
      </c>
      <c r="D8" s="47"/>
      <c r="E8" s="106" t="s">
        <v>13</v>
      </c>
      <c r="F8" s="107" t="s">
        <v>16</v>
      </c>
      <c r="G8" s="107" t="s">
        <v>19</v>
      </c>
      <c r="H8" s="107" t="s">
        <v>22</v>
      </c>
      <c r="I8" s="45"/>
      <c r="J8" s="43"/>
      <c r="K8" s="44"/>
    </row>
    <row r="9" spans="1:11" ht="45" x14ac:dyDescent="0.3">
      <c r="B9" s="46"/>
      <c r="C9" s="202"/>
      <c r="D9" s="47"/>
      <c r="E9" s="89" t="str">
        <f>'[1]Niveaux d''évaluation'!D6</f>
        <v>Compétence non acquise</v>
      </c>
      <c r="F9" s="90" t="str">
        <f>'[1]Niveaux d''évaluation'!D9</f>
        <v>Compétence "en cours d'acquisition" non stabilisée</v>
      </c>
      <c r="G9" s="90" t="str">
        <f>'[1]Niveaux d''évaluation'!D12</f>
        <v>Compétence "partiellement acquise"</v>
      </c>
      <c r="H9" s="90" t="str">
        <f>'[1]Niveaux d''évaluation'!D15</f>
        <v>Compétence totalement acquise et transférable</v>
      </c>
      <c r="I9" s="45"/>
      <c r="J9" s="43"/>
      <c r="K9" s="87"/>
    </row>
    <row r="10" spans="1:11" ht="23.25" x14ac:dyDescent="0.3">
      <c r="B10" s="48"/>
      <c r="C10" s="203"/>
      <c r="D10" s="49"/>
      <c r="E10" s="91">
        <v>0</v>
      </c>
      <c r="F10" s="92" t="s">
        <v>26</v>
      </c>
      <c r="G10" s="92" t="s">
        <v>27</v>
      </c>
      <c r="H10" s="92" t="s">
        <v>28</v>
      </c>
      <c r="I10" s="45"/>
      <c r="J10" s="43"/>
      <c r="K10" s="44"/>
    </row>
    <row r="11" spans="1:11" ht="24" thickBot="1" x14ac:dyDescent="0.35">
      <c r="B11" s="46"/>
      <c r="C11" s="42"/>
      <c r="D11" s="195" t="s">
        <v>29</v>
      </c>
      <c r="E11" s="195"/>
      <c r="F11" s="195"/>
      <c r="G11" s="195"/>
      <c r="H11" s="195"/>
      <c r="I11" s="45"/>
      <c r="J11" s="43"/>
      <c r="K11" s="44"/>
    </row>
    <row r="12" spans="1:11" ht="24" thickBot="1" x14ac:dyDescent="0.35">
      <c r="B12" s="105">
        <v>0.7</v>
      </c>
      <c r="C12" s="71" t="s">
        <v>39</v>
      </c>
      <c r="D12" s="50"/>
      <c r="E12" s="108"/>
      <c r="F12" s="109"/>
      <c r="G12" s="108"/>
      <c r="H12" s="110"/>
      <c r="I12" s="45"/>
      <c r="J12" s="43">
        <f>IF(E12="X",0,IF(F12="X",F13,IF(G12="X",G13,IF(H12="X",H13,0))))</f>
        <v>0</v>
      </c>
      <c r="K12" s="51" t="str">
        <f>IF(E12="X","",IF(F12="X","",IF(G12="X","",IF(H12="X","","ZONE GRISEE A  COMPLETER"))))</f>
        <v>ZONE GRISEE A  COMPLETER</v>
      </c>
    </row>
    <row r="13" spans="1:11" ht="23.25" x14ac:dyDescent="0.3">
      <c r="B13" s="52"/>
      <c r="C13" s="104" t="s">
        <v>88</v>
      </c>
      <c r="D13" s="53" t="s">
        <v>31</v>
      </c>
      <c r="E13" s="54">
        <v>0</v>
      </c>
      <c r="F13" s="55">
        <f>H13/3</f>
        <v>4.666666666666667</v>
      </c>
      <c r="G13" s="55">
        <f>H13*2/3</f>
        <v>9.3333333333333339</v>
      </c>
      <c r="H13" s="127">
        <v>14</v>
      </c>
      <c r="I13" s="45"/>
      <c r="J13" s="43"/>
      <c r="K13" s="44" t="s">
        <v>84</v>
      </c>
    </row>
    <row r="14" spans="1:11" ht="25.5" x14ac:dyDescent="0.3">
      <c r="A14" s="41"/>
      <c r="B14" s="56"/>
      <c r="C14" s="111" t="s">
        <v>48</v>
      </c>
      <c r="D14" s="58"/>
      <c r="E14" s="72"/>
      <c r="F14" s="72"/>
      <c r="G14" s="72"/>
      <c r="H14" s="72"/>
      <c r="I14" s="45"/>
      <c r="J14" s="43"/>
      <c r="K14" s="59"/>
    </row>
    <row r="15" spans="1:11" ht="25.5" x14ac:dyDescent="0.3">
      <c r="A15" s="41"/>
      <c r="B15" s="56"/>
      <c r="C15" s="111" t="s">
        <v>49</v>
      </c>
      <c r="D15" s="58"/>
      <c r="E15" s="72"/>
      <c r="F15" s="72"/>
      <c r="G15" s="72"/>
      <c r="H15" s="72"/>
      <c r="I15" s="45"/>
      <c r="J15" s="43"/>
      <c r="K15" s="59"/>
    </row>
    <row r="16" spans="1:11" ht="16.5" x14ac:dyDescent="0.3">
      <c r="A16" s="41"/>
      <c r="B16" s="56"/>
      <c r="C16" s="111" t="s">
        <v>50</v>
      </c>
      <c r="D16" s="58"/>
      <c r="E16" s="72"/>
      <c r="F16" s="72"/>
      <c r="G16" s="72"/>
      <c r="H16" s="72"/>
      <c r="I16" s="45"/>
      <c r="J16" s="43"/>
      <c r="K16" s="59"/>
    </row>
    <row r="17" spans="1:11" ht="16.5" x14ac:dyDescent="0.3">
      <c r="A17" s="41"/>
      <c r="B17" s="56"/>
      <c r="C17" s="111" t="s">
        <v>44</v>
      </c>
      <c r="D17" s="58"/>
      <c r="E17" s="72"/>
      <c r="F17" s="72"/>
      <c r="G17" s="72"/>
      <c r="H17" s="72"/>
      <c r="I17" s="45"/>
      <c r="J17" s="43"/>
      <c r="K17" s="59"/>
    </row>
    <row r="18" spans="1:11" ht="16.5" x14ac:dyDescent="0.3">
      <c r="A18" s="41"/>
      <c r="B18" s="56"/>
      <c r="C18" s="111" t="s">
        <v>47</v>
      </c>
      <c r="D18" s="58"/>
      <c r="E18" s="72"/>
      <c r="F18" s="72"/>
      <c r="G18" s="72"/>
      <c r="H18" s="72"/>
      <c r="I18" s="45"/>
      <c r="J18" s="43"/>
      <c r="K18" s="59"/>
    </row>
    <row r="19" spans="1:11" ht="16.5" x14ac:dyDescent="0.3">
      <c r="A19" s="41"/>
      <c r="B19" s="56"/>
      <c r="C19" s="111" t="s">
        <v>43</v>
      </c>
      <c r="D19" s="58"/>
      <c r="E19" s="72"/>
      <c r="F19" s="72"/>
      <c r="G19" s="72"/>
      <c r="H19" s="72"/>
      <c r="I19" s="45"/>
      <c r="J19" s="43"/>
      <c r="K19" s="59"/>
    </row>
    <row r="20" spans="1:11" ht="16.5" x14ac:dyDescent="0.3">
      <c r="A20" s="41"/>
      <c r="B20" s="56"/>
      <c r="C20" s="111" t="s">
        <v>51</v>
      </c>
      <c r="D20" s="58"/>
      <c r="E20" s="72"/>
      <c r="F20" s="72"/>
      <c r="G20" s="72"/>
      <c r="H20" s="72"/>
      <c r="I20" s="45"/>
      <c r="J20" s="43"/>
      <c r="K20" s="59"/>
    </row>
    <row r="21" spans="1:11" ht="16.5" x14ac:dyDescent="0.3">
      <c r="A21" s="41"/>
      <c r="B21" s="56"/>
      <c r="C21" s="111" t="s">
        <v>46</v>
      </c>
      <c r="D21" s="58"/>
      <c r="E21" s="72"/>
      <c r="F21" s="72"/>
      <c r="G21" s="72"/>
      <c r="H21" s="72"/>
      <c r="I21" s="45"/>
      <c r="J21" s="43"/>
      <c r="K21" s="59"/>
    </row>
    <row r="22" spans="1:11" ht="24" thickBot="1" x14ac:dyDescent="0.35">
      <c r="B22" s="46"/>
      <c r="C22" s="42"/>
      <c r="D22" s="195" t="s">
        <v>29</v>
      </c>
      <c r="E22" s="195"/>
      <c r="F22" s="195"/>
      <c r="G22" s="195"/>
      <c r="H22" s="195"/>
      <c r="I22" s="45"/>
      <c r="J22" s="43"/>
      <c r="K22" s="44"/>
    </row>
    <row r="23" spans="1:11" ht="24" thickBot="1" x14ac:dyDescent="0.35">
      <c r="A23" s="60"/>
      <c r="B23" s="105">
        <v>0.2</v>
      </c>
      <c r="C23" s="71" t="s">
        <v>40</v>
      </c>
      <c r="D23" s="50"/>
      <c r="E23" s="108"/>
      <c r="F23" s="109"/>
      <c r="G23" s="108"/>
      <c r="H23" s="110"/>
      <c r="I23" s="45"/>
      <c r="J23" s="43">
        <f>IF(E23="X",0,IF(F23="X",F24,IF(G23="X",G24,IF(H23="X",H24,0))))</f>
        <v>0</v>
      </c>
      <c r="K23" s="51" t="str">
        <f>IF(E23="X","",IF(F23="X","",IF(G23="X","",IF(H23="X","","ZONE GRISEE A  COMPLETER"))))</f>
        <v>ZONE GRISEE A  COMPLETER</v>
      </c>
    </row>
    <row r="24" spans="1:11" ht="23.25" x14ac:dyDescent="0.3">
      <c r="B24" s="52"/>
      <c r="C24" s="104" t="s">
        <v>86</v>
      </c>
      <c r="D24" s="53" t="s">
        <v>31</v>
      </c>
      <c r="E24" s="54">
        <v>0</v>
      </c>
      <c r="F24" s="55">
        <f>H24/3</f>
        <v>1.3333333333333333</v>
      </c>
      <c r="G24" s="55">
        <f>H24*2/3</f>
        <v>2.6666666666666665</v>
      </c>
      <c r="H24" s="128">
        <v>4</v>
      </c>
      <c r="I24" s="45"/>
      <c r="J24" s="43"/>
      <c r="K24" s="44" t="s">
        <v>84</v>
      </c>
    </row>
    <row r="25" spans="1:11" ht="16.5" x14ac:dyDescent="0.3">
      <c r="A25" s="41"/>
      <c r="B25" s="56"/>
      <c r="C25" s="111" t="s">
        <v>52</v>
      </c>
      <c r="D25" s="58"/>
      <c r="E25" s="72"/>
      <c r="F25" s="72"/>
      <c r="G25" s="72"/>
      <c r="H25" s="72"/>
      <c r="I25" s="45"/>
      <c r="J25" s="43"/>
      <c r="K25" s="59"/>
    </row>
    <row r="26" spans="1:11" ht="25.5" x14ac:dyDescent="0.3">
      <c r="A26" s="41"/>
      <c r="B26" s="56"/>
      <c r="C26" s="111" t="s">
        <v>53</v>
      </c>
      <c r="D26" s="58"/>
      <c r="E26" s="72"/>
      <c r="F26" s="72"/>
      <c r="G26" s="72"/>
      <c r="H26" s="72"/>
      <c r="I26" s="45"/>
      <c r="J26" s="43"/>
      <c r="K26" s="59"/>
    </row>
    <row r="27" spans="1:11" ht="16.5" x14ac:dyDescent="0.3">
      <c r="A27" s="41"/>
      <c r="B27" s="56"/>
      <c r="C27" s="111" t="s">
        <v>54</v>
      </c>
      <c r="D27" s="58"/>
      <c r="E27" s="72"/>
      <c r="F27" s="72"/>
      <c r="G27" s="72"/>
      <c r="H27" s="72"/>
      <c r="I27" s="45"/>
      <c r="J27" s="43"/>
      <c r="K27" s="59"/>
    </row>
    <row r="28" spans="1:11" ht="16.5" x14ac:dyDescent="0.3">
      <c r="B28" s="56"/>
      <c r="C28" s="111" t="s">
        <v>55</v>
      </c>
      <c r="D28" s="58"/>
      <c r="E28" s="72"/>
      <c r="F28" s="72"/>
      <c r="G28" s="72"/>
      <c r="H28" s="72"/>
      <c r="I28" s="45"/>
      <c r="J28" s="43"/>
      <c r="K28" s="59"/>
    </row>
    <row r="29" spans="1:11" ht="16.5" x14ac:dyDescent="0.3">
      <c r="B29" s="56"/>
      <c r="C29" s="111" t="s">
        <v>56</v>
      </c>
      <c r="D29" s="58"/>
      <c r="E29" s="72"/>
      <c r="F29" s="72"/>
      <c r="G29" s="72"/>
      <c r="H29" s="72"/>
      <c r="I29" s="45"/>
      <c r="J29" s="43"/>
      <c r="K29" s="59"/>
    </row>
    <row r="30" spans="1:11" ht="16.5" x14ac:dyDescent="0.3">
      <c r="B30" s="56"/>
      <c r="C30" s="111" t="s">
        <v>57</v>
      </c>
      <c r="D30" s="58"/>
      <c r="E30" s="72"/>
      <c r="F30" s="72"/>
      <c r="G30" s="72"/>
      <c r="H30" s="72"/>
      <c r="I30" s="45"/>
      <c r="J30" s="43"/>
      <c r="K30" s="59"/>
    </row>
    <row r="31" spans="1:11" ht="16.5" x14ac:dyDescent="0.3">
      <c r="B31" s="56"/>
      <c r="C31" s="111" t="s">
        <v>58</v>
      </c>
      <c r="D31" s="58"/>
      <c r="E31" s="72"/>
      <c r="F31" s="72"/>
      <c r="G31" s="72"/>
      <c r="H31" s="72"/>
      <c r="I31" s="45"/>
      <c r="J31" s="43"/>
      <c r="K31" s="59"/>
    </row>
    <row r="32" spans="1:11" ht="23.25" x14ac:dyDescent="0.3">
      <c r="B32" s="46"/>
      <c r="C32" s="111" t="s">
        <v>59</v>
      </c>
      <c r="D32" s="41"/>
      <c r="E32" s="41"/>
      <c r="F32" s="41"/>
      <c r="G32" s="41"/>
      <c r="H32" s="41"/>
      <c r="I32" s="45"/>
      <c r="J32" s="43"/>
      <c r="K32" s="44"/>
    </row>
    <row r="33" spans="1:11" ht="24" thickBot="1" x14ac:dyDescent="0.35">
      <c r="B33" s="46"/>
      <c r="C33" s="42"/>
      <c r="D33" s="195" t="s">
        <v>29</v>
      </c>
      <c r="E33" s="195"/>
      <c r="F33" s="195"/>
      <c r="G33" s="195"/>
      <c r="H33" s="195"/>
      <c r="I33" s="45"/>
      <c r="J33" s="43"/>
      <c r="K33" s="44"/>
    </row>
    <row r="34" spans="1:11" ht="24" thickBot="1" x14ac:dyDescent="0.35">
      <c r="B34" s="105">
        <v>0.1</v>
      </c>
      <c r="C34" s="71" t="s">
        <v>41</v>
      </c>
      <c r="D34" s="50"/>
      <c r="E34" s="108"/>
      <c r="F34" s="109"/>
      <c r="G34" s="108"/>
      <c r="H34" s="110"/>
      <c r="I34" s="45"/>
      <c r="J34" s="43">
        <f>IF(E34="X",0,IF(F34="X",F35,IF(G34="X",G35,IF(H34="X",H35,0))))</f>
        <v>0</v>
      </c>
      <c r="K34" s="51" t="str">
        <f>IF(E34="X","",IF(F34="X","",IF(G34="X","",IF(H34="X","","ZONE GRISEE A  COMPLETER"))))</f>
        <v>ZONE GRISEE A  COMPLETER</v>
      </c>
    </row>
    <row r="35" spans="1:11" ht="23.25" x14ac:dyDescent="0.3">
      <c r="A35" s="62"/>
      <c r="B35" s="52"/>
      <c r="C35" s="104" t="s">
        <v>42</v>
      </c>
      <c r="D35" s="53" t="s">
        <v>31</v>
      </c>
      <c r="E35" s="54">
        <v>0</v>
      </c>
      <c r="F35" s="55">
        <f>H35/3</f>
        <v>0.66666666666666663</v>
      </c>
      <c r="G35" s="55">
        <f>H35*2/3</f>
        <v>1.3333333333333333</v>
      </c>
      <c r="H35" s="128">
        <v>2</v>
      </c>
      <c r="I35" s="45"/>
      <c r="J35" s="43"/>
      <c r="K35" s="44" t="s">
        <v>84</v>
      </c>
    </row>
    <row r="36" spans="1:11" ht="16.5" x14ac:dyDescent="0.3">
      <c r="B36" s="56"/>
      <c r="C36" s="111" t="s">
        <v>60</v>
      </c>
      <c r="D36" s="58"/>
      <c r="E36" s="72"/>
      <c r="F36" s="72"/>
      <c r="G36" s="72"/>
      <c r="H36" s="72"/>
      <c r="I36" s="45"/>
      <c r="J36" s="43"/>
      <c r="K36" s="59"/>
    </row>
    <row r="37" spans="1:11" ht="16.5" x14ac:dyDescent="0.3">
      <c r="B37" s="56"/>
      <c r="C37" s="111" t="s">
        <v>46</v>
      </c>
      <c r="D37" s="58"/>
      <c r="E37" s="72"/>
      <c r="F37" s="72"/>
      <c r="G37" s="72"/>
      <c r="H37" s="72"/>
      <c r="I37" s="45"/>
      <c r="J37" s="43"/>
      <c r="K37" s="59"/>
    </row>
    <row r="38" spans="1:11" ht="16.5" x14ac:dyDescent="0.3">
      <c r="B38" s="56"/>
      <c r="C38" s="111" t="s">
        <v>47</v>
      </c>
      <c r="D38" s="58"/>
      <c r="E38" s="72"/>
      <c r="F38" s="72"/>
      <c r="G38" s="72"/>
      <c r="H38" s="72"/>
      <c r="I38" s="45"/>
      <c r="J38" s="43"/>
      <c r="K38" s="59"/>
    </row>
    <row r="39" spans="1:11" ht="16.5" x14ac:dyDescent="0.3">
      <c r="B39" s="56"/>
      <c r="C39" s="111" t="s">
        <v>43</v>
      </c>
      <c r="D39" s="58"/>
      <c r="E39" s="72"/>
      <c r="F39" s="72"/>
      <c r="G39" s="72"/>
      <c r="H39" s="72"/>
      <c r="I39" s="45"/>
      <c r="J39" s="43"/>
      <c r="K39" s="59"/>
    </row>
    <row r="40" spans="1:11" ht="16.5" x14ac:dyDescent="0.3">
      <c r="B40" s="56"/>
      <c r="C40" s="111" t="s">
        <v>45</v>
      </c>
      <c r="D40" s="58"/>
      <c r="E40" s="72"/>
      <c r="F40" s="72"/>
      <c r="G40" s="72"/>
      <c r="H40" s="72"/>
      <c r="I40" s="45"/>
      <c r="J40" s="43"/>
      <c r="K40" s="59"/>
    </row>
    <row r="41" spans="1:11" ht="16.5" x14ac:dyDescent="0.3">
      <c r="B41" s="56"/>
      <c r="C41" s="57"/>
      <c r="D41" s="58"/>
      <c r="E41" s="72"/>
      <c r="F41" s="72"/>
      <c r="G41" s="72"/>
      <c r="H41" s="72"/>
      <c r="I41" s="45"/>
      <c r="J41" s="43"/>
      <c r="K41" s="59"/>
    </row>
    <row r="42" spans="1:11" ht="24" thickBot="1" x14ac:dyDescent="0.35">
      <c r="B42" s="46"/>
      <c r="C42" s="42"/>
      <c r="D42" s="41"/>
      <c r="E42" s="41"/>
      <c r="F42" s="41"/>
      <c r="G42" s="41"/>
      <c r="H42" s="41"/>
      <c r="I42" s="45"/>
      <c r="J42" s="43"/>
      <c r="K42" s="44"/>
    </row>
    <row r="43" spans="1:11" ht="34.5" thickTop="1" thickBot="1" x14ac:dyDescent="0.3">
      <c r="B43" s="61"/>
      <c r="C43" s="154" t="s">
        <v>77</v>
      </c>
      <c r="D43" s="155"/>
      <c r="E43" s="160"/>
      <c r="F43" s="157" t="s">
        <v>34</v>
      </c>
      <c r="G43" s="93" t="s">
        <v>35</v>
      </c>
      <c r="H43" s="94">
        <f>J12+J23+J34</f>
        <v>0</v>
      </c>
      <c r="I43" s="63"/>
      <c r="J43" s="43"/>
      <c r="K43" s="44"/>
    </row>
    <row r="44" spans="1:11" ht="23.25" x14ac:dyDescent="0.3">
      <c r="B44" s="46"/>
      <c r="C44" s="42"/>
      <c r="D44" s="41"/>
      <c r="E44" s="41"/>
      <c r="F44" s="41"/>
      <c r="G44" s="41"/>
      <c r="H44" s="41"/>
      <c r="I44" s="45"/>
      <c r="J44" s="43"/>
      <c r="K44" s="44"/>
    </row>
    <row r="45" spans="1:11" ht="23.25" x14ac:dyDescent="0.25">
      <c r="B45" s="64"/>
      <c r="C45" s="65"/>
      <c r="D45" s="65"/>
      <c r="E45" s="65"/>
      <c r="F45" s="65"/>
      <c r="G45" s="65"/>
      <c r="H45" s="65"/>
      <c r="I45" s="66"/>
      <c r="J45" s="43"/>
      <c r="K45" s="44"/>
    </row>
    <row r="46" spans="1:11" ht="23.25" x14ac:dyDescent="0.3">
      <c r="B46" s="46"/>
      <c r="C46" s="123" t="s">
        <v>75</v>
      </c>
      <c r="D46" s="124" t="s">
        <v>37</v>
      </c>
      <c r="E46" s="193" t="s">
        <v>38</v>
      </c>
      <c r="F46" s="193"/>
      <c r="G46" s="193"/>
      <c r="H46" s="193"/>
      <c r="I46" s="45"/>
      <c r="J46" s="43"/>
      <c r="K46" s="44"/>
    </row>
    <row r="47" spans="1:11" ht="23.25" x14ac:dyDescent="0.3">
      <c r="B47" s="46"/>
      <c r="C47" s="194" t="s">
        <v>36</v>
      </c>
      <c r="D47" s="194"/>
      <c r="E47" s="194"/>
      <c r="F47" s="194"/>
      <c r="G47" s="194"/>
      <c r="H47" s="194"/>
      <c r="I47" s="45"/>
      <c r="J47" s="43"/>
      <c r="K47" s="44"/>
    </row>
    <row r="48" spans="1:11" ht="23.25" x14ac:dyDescent="0.3">
      <c r="B48" s="46"/>
      <c r="C48" s="194"/>
      <c r="D48" s="194"/>
      <c r="E48" s="194"/>
      <c r="F48" s="194"/>
      <c r="G48" s="194"/>
      <c r="H48" s="194"/>
      <c r="I48" s="45"/>
      <c r="J48" s="43"/>
      <c r="K48" s="44"/>
    </row>
    <row r="49" spans="2:11" ht="23.25" x14ac:dyDescent="0.3">
      <c r="B49" s="46"/>
      <c r="C49" s="194"/>
      <c r="D49" s="194"/>
      <c r="E49" s="194"/>
      <c r="F49" s="194"/>
      <c r="G49" s="194"/>
      <c r="H49" s="194"/>
      <c r="I49" s="45"/>
      <c r="J49" s="43"/>
      <c r="K49" s="44"/>
    </row>
    <row r="50" spans="2:11" ht="23.25" x14ac:dyDescent="0.3">
      <c r="B50" s="46"/>
      <c r="C50" s="194"/>
      <c r="D50" s="194"/>
      <c r="E50" s="194"/>
      <c r="F50" s="194"/>
      <c r="G50" s="194"/>
      <c r="H50" s="194"/>
      <c r="I50" s="45"/>
      <c r="J50" s="43"/>
      <c r="K50" s="44"/>
    </row>
    <row r="51" spans="2:11" ht="23.25" x14ac:dyDescent="0.3">
      <c r="B51" s="46"/>
      <c r="C51" s="194"/>
      <c r="D51" s="194"/>
      <c r="E51" s="194"/>
      <c r="F51" s="194"/>
      <c r="G51" s="194"/>
      <c r="H51" s="194"/>
      <c r="I51" s="45"/>
      <c r="J51" s="43"/>
      <c r="K51" s="44"/>
    </row>
    <row r="52" spans="2:11" ht="23.25" x14ac:dyDescent="0.3">
      <c r="B52" s="46"/>
      <c r="C52" s="194"/>
      <c r="D52" s="194"/>
      <c r="E52" s="194"/>
      <c r="F52" s="194"/>
      <c r="G52" s="194"/>
      <c r="H52" s="194"/>
      <c r="I52" s="45"/>
      <c r="J52" s="43"/>
      <c r="K52" s="44"/>
    </row>
    <row r="53" spans="2:11" ht="23.25" x14ac:dyDescent="0.3">
      <c r="B53" s="46"/>
      <c r="C53" s="194"/>
      <c r="D53" s="194"/>
      <c r="E53" s="194"/>
      <c r="F53" s="194"/>
      <c r="G53" s="194"/>
      <c r="H53" s="194"/>
      <c r="I53" s="45"/>
      <c r="J53" s="43"/>
      <c r="K53" s="44"/>
    </row>
    <row r="54" spans="2:11" ht="24" thickBot="1" x14ac:dyDescent="0.35">
      <c r="B54" s="67"/>
      <c r="C54" s="68"/>
      <c r="D54" s="69"/>
      <c r="E54" s="69"/>
      <c r="F54" s="69"/>
      <c r="G54" s="69"/>
      <c r="H54" s="69"/>
      <c r="I54" s="70"/>
      <c r="J54" s="43"/>
      <c r="K54" s="44"/>
    </row>
    <row r="55" spans="2:11" ht="23.25" x14ac:dyDescent="0.3">
      <c r="B55" s="41"/>
      <c r="C55" s="42"/>
      <c r="D55" s="41"/>
      <c r="E55" s="41"/>
      <c r="F55" s="41"/>
      <c r="G55" s="41"/>
      <c r="H55" s="41"/>
      <c r="I55" s="41"/>
      <c r="J55" s="43"/>
      <c r="K55" s="44"/>
    </row>
    <row r="56" spans="2:11" ht="23.25" x14ac:dyDescent="0.3">
      <c r="B56" s="41"/>
      <c r="C56" s="42"/>
      <c r="D56" s="41"/>
      <c r="E56" s="41"/>
      <c r="F56" s="41"/>
      <c r="G56" s="41"/>
      <c r="H56" s="41"/>
      <c r="I56" s="41"/>
      <c r="J56" s="43"/>
      <c r="K56" s="44"/>
    </row>
    <row r="57" spans="2:11" ht="23.25" x14ac:dyDescent="0.3">
      <c r="B57" s="41"/>
      <c r="C57" s="42"/>
      <c r="D57" s="41"/>
      <c r="E57" s="41"/>
      <c r="F57" s="41"/>
      <c r="G57" s="41"/>
      <c r="H57" s="41"/>
      <c r="I57" s="41"/>
      <c r="J57" s="43"/>
      <c r="K57" s="44"/>
    </row>
  </sheetData>
  <mergeCells count="14">
    <mergeCell ref="F6:G6"/>
    <mergeCell ref="F7:I7"/>
    <mergeCell ref="C8:C10"/>
    <mergeCell ref="B2:C2"/>
    <mergeCell ref="D2:I2"/>
    <mergeCell ref="B3:I3"/>
    <mergeCell ref="D4:I4"/>
    <mergeCell ref="F5:G5"/>
    <mergeCell ref="H5:I5"/>
    <mergeCell ref="D11:H11"/>
    <mergeCell ref="D22:H22"/>
    <mergeCell ref="D33:H33"/>
    <mergeCell ref="E46:H46"/>
    <mergeCell ref="C47:H5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EEE0898AC22A94ABFBDC95DDEF46944" ma:contentTypeVersion="23" ma:contentTypeDescription="Crée un document." ma:contentTypeScope="" ma:versionID="1b355eca434fe1da754caa0161078d88">
  <xsd:schema xmlns:xsd="http://www.w3.org/2001/XMLSchema" xmlns:xs="http://www.w3.org/2001/XMLSchema" xmlns:p="http://schemas.microsoft.com/office/2006/metadata/properties" xmlns:ns1="http://schemas.microsoft.com/sharepoint/v3" xmlns:ns2="1cc7780e-16cb-4c44-947c-37d883b659ba" xmlns:ns3="08ead3a4-fb15-49fd-88ca-d6363e5b6533" targetNamespace="http://schemas.microsoft.com/office/2006/metadata/properties" ma:root="true" ma:fieldsID="9e9a304e9b2b361989fafe4abb34789b" ns1:_="" ns2:_="" ns3:_="">
    <xsd:import namespace="http://schemas.microsoft.com/sharepoint/v3"/>
    <xsd:import namespace="1cc7780e-16cb-4c44-947c-37d883b659ba"/>
    <xsd:import namespace="08ead3a4-fb15-49fd-88ca-d6363e5b653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LengthInSecond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lcf76f155ced4ddcb4097134ff3c332f" minOccurs="0"/>
                <xsd:element ref="ns2:TaxCatchAll" minOccurs="0"/>
                <xsd:element ref="ns3:MediaServiceLocation" minOccurs="0"/>
                <xsd:element ref="ns3:Validit_x00e9_" minOccurs="0"/>
                <xsd:element ref="ns1:_ip_UnifiedCompliancePolicyProperties" minOccurs="0"/>
                <xsd:element ref="ns1:_ip_UnifiedCompliancePolicyUIAction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5" nillable="true" ma:displayName="Propriétés de la stratégie de conformité unifiée" ma:hidden="true" ma:internalName="_ip_UnifiedCompliancePolicyProperties">
      <xsd:simpleType>
        <xsd:restriction base="dms:Note"/>
      </xsd:simpleType>
    </xsd:element>
    <xsd:element name="_ip_UnifiedCompliancePolicyUIAction" ma:index="26" nillable="true" ma:displayName="Action d’interface utilisateur de la stratégie de conformité unifiée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c7780e-16cb-4c44-947c-37d883b659b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83c7a3c8-d0b4-45dd-ba31-7f49a687b75e}" ma:internalName="TaxCatchAll" ma:showField="CatchAllData" ma:web="1cc7780e-16cb-4c44-947c-37d883b659b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ead3a4-fb15-49fd-88ca-d6363e5b653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Balises d’images" ma:readOnly="false" ma:fieldId="{5cf76f15-5ced-4ddc-b409-7134ff3c332f}" ma:taxonomyMulti="true" ma:sspId="d420b8ac-ed10-4007-a9fc-85f49c4a53e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Validit_x00e9_" ma:index="24" nillable="true" ma:displayName="Validité" ma:description="Date Limite de Validité du Document" ma:format="DateOnly" ma:internalName="Validit_x00e9_">
      <xsd:simpleType>
        <xsd:restriction base="dms:DateTime"/>
      </xsd:simpleType>
    </xsd:element>
    <xsd:element name="MediaServiceObjectDetectorVersions" ma:index="2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alidit_x00e9_ xmlns="08ead3a4-fb15-49fd-88ca-d6363e5b6533" xsi:nil="true"/>
    <_ip_UnifiedCompliancePolicyUIAction xmlns="http://schemas.microsoft.com/sharepoint/v3" xsi:nil="true"/>
    <TaxCatchAll xmlns="1cc7780e-16cb-4c44-947c-37d883b659ba" xsi:nil="true"/>
    <_ip_UnifiedCompliancePolicyProperties xmlns="http://schemas.microsoft.com/sharepoint/v3" xsi:nil="true"/>
    <lcf76f155ced4ddcb4097134ff3c332f xmlns="08ead3a4-fb15-49fd-88ca-d6363e5b6533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A84FA625-6027-497E-8509-7454DA6904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cc7780e-16cb-4c44-947c-37d883b659ba"/>
    <ds:schemaRef ds:uri="08ead3a4-fb15-49fd-88ca-d6363e5b653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5ED8D29-56FF-4EAB-AFD4-3FDD48C4FCB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7EE7F69-079F-4F95-904C-7EBDB018B3ED}">
  <ds:schemaRefs>
    <ds:schemaRef ds:uri="http://purl.org/dc/terms/"/>
    <ds:schemaRef ds:uri="08ead3a4-fb15-49fd-88ca-d6363e5b6533"/>
    <ds:schemaRef ds:uri="http://www.w3.org/XML/1998/namespace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1cc7780e-16cb-4c44-947c-37d883b659ba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Données admin</vt:lpstr>
      <vt:lpstr>Niveaux d'évaluation</vt:lpstr>
      <vt:lpstr>EP1</vt:lpstr>
      <vt:lpstr>EP2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Mélodie MARIN-LAMELLET</dc:creator>
  <cp:keywords/>
  <dc:description/>
  <cp:lastModifiedBy>Bizel-Bizellot Nathalie</cp:lastModifiedBy>
  <cp:revision/>
  <cp:lastPrinted>2023-09-29T08:12:25Z</cp:lastPrinted>
  <dcterms:created xsi:type="dcterms:W3CDTF">2023-06-14T14:59:21Z</dcterms:created>
  <dcterms:modified xsi:type="dcterms:W3CDTF">2024-04-26T06:41:01Z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0x0101004EEE0898AC22A94ABFBDC95DDEF46944</vt:lpwstr>
  </property>
  <property fmtid="{D5CDD505-2E9C-101B-9397-08002B2CF9AE}" pid="3" name="MediaServiceImageTags">
    <vt:lpwstr/>
  </property>
</Properties>
</file>