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D:\RESSOURCES\PROJETS\PROJET OCEANVOLT SD6\"/>
    </mc:Choice>
  </mc:AlternateContent>
  <xr:revisionPtr revIDLastSave="0" documentId="13_ncr:1_{B8731176-EE65-4FC3-AFE9-94F8622E0A25}" xr6:coauthVersionLast="36" xr6:coauthVersionMax="36" xr10:uidLastSave="{00000000-0000-0000-0000-000000000000}"/>
  <bookViews>
    <workbookView xWindow="25080" yWindow="-630" windowWidth="20730" windowHeight="11760" xr2:uid="{00000000-000D-0000-FFFF-FFFF00000000}"/>
  </bookViews>
  <sheets>
    <sheet name="Feuil3" sheetId="3" r:id="rId1"/>
    <sheet name="Feuil1" sheetId="4" r:id="rId2"/>
  </sheets>
  <definedNames>
    <definedName name="AMPSs">#REF!</definedName>
    <definedName name="Batterie">Feuil3!$AD$10:$AD$12</definedName>
    <definedName name="WATTSs">#REF!</definedName>
    <definedName name="WATTt">#REF!</definedName>
  </definedNames>
  <calcPr calcId="191029"/>
  <customWorkbookViews>
    <customWorkbookView name="LCR - Affichage personnalisé" guid="{721FA06D-78DD-44A8-90CF-EFEE4DB73CA9}" mergeInterval="0" personalView="1" maximized="1" xWindow="1" yWindow="1" windowWidth="1920" windowHeight="850" activeSheetId="3"/>
    <customWorkbookView name="Bilan Energétique" guid="{0D06637C-A8E6-4444-B74A-034E44213F7A}" maximized="1" xWindow="1" yWindow="1" windowWidth="1920" windowHeight="850" activeSheetId="5"/>
  </customWorkbookViews>
</workbook>
</file>

<file path=xl/calcChain.xml><?xml version="1.0" encoding="utf-8"?>
<calcChain xmlns="http://schemas.openxmlformats.org/spreadsheetml/2006/main">
  <c r="N102" i="3" l="1"/>
  <c r="P102" i="3" s="1"/>
  <c r="N103" i="3"/>
  <c r="P103" i="3" s="1"/>
  <c r="N104" i="3"/>
  <c r="P104" i="3" s="1"/>
  <c r="N105" i="3"/>
  <c r="P105" i="3" s="1"/>
  <c r="N106" i="3"/>
  <c r="P106" i="3" s="1"/>
  <c r="N107" i="3"/>
  <c r="P107" i="3" s="1"/>
  <c r="N108" i="3"/>
  <c r="P108" i="3" s="1"/>
  <c r="N109" i="3"/>
  <c r="P109" i="3" s="1"/>
  <c r="N110" i="3"/>
  <c r="P110" i="3" s="1"/>
  <c r="N111" i="3"/>
  <c r="P111" i="3" s="1"/>
  <c r="N112" i="3"/>
  <c r="P112" i="3" s="1"/>
  <c r="N113" i="3"/>
  <c r="P113" i="3" s="1"/>
  <c r="N114" i="3"/>
  <c r="P114" i="3" s="1"/>
  <c r="N115" i="3"/>
  <c r="P115" i="3" s="1"/>
  <c r="N116" i="3"/>
  <c r="P116" i="3" s="1"/>
  <c r="N117" i="3"/>
  <c r="P117" i="3" s="1"/>
  <c r="N118" i="3"/>
  <c r="P118" i="3" s="1"/>
  <c r="N119" i="3"/>
  <c r="P119" i="3" s="1"/>
  <c r="N120" i="3"/>
  <c r="P120" i="3" s="1"/>
  <c r="N121" i="3"/>
  <c r="P121" i="3" s="1"/>
  <c r="N122" i="3"/>
  <c r="P122" i="3" s="1"/>
  <c r="N123" i="3"/>
  <c r="P123" i="3" s="1"/>
  <c r="N124" i="3"/>
  <c r="P124" i="3" s="1"/>
  <c r="N125" i="3"/>
  <c r="P125" i="3" s="1"/>
  <c r="N126" i="3"/>
  <c r="P126" i="3" s="1"/>
  <c r="N127" i="3"/>
  <c r="P127" i="3" s="1"/>
  <c r="N128" i="3"/>
  <c r="P128" i="3" s="1"/>
  <c r="N129" i="3"/>
  <c r="P129" i="3" s="1"/>
  <c r="N130" i="3"/>
  <c r="P130" i="3" s="1"/>
  <c r="N131" i="3"/>
  <c r="P131" i="3" s="1"/>
  <c r="N132" i="3"/>
  <c r="P132" i="3" s="1"/>
  <c r="N133" i="3"/>
  <c r="P133" i="3" s="1"/>
  <c r="N134" i="3"/>
  <c r="P134" i="3" s="1"/>
  <c r="N135" i="3"/>
  <c r="P135" i="3" s="1"/>
  <c r="N136" i="3"/>
  <c r="P136" i="3" s="1"/>
  <c r="N137" i="3"/>
  <c r="P137" i="3" s="1"/>
  <c r="N138" i="3"/>
  <c r="P138" i="3" s="1"/>
  <c r="N101" i="3"/>
  <c r="P101" i="3" s="1"/>
  <c r="N77" i="3"/>
  <c r="P77" i="3" s="1"/>
  <c r="N84" i="3"/>
  <c r="P84" i="3" s="1"/>
  <c r="N78" i="3" l="1"/>
  <c r="P78" i="3" s="1"/>
  <c r="N65" i="3"/>
  <c r="P65" i="3" s="1"/>
  <c r="N68" i="3"/>
  <c r="P68" i="3" s="1"/>
  <c r="N71" i="3"/>
  <c r="P71" i="3" s="1"/>
  <c r="N72" i="3"/>
  <c r="P72" i="3" s="1"/>
  <c r="N73" i="3"/>
  <c r="P73" i="3" s="1"/>
  <c r="N74" i="3"/>
  <c r="P74" i="3" s="1"/>
  <c r="Z8" i="3"/>
  <c r="AB9" i="3"/>
  <c r="Z22" i="3" s="1"/>
  <c r="AA13" i="3"/>
  <c r="T45" i="3"/>
  <c r="T46" i="3" s="1"/>
  <c r="T47" i="3" s="1"/>
  <c r="T48" i="3" s="1"/>
  <c r="T49" i="3" s="1"/>
  <c r="T50" i="3" s="1"/>
  <c r="T51" i="3" s="1"/>
  <c r="T52" i="3" s="1"/>
  <c r="T53" i="3" s="1"/>
  <c r="T54" i="3" s="1"/>
  <c r="T55" i="3" s="1"/>
  <c r="T56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T69" i="3" s="1"/>
  <c r="T70" i="3" s="1"/>
  <c r="T71" i="3" s="1"/>
  <c r="T72" i="3" s="1"/>
  <c r="T73" i="3" s="1"/>
  <c r="T74" i="3" s="1"/>
  <c r="T75" i="3" s="1"/>
  <c r="T76" i="3" s="1"/>
  <c r="N46" i="3"/>
  <c r="P46" i="3" s="1"/>
  <c r="N48" i="3"/>
  <c r="P48" i="3" s="1"/>
  <c r="N49" i="3"/>
  <c r="P49" i="3" s="1"/>
  <c r="N50" i="3"/>
  <c r="P50" i="3" s="1"/>
  <c r="N51" i="3"/>
  <c r="P51" i="3" s="1"/>
  <c r="N52" i="3"/>
  <c r="P52" i="3" s="1"/>
  <c r="N53" i="3"/>
  <c r="P53" i="3" s="1"/>
  <c r="N75" i="3"/>
  <c r="P75" i="3" s="1"/>
  <c r="N66" i="3" l="1"/>
  <c r="P66" i="3" s="1"/>
  <c r="N69" i="3"/>
  <c r="P69" i="3" s="1"/>
  <c r="N70" i="3"/>
  <c r="P70" i="3" s="1"/>
  <c r="N59" i="3"/>
  <c r="P59" i="3" s="1"/>
  <c r="N62" i="3"/>
  <c r="P62" i="3" s="1"/>
  <c r="T38" i="3"/>
  <c r="N76" i="3"/>
  <c r="P76" i="3" s="1"/>
  <c r="T77" i="3"/>
  <c r="T78" i="3" s="1"/>
  <c r="T79" i="3" s="1"/>
  <c r="T80" i="3" s="1"/>
  <c r="N79" i="3"/>
  <c r="P79" i="3" s="1"/>
  <c r="T39" i="3"/>
  <c r="T37" i="3"/>
  <c r="T40" i="3"/>
  <c r="T41" i="3"/>
  <c r="T67" i="3"/>
  <c r="U2" i="3"/>
  <c r="N64" i="3"/>
  <c r="P64" i="3" s="1"/>
  <c r="N47" i="3"/>
  <c r="P47" i="3" s="1"/>
  <c r="N55" i="3"/>
  <c r="P55" i="3" s="1"/>
  <c r="N54" i="3"/>
  <c r="P54" i="3" s="1"/>
  <c r="N56" i="3"/>
  <c r="P56" i="3" s="1"/>
  <c r="N57" i="3"/>
  <c r="P57" i="3" s="1"/>
  <c r="N58" i="3"/>
  <c r="P58" i="3" s="1"/>
  <c r="N60" i="3"/>
  <c r="P60" i="3" s="1"/>
  <c r="N61" i="3"/>
  <c r="P61" i="3" s="1"/>
  <c r="N63" i="3"/>
  <c r="P63" i="3" s="1"/>
  <c r="N45" i="3"/>
  <c r="P45" i="3" s="1"/>
  <c r="T68" i="3" l="1"/>
  <c r="N67" i="3"/>
  <c r="P67" i="3" s="1"/>
  <c r="U5" i="3" s="1"/>
  <c r="T81" i="3"/>
  <c r="N37" i="3" s="1"/>
  <c r="N80" i="3"/>
  <c r="P80" i="3" s="1"/>
  <c r="T82" i="3" l="1"/>
  <c r="N38" i="3" s="1"/>
  <c r="N81" i="3"/>
  <c r="P81" i="3" s="1"/>
  <c r="P37" i="3"/>
  <c r="T83" i="3" l="1"/>
  <c r="N83" i="3" s="1"/>
  <c r="P83" i="3" s="1"/>
  <c r="N82" i="3"/>
  <c r="P82" i="3" s="1"/>
  <c r="P38" i="3"/>
  <c r="T84" i="3" l="1"/>
  <c r="N39" i="3"/>
  <c r="P39" i="3" s="1"/>
  <c r="U3" i="3"/>
  <c r="U4" i="3" s="1"/>
  <c r="T85" i="3" l="1"/>
  <c r="N85" i="3" s="1"/>
  <c r="P85" i="3" s="1"/>
  <c r="N40" i="3"/>
  <c r="P40" i="3" s="1"/>
  <c r="U9" i="3"/>
  <c r="L20" i="3" s="1"/>
  <c r="T86" i="3" l="1"/>
  <c r="N41" i="3"/>
  <c r="P41" i="3" s="1"/>
  <c r="N27" i="3" s="1"/>
  <c r="U17" i="3"/>
  <c r="V17" i="3" s="1"/>
  <c r="W17" i="3" s="1"/>
  <c r="V9" i="3"/>
  <c r="U10" i="3"/>
  <c r="U11" i="3"/>
  <c r="N88" i="3"/>
  <c r="P88" i="3" s="1"/>
  <c r="T87" i="3" l="1"/>
  <c r="N86" i="3"/>
  <c r="P86" i="3" s="1"/>
  <c r="T88" i="3"/>
  <c r="T89" i="3" s="1"/>
  <c r="T90" i="3" s="1"/>
  <c r="N87" i="3"/>
  <c r="P87" i="3" s="1"/>
  <c r="V11" i="3"/>
  <c r="U14" i="3"/>
  <c r="V13" i="3" s="1"/>
  <c r="U19" i="3"/>
  <c r="U18" i="3"/>
  <c r="U21" i="3" s="1"/>
  <c r="U22" i="3" s="1"/>
  <c r="U23" i="3" s="1"/>
  <c r="N89" i="3"/>
  <c r="P89" i="3" s="1"/>
  <c r="V19" i="3" l="1"/>
  <c r="L19" i="3"/>
  <c r="L18" i="3"/>
  <c r="T91" i="3"/>
  <c r="N90" i="3"/>
  <c r="P90" i="3" s="1"/>
  <c r="N91" i="3" l="1"/>
  <c r="P91" i="3" s="1"/>
  <c r="T92" i="3"/>
  <c r="N92" i="3" l="1"/>
  <c r="P92" i="3" s="1"/>
  <c r="T93" i="3"/>
  <c r="T94" i="3" l="1"/>
  <c r="N93" i="3"/>
  <c r="P93" i="3" s="1"/>
  <c r="T95" i="3" l="1"/>
  <c r="N94" i="3"/>
  <c r="P94" i="3" s="1"/>
  <c r="N95" i="3" l="1"/>
  <c r="P95" i="3" s="1"/>
  <c r="T96" i="3"/>
  <c r="N96" i="3" l="1"/>
  <c r="P96" i="3" s="1"/>
  <c r="T97" i="3"/>
  <c r="T98" i="3" l="1"/>
  <c r="N97" i="3"/>
  <c r="P97" i="3" s="1"/>
  <c r="T99" i="3" l="1"/>
  <c r="N98" i="3"/>
  <c r="P98" i="3" s="1"/>
  <c r="N99" i="3" l="1"/>
  <c r="P99" i="3" s="1"/>
  <c r="T100" i="3"/>
  <c r="T101" i="3" s="1"/>
  <c r="T102" i="3" s="1"/>
  <c r="T103" i="3" s="1"/>
  <c r="T104" i="3" s="1"/>
  <c r="T105" i="3" s="1"/>
  <c r="T106" i="3" s="1"/>
  <c r="T107" i="3" s="1"/>
  <c r="T108" i="3" s="1"/>
  <c r="T109" i="3" s="1"/>
  <c r="T110" i="3" s="1"/>
  <c r="T111" i="3" s="1"/>
  <c r="T112" i="3" s="1"/>
  <c r="T113" i="3" s="1"/>
  <c r="T114" i="3" s="1"/>
  <c r="T115" i="3" s="1"/>
  <c r="T116" i="3" s="1"/>
  <c r="T117" i="3" s="1"/>
  <c r="T118" i="3" s="1"/>
  <c r="T119" i="3" s="1"/>
  <c r="T120" i="3" s="1"/>
  <c r="T121" i="3" s="1"/>
  <c r="T122" i="3" s="1"/>
  <c r="T123" i="3" s="1"/>
  <c r="T124" i="3" s="1"/>
  <c r="T125" i="3" s="1"/>
  <c r="T126" i="3" s="1"/>
  <c r="T127" i="3" s="1"/>
  <c r="T128" i="3" s="1"/>
  <c r="T129" i="3" s="1"/>
  <c r="T130" i="3" s="1"/>
  <c r="T131" i="3" s="1"/>
  <c r="T132" i="3" s="1"/>
  <c r="T133" i="3" s="1"/>
  <c r="T134" i="3" s="1"/>
  <c r="T135" i="3" s="1"/>
  <c r="T136" i="3" s="1"/>
  <c r="T137" i="3" s="1"/>
  <c r="T138" i="3" s="1"/>
  <c r="N100" i="3" l="1"/>
  <c r="P100" i="3" l="1"/>
  <c r="AA7" i="3" s="1"/>
  <c r="AA5" i="3" l="1"/>
  <c r="H27" i="3" s="1"/>
  <c r="H29" i="3" s="1"/>
  <c r="E19" i="3"/>
  <c r="F27" i="3" l="1"/>
  <c r="F29" i="3" s="1"/>
  <c r="AA4" i="3"/>
  <c r="E16" i="3" s="1"/>
  <c r="N25" i="3"/>
  <c r="Z19" i="3" l="1"/>
  <c r="Z27" i="3"/>
  <c r="Z13" i="3"/>
  <c r="Z12" i="3" s="1"/>
  <c r="U15" i="3"/>
  <c r="V15" i="3" s="1"/>
  <c r="N29" i="3" s="1"/>
  <c r="U6" i="3"/>
  <c r="U7" i="3" s="1"/>
  <c r="Z30" i="3"/>
  <c r="AC7" i="3" l="1"/>
  <c r="AC19" i="3"/>
  <c r="AD27" i="3"/>
  <c r="AD25" i="3"/>
  <c r="Z26" i="3"/>
  <c r="Z25" i="3" s="1"/>
  <c r="Z23" i="3" s="1"/>
  <c r="Z21" i="3" s="1"/>
  <c r="AA21" i="3" s="1"/>
  <c r="AA30" i="3"/>
  <c r="AB30" i="3" s="1"/>
  <c r="AA27" i="3"/>
  <c r="AC20" i="3"/>
  <c r="P29" i="3"/>
  <c r="Z17" i="3"/>
  <c r="Z16" i="3" s="1"/>
  <c r="AD30" i="3" l="1"/>
  <c r="AC30" i="3" s="1"/>
  <c r="AC18" i="3" s="1"/>
  <c r="AB31" i="3"/>
</calcChain>
</file>

<file path=xl/sharedStrings.xml><?xml version="1.0" encoding="utf-8"?>
<sst xmlns="http://schemas.openxmlformats.org/spreadsheetml/2006/main" count="212" uniqueCount="102">
  <si>
    <t>Qte</t>
  </si>
  <si>
    <t>Consommation (Watt ou Ampère)</t>
  </si>
  <si>
    <t>Watts</t>
  </si>
  <si>
    <t>Ampères</t>
  </si>
  <si>
    <t>Désignation / 
Marque / Référence</t>
  </si>
  <si>
    <t xml:space="preserve"> </t>
  </si>
  <si>
    <t>Tension parc batterie:</t>
  </si>
  <si>
    <t>12 Volts</t>
  </si>
  <si>
    <t>24 Volts</t>
  </si>
  <si>
    <t>Plomb / Acide</t>
  </si>
  <si>
    <t>Gel / AGM</t>
  </si>
  <si>
    <t>A/H</t>
  </si>
  <si>
    <t>Sélection :</t>
  </si>
  <si>
    <t>Durée            d'Utilisation      en Heures</t>
  </si>
  <si>
    <t>Puissance appareil(s)            en Watts</t>
  </si>
  <si>
    <t>Choix de                    l' Unité</t>
  </si>
  <si>
    <t>Production           (Watt ou Ampère)</t>
  </si>
  <si>
    <t>Production d'énergie</t>
  </si>
  <si>
    <t>Total Consommation</t>
  </si>
  <si>
    <t>lcr17.com</t>
  </si>
  <si>
    <t>Type de batterie</t>
  </si>
  <si>
    <t>Type</t>
  </si>
  <si>
    <t>Gel</t>
  </si>
  <si>
    <t>AGM</t>
  </si>
  <si>
    <t>Consommation batterie(s) service</t>
  </si>
  <si>
    <t>Chiffres à corriger et adapter - ce n'est qu'une approche !!
Cet exemple est très proche de la réalité.</t>
  </si>
  <si>
    <t>12 V</t>
  </si>
  <si>
    <t>24 V</t>
  </si>
  <si>
    <t xml:space="preserve"> A/H</t>
  </si>
  <si>
    <t xml:space="preserve"> AH</t>
  </si>
  <si>
    <t>Autonomie théorique avant recharge :</t>
  </si>
  <si>
    <t>Autonome</t>
  </si>
  <si>
    <t xml:space="preserve">Moins de 3 </t>
  </si>
  <si>
    <t xml:space="preserve">En puissance absorbée </t>
  </si>
  <si>
    <t>Calcul Journalier :</t>
  </si>
  <si>
    <t>Bilan journalier :</t>
  </si>
  <si>
    <t>ET(S30&lt;2.99;S30&gt;15)</t>
  </si>
  <si>
    <t>3j</t>
  </si>
  <si>
    <t>aut</t>
  </si>
  <si>
    <t>Consommé Amp / j Arron</t>
  </si>
  <si>
    <t>Puissance             en Watts</t>
  </si>
  <si>
    <t>Durée de production      en Heures</t>
  </si>
  <si>
    <t>Production max J</t>
  </si>
  <si>
    <t>conso max possible j</t>
  </si>
  <si>
    <t>Charge max théorique</t>
  </si>
  <si>
    <t>Charge maxreelle</t>
  </si>
  <si>
    <t>Perte théorique</t>
  </si>
  <si>
    <t xml:space="preserve">Perte 0 </t>
  </si>
  <si>
    <t>Gain</t>
  </si>
  <si>
    <t>perte :</t>
  </si>
  <si>
    <t>Auto J théorique</t>
  </si>
  <si>
    <t>Jours Theorique</t>
  </si>
  <si>
    <t xml:space="preserve">moins de 3 jours </t>
  </si>
  <si>
    <t>Jours reel</t>
  </si>
  <si>
    <t xml:space="preserve"> jours</t>
  </si>
  <si>
    <t>Charge 
disponible</t>
  </si>
  <si>
    <t>Affichage perte</t>
  </si>
  <si>
    <t>Perte</t>
  </si>
  <si>
    <t>Dispo batterie depart</t>
  </si>
  <si>
    <t>Puissance consommée        en Watts/Heure</t>
  </si>
  <si>
    <t>Puissance produite en Watts / Heure</t>
  </si>
  <si>
    <r>
      <t xml:space="preserve">Equilibré </t>
    </r>
    <r>
      <rPr>
        <sz val="14"/>
        <color theme="6" tint="0.79998168889431442"/>
        <rFont val="Calibri"/>
        <family val="2"/>
        <scheme val="minor"/>
      </rPr>
      <t>.</t>
    </r>
  </si>
  <si>
    <r>
      <t xml:space="preserve">Urgence </t>
    </r>
    <r>
      <rPr>
        <sz val="14"/>
        <color theme="6" tint="0.79998168889431442"/>
        <rFont val="Calibri"/>
        <family val="2"/>
        <scheme val="minor"/>
      </rPr>
      <t>.</t>
    </r>
  </si>
  <si>
    <r>
      <t xml:space="preserve">A surveiller </t>
    </r>
    <r>
      <rPr>
        <sz val="14"/>
        <color theme="6" tint="0.79998168889431442"/>
        <rFont val="Calibri"/>
        <family val="2"/>
        <scheme val="minor"/>
      </rPr>
      <t>.</t>
    </r>
  </si>
  <si>
    <t>Capacité</t>
  </si>
  <si>
    <t>Tableau :</t>
  </si>
  <si>
    <t>Qté</t>
  </si>
  <si>
    <t>Conso</t>
  </si>
  <si>
    <t>Durée utilisation</t>
  </si>
  <si>
    <t>A renseigner</t>
  </si>
  <si>
    <t>Tension parc</t>
  </si>
  <si>
    <t>Batterie :</t>
  </si>
  <si>
    <t>Votre  Parc Batteries Servitude:</t>
  </si>
  <si>
    <t>Plomb</t>
  </si>
  <si>
    <t>Agm/Gel</t>
  </si>
  <si>
    <t>Bilan Electrique journalier</t>
  </si>
  <si>
    <t>Consommation d'énergie</t>
  </si>
  <si>
    <t>Production - Consommation - Autonomie.</t>
  </si>
  <si>
    <t>Eolienne</t>
  </si>
  <si>
    <t>Besoin en Parc 
batterie théorique*</t>
  </si>
  <si>
    <t>Capacité parc Batteries Servitude</t>
  </si>
  <si>
    <t>Alternateur Moteur</t>
  </si>
  <si>
    <t>Panneau solaire</t>
  </si>
  <si>
    <t>Chargeur de Quai</t>
  </si>
  <si>
    <t>M.a.j. Janvier 2021</t>
  </si>
  <si>
    <t>v 3.02</t>
  </si>
  <si>
    <t>Pour disponiblilité :</t>
  </si>
  <si>
    <t>Décharge Maxi 50%</t>
  </si>
  <si>
    <t>Décharge Maxi 80%</t>
  </si>
  <si>
    <t>Inscrire dans ces colonnes :</t>
  </si>
  <si>
    <t>La liste des consommateurs</t>
  </si>
  <si>
    <t>la Quantité</t>
  </si>
  <si>
    <t>La consommation en Watts ou Ampères</t>
  </si>
  <si>
    <t>Choisir l'unité Watt ou Ampère</t>
  </si>
  <si>
    <t>Indiquer le temps d'utilisation journalier</t>
  </si>
  <si>
    <t>*************************</t>
  </si>
  <si>
    <r>
      <rPr>
        <b/>
        <sz val="16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Capacité tenant compte d'une décharge maximum de :            Batterie Plomb / Acide : 50%                              Batterie GEL / AGM : 80%               </t>
    </r>
  </si>
  <si>
    <t>feu de mouillage</t>
  </si>
  <si>
    <t>sondeur</t>
  </si>
  <si>
    <t>eclairage intérieur</t>
  </si>
  <si>
    <t>plafonnier</t>
  </si>
  <si>
    <t>isohfoqoi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</si>
</sst>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rgb="FF00FF00"/>
      <name val="Calibri"/>
      <family val="2"/>
      <scheme val="minor"/>
    </font>
    <font>
      <i/>
      <sz val="10"/>
      <color rgb="FFFFFF00"/>
      <name val="Arial"/>
      <family val="2"/>
    </font>
    <font>
      <sz val="14"/>
      <color theme="6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FFFF00"/>
      <name val="Calibri"/>
      <family val="2"/>
      <scheme val="minor"/>
    </font>
    <font>
      <sz val="24"/>
      <color rgb="FFFFFF00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8"/>
      <name val="Arial"/>
      <family val="2"/>
    </font>
    <font>
      <b/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Horizontal">
        <fgColor theme="1" tint="0.34998626667073579"/>
        <bgColor theme="0" tint="-0.49998474074526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41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4" fillId="6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3" fillId="12" borderId="6" xfId="4" applyFont="1" applyFill="1" applyBorder="1" applyAlignment="1" applyProtection="1">
      <alignment vertical="center" wrapText="1"/>
      <protection hidden="1"/>
    </xf>
    <xf numFmtId="0" fontId="3" fillId="12" borderId="7" xfId="4" applyFont="1" applyFill="1" applyBorder="1" applyAlignment="1" applyProtection="1">
      <alignment vertical="center" wrapText="1"/>
      <protection hidden="1"/>
    </xf>
    <xf numFmtId="0" fontId="3" fillId="12" borderId="8" xfId="4" applyFont="1" applyFill="1" applyBorder="1" applyAlignment="1" applyProtection="1">
      <alignment vertical="center" wrapText="1"/>
      <protection hidden="1"/>
    </xf>
    <xf numFmtId="1" fontId="14" fillId="10" borderId="35" xfId="2" applyNumberFormat="1" applyFont="1" applyFill="1" applyBorder="1" applyAlignment="1" applyProtection="1">
      <alignment horizontal="center" vertical="center"/>
      <protection hidden="1"/>
    </xf>
    <xf numFmtId="0" fontId="14" fillId="10" borderId="36" xfId="2" applyFont="1" applyFill="1" applyBorder="1" applyAlignment="1" applyProtection="1">
      <alignment horizontal="right" vertical="center"/>
      <protection hidden="1"/>
    </xf>
    <xf numFmtId="0" fontId="34" fillId="12" borderId="2" xfId="4" applyFont="1" applyFill="1" applyBorder="1" applyAlignment="1" applyProtection="1">
      <alignment vertical="center" wrapText="1"/>
      <protection hidden="1"/>
    </xf>
    <xf numFmtId="0" fontId="34" fillId="12" borderId="0" xfId="4" applyFont="1" applyFill="1" applyBorder="1" applyAlignment="1" applyProtection="1">
      <alignment vertical="center" wrapText="1"/>
      <protection hidden="1"/>
    </xf>
    <xf numFmtId="0" fontId="34" fillId="12" borderId="5" xfId="4" applyFont="1" applyFill="1" applyBorder="1" applyAlignment="1" applyProtection="1">
      <alignment vertical="center" wrapText="1"/>
      <protection hidden="1"/>
    </xf>
    <xf numFmtId="0" fontId="0" fillId="14" borderId="26" xfId="0" applyFont="1" applyFill="1" applyBorder="1" applyAlignment="1">
      <alignment vertical="center"/>
    </xf>
    <xf numFmtId="0" fontId="8" fillId="14" borderId="26" xfId="0" applyFont="1" applyFill="1" applyBorder="1" applyAlignment="1">
      <alignment vertical="center"/>
    </xf>
    <xf numFmtId="0" fontId="0" fillId="14" borderId="26" xfId="0" applyFont="1" applyFill="1" applyBorder="1" applyAlignment="1" applyProtection="1">
      <alignment vertical="center"/>
      <protection hidden="1"/>
    </xf>
    <xf numFmtId="2" fontId="0" fillId="14" borderId="26" xfId="0" applyNumberFormat="1" applyFont="1" applyFill="1" applyBorder="1" applyAlignment="1">
      <alignment vertical="center"/>
    </xf>
    <xf numFmtId="2" fontId="0" fillId="14" borderId="26" xfId="0" applyNumberFormat="1" applyFill="1" applyBorder="1" applyAlignment="1">
      <alignment vertical="center"/>
    </xf>
    <xf numFmtId="0" fontId="0" fillId="14" borderId="26" xfId="0" applyFill="1" applyBorder="1" applyAlignment="1" applyProtection="1">
      <alignment vertical="center"/>
      <protection hidden="1"/>
    </xf>
    <xf numFmtId="0" fontId="0" fillId="14" borderId="26" xfId="0" applyFill="1" applyBorder="1" applyAlignment="1">
      <alignment vertical="center"/>
    </xf>
    <xf numFmtId="0" fontId="8" fillId="14" borderId="26" xfId="0" applyFont="1" applyFill="1" applyBorder="1" applyAlignment="1">
      <alignment horizontal="center" vertical="center"/>
    </xf>
    <xf numFmtId="2" fontId="13" fillId="14" borderId="26" xfId="3" applyNumberFormat="1" applyFont="1" applyFill="1" applyBorder="1" applyAlignment="1">
      <alignment vertical="center"/>
    </xf>
    <xf numFmtId="0" fontId="0" fillId="14" borderId="26" xfId="0" applyFill="1" applyBorder="1" applyAlignment="1"/>
    <xf numFmtId="2" fontId="0" fillId="14" borderId="26" xfId="0" applyNumberFormat="1" applyFill="1" applyBorder="1" applyAlignment="1"/>
    <xf numFmtId="0" fontId="0" fillId="14" borderId="26" xfId="0" applyFont="1" applyFill="1" applyBorder="1" applyAlignment="1" applyProtection="1">
      <alignment vertical="center"/>
      <protection locked="0"/>
    </xf>
    <xf numFmtId="0" fontId="10" fillId="14" borderId="26" xfId="1" applyFill="1" applyBorder="1" applyAlignment="1">
      <alignment vertical="center"/>
    </xf>
    <xf numFmtId="0" fontId="0" fillId="14" borderId="26" xfId="0" applyFill="1" applyBorder="1" applyAlignment="1" applyProtection="1">
      <alignment vertical="center"/>
      <protection locked="0"/>
    </xf>
    <xf numFmtId="0" fontId="6" fillId="14" borderId="26" xfId="0" applyFont="1" applyFill="1" applyBorder="1" applyAlignment="1">
      <alignment vertical="center"/>
    </xf>
    <xf numFmtId="0" fontId="0" fillId="14" borderId="26" xfId="0" applyFont="1" applyFill="1" applyBorder="1" applyAlignment="1">
      <alignment horizontal="right" vertical="center"/>
    </xf>
    <xf numFmtId="0" fontId="23" fillId="14" borderId="26" xfId="0" applyFont="1" applyFill="1" applyBorder="1" applyAlignment="1">
      <alignment vertical="center"/>
    </xf>
    <xf numFmtId="0" fontId="7" fillId="14" borderId="26" xfId="0" applyFont="1" applyFill="1" applyBorder="1" applyAlignment="1">
      <alignment horizontal="center" vertical="center"/>
    </xf>
    <xf numFmtId="2" fontId="9" fillId="14" borderId="26" xfId="0" applyNumberFormat="1" applyFont="1" applyFill="1" applyBorder="1" applyAlignment="1">
      <alignment vertical="center"/>
    </xf>
    <xf numFmtId="2" fontId="0" fillId="14" borderId="26" xfId="0" applyNumberFormat="1" applyFont="1" applyFill="1" applyBorder="1" applyAlignment="1">
      <alignment horizontal="center" vertical="center"/>
    </xf>
    <xf numFmtId="2" fontId="0" fillId="14" borderId="26" xfId="0" applyNumberForma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right" vertical="center"/>
    </xf>
    <xf numFmtId="0" fontId="7" fillId="14" borderId="26" xfId="0" applyFont="1" applyFill="1" applyBorder="1" applyAlignment="1">
      <alignment horizontal="right" vertical="center"/>
    </xf>
    <xf numFmtId="0" fontId="0" fillId="14" borderId="26" xfId="0" applyFill="1" applyBorder="1" applyAlignment="1">
      <alignment horizontal="center" vertical="center"/>
    </xf>
    <xf numFmtId="0" fontId="5" fillId="14" borderId="26" xfId="0" applyFont="1" applyFill="1" applyBorder="1" applyAlignment="1">
      <alignment vertical="center"/>
    </xf>
    <xf numFmtId="0" fontId="13" fillId="14" borderId="26" xfId="1" applyFont="1" applyFill="1" applyBorder="1" applyAlignment="1">
      <alignment horizontal="center" vertical="center" wrapText="1"/>
    </xf>
    <xf numFmtId="2" fontId="13" fillId="14" borderId="26" xfId="1" applyNumberFormat="1" applyFont="1" applyFill="1" applyBorder="1" applyAlignment="1">
      <alignment horizontal="center" vertical="center" wrapText="1"/>
    </xf>
    <xf numFmtId="0" fontId="0" fillId="14" borderId="26" xfId="0" applyFill="1" applyBorder="1"/>
    <xf numFmtId="1" fontId="0" fillId="14" borderId="26" xfId="0" applyNumberFormat="1" applyFont="1" applyFill="1" applyBorder="1" applyAlignment="1" applyProtection="1">
      <alignment vertical="center"/>
      <protection locked="0"/>
    </xf>
    <xf numFmtId="0" fontId="0" fillId="14" borderId="26" xfId="0" applyFill="1" applyBorder="1" applyAlignment="1">
      <alignment vertical="center" wrapText="1"/>
    </xf>
    <xf numFmtId="2" fontId="0" fillId="14" borderId="26" xfId="0" applyNumberFormat="1" applyFont="1" applyFill="1" applyBorder="1" applyAlignment="1">
      <alignment horizontal="right" vertical="center"/>
    </xf>
    <xf numFmtId="49" fontId="0" fillId="14" borderId="26" xfId="0" applyNumberFormat="1" applyFont="1" applyFill="1" applyBorder="1" applyAlignment="1">
      <alignment horizontal="center" vertical="center"/>
    </xf>
    <xf numFmtId="2" fontId="19" fillId="14" borderId="26" xfId="1" applyNumberFormat="1" applyFont="1" applyFill="1" applyBorder="1" applyAlignment="1">
      <alignment vertical="center"/>
    </xf>
    <xf numFmtId="0" fontId="0" fillId="14" borderId="53" xfId="0" applyFont="1" applyFill="1" applyBorder="1" applyAlignment="1">
      <alignment vertical="center"/>
    </xf>
    <xf numFmtId="0" fontId="7" fillId="14" borderId="53" xfId="0" applyFont="1" applyFill="1" applyBorder="1" applyAlignment="1">
      <alignment horizontal="center" vertical="center"/>
    </xf>
    <xf numFmtId="0" fontId="0" fillId="14" borderId="53" xfId="0" applyFont="1" applyFill="1" applyBorder="1" applyAlignment="1">
      <alignment horizontal="right" vertical="center"/>
    </xf>
    <xf numFmtId="0" fontId="7" fillId="14" borderId="53" xfId="0" applyFont="1" applyFill="1" applyBorder="1" applyAlignment="1">
      <alignment horizontal="right" vertical="center"/>
    </xf>
    <xf numFmtId="0" fontId="0" fillId="14" borderId="53" xfId="0" applyFill="1" applyBorder="1"/>
    <xf numFmtId="1" fontId="0" fillId="14" borderId="53" xfId="0" applyNumberFormat="1" applyFont="1" applyFill="1" applyBorder="1" applyAlignment="1" applyProtection="1">
      <alignment vertical="center"/>
      <protection locked="0"/>
    </xf>
    <xf numFmtId="0" fontId="10" fillId="10" borderId="30" xfId="1" applyFill="1" applyBorder="1" applyAlignment="1" applyProtection="1">
      <alignment vertical="center"/>
      <protection hidden="1"/>
    </xf>
    <xf numFmtId="0" fontId="0" fillId="2" borderId="26" xfId="0" applyFont="1" applyFill="1" applyBorder="1" applyAlignment="1">
      <alignment vertical="center"/>
    </xf>
    <xf numFmtId="0" fontId="38" fillId="14" borderId="1" xfId="4" applyFont="1" applyFill="1" applyBorder="1" applyAlignment="1" applyProtection="1">
      <alignment vertical="center"/>
      <protection hidden="1"/>
    </xf>
    <xf numFmtId="0" fontId="38" fillId="14" borderId="2" xfId="4" applyFont="1" applyFill="1" applyBorder="1" applyAlignment="1" applyProtection="1">
      <alignment vertical="center"/>
      <protection hidden="1"/>
    </xf>
    <xf numFmtId="1" fontId="13" fillId="0" borderId="50" xfId="0" applyNumberFormat="1" applyFont="1" applyBorder="1" applyAlignment="1" applyProtection="1">
      <alignment horizontal="center" vertical="center"/>
      <protection locked="0" hidden="1"/>
    </xf>
    <xf numFmtId="0" fontId="14" fillId="0" borderId="27" xfId="0" applyFont="1" applyBorder="1" applyAlignment="1" applyProtection="1">
      <alignment vertical="center"/>
      <protection hidden="1"/>
    </xf>
    <xf numFmtId="0" fontId="14" fillId="0" borderId="27" xfId="0" applyFont="1" applyFill="1" applyBorder="1" applyAlignment="1" applyProtection="1">
      <alignment vertical="center"/>
      <protection hidden="1"/>
    </xf>
    <xf numFmtId="1" fontId="13" fillId="0" borderId="51" xfId="0" applyNumberFormat="1" applyFont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" fontId="13" fillId="2" borderId="51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14" borderId="26" xfId="0" applyFont="1" applyFill="1" applyBorder="1" applyAlignment="1">
      <alignment horizontal="center" vertical="center"/>
    </xf>
    <xf numFmtId="0" fontId="10" fillId="3" borderId="1" xfId="1" applyBorder="1" applyAlignment="1" applyProtection="1">
      <alignment vertical="center"/>
      <protection hidden="1"/>
    </xf>
    <xf numFmtId="0" fontId="10" fillId="13" borderId="3" xfId="1" applyNumberFormat="1" applyFill="1" applyBorder="1" applyAlignment="1" applyProtection="1">
      <alignment vertical="center"/>
      <protection hidden="1"/>
    </xf>
    <xf numFmtId="0" fontId="10" fillId="13" borderId="4" xfId="1" applyNumberFormat="1" applyFill="1" applyBorder="1" applyAlignment="1" applyProtection="1">
      <alignment vertical="center"/>
      <protection hidden="1"/>
    </xf>
    <xf numFmtId="0" fontId="10" fillId="3" borderId="0" xfId="1" applyBorder="1" applyAlignment="1" applyProtection="1">
      <alignment vertical="center"/>
      <protection hidden="1"/>
    </xf>
    <xf numFmtId="0" fontId="10" fillId="3" borderId="0" xfId="1" applyBorder="1" applyAlignment="1" applyProtection="1">
      <alignment horizontal="center" vertical="center"/>
      <protection hidden="1"/>
    </xf>
    <xf numFmtId="0" fontId="13" fillId="3" borderId="0" xfId="1" applyFont="1" applyBorder="1" applyAlignment="1" applyProtection="1">
      <alignment horizontal="center" vertical="center"/>
      <protection hidden="1"/>
    </xf>
    <xf numFmtId="0" fontId="13" fillId="12" borderId="0" xfId="1" applyFont="1" applyFill="1" applyBorder="1" applyAlignment="1" applyProtection="1">
      <alignment horizontal="center" vertical="center"/>
      <protection hidden="1"/>
    </xf>
    <xf numFmtId="0" fontId="13" fillId="12" borderId="7" xfId="1" applyFont="1" applyFill="1" applyBorder="1" applyAlignment="1" applyProtection="1">
      <alignment horizontal="center" vertical="center"/>
      <protection hidden="1"/>
    </xf>
    <xf numFmtId="0" fontId="10" fillId="12" borderId="0" xfId="1" applyFill="1" applyBorder="1" applyAlignment="1" applyProtection="1">
      <alignment vertical="center"/>
      <protection hidden="1"/>
    </xf>
    <xf numFmtId="0" fontId="10" fillId="12" borderId="7" xfId="1" applyFill="1" applyBorder="1" applyAlignment="1" applyProtection="1">
      <alignment vertical="center"/>
      <protection hidden="1"/>
    </xf>
    <xf numFmtId="0" fontId="22" fillId="10" borderId="27" xfId="1" applyFont="1" applyFill="1" applyBorder="1" applyAlignment="1" applyProtection="1">
      <alignment horizontal="center"/>
      <protection hidden="1"/>
    </xf>
    <xf numFmtId="0" fontId="22" fillId="10" borderId="29" xfId="1" applyFont="1" applyFill="1" applyBorder="1" applyAlignment="1" applyProtection="1">
      <alignment horizontal="center"/>
      <protection hidden="1"/>
    </xf>
    <xf numFmtId="0" fontId="26" fillId="3" borderId="0" xfId="1" applyFont="1" applyBorder="1" applyAlignment="1" applyProtection="1">
      <alignment vertical="center"/>
      <protection hidden="1"/>
    </xf>
    <xf numFmtId="0" fontId="26" fillId="12" borderId="0" xfId="1" applyFont="1" applyFill="1" applyBorder="1" applyAlignment="1" applyProtection="1">
      <alignment vertical="center"/>
      <protection hidden="1"/>
    </xf>
    <xf numFmtId="0" fontId="10" fillId="10" borderId="0" xfId="1" applyFill="1" applyBorder="1" applyAlignment="1" applyProtection="1">
      <alignment vertical="center"/>
      <protection hidden="1"/>
    </xf>
    <xf numFmtId="0" fontId="29" fillId="3" borderId="0" xfId="1" applyFont="1" applyBorder="1" applyAlignment="1" applyProtection="1">
      <alignment vertical="center"/>
      <protection hidden="1"/>
    </xf>
    <xf numFmtId="0" fontId="31" fillId="3" borderId="0" xfId="1" applyFont="1" applyBorder="1" applyAlignment="1" applyProtection="1">
      <alignment vertical="center"/>
      <protection hidden="1"/>
    </xf>
    <xf numFmtId="0" fontId="30" fillId="3" borderId="0" xfId="1" applyFont="1" applyBorder="1" applyAlignment="1" applyProtection="1">
      <alignment vertical="center"/>
      <protection hidden="1"/>
    </xf>
    <xf numFmtId="1" fontId="21" fillId="10" borderId="0" xfId="2" applyNumberFormat="1" applyFont="1" applyFill="1" applyBorder="1" applyAlignment="1" applyProtection="1">
      <alignment horizontal="center" vertical="center"/>
      <protection hidden="1"/>
    </xf>
    <xf numFmtId="0" fontId="21" fillId="10" borderId="32" xfId="2" applyFont="1" applyFill="1" applyBorder="1" applyAlignment="1" applyProtection="1">
      <alignment horizontal="center" vertical="center"/>
      <protection hidden="1"/>
    </xf>
    <xf numFmtId="0" fontId="10" fillId="3" borderId="7" xfId="1" applyBorder="1" applyAlignment="1" applyProtection="1">
      <alignment vertical="center"/>
      <protection hidden="1"/>
    </xf>
    <xf numFmtId="0" fontId="10" fillId="3" borderId="3" xfId="1" applyBorder="1" applyAlignment="1" applyProtection="1">
      <alignment vertical="center"/>
      <protection hidden="1"/>
    </xf>
    <xf numFmtId="0" fontId="10" fillId="3" borderId="3" xfId="1" applyBorder="1" applyAlignment="1" applyProtection="1">
      <alignment vertical="center" wrapText="1"/>
      <protection hidden="1"/>
    </xf>
    <xf numFmtId="0" fontId="10" fillId="3" borderId="0" xfId="1" applyBorder="1" applyAlignment="1" applyProtection="1">
      <alignment vertical="center" wrapText="1"/>
      <protection hidden="1"/>
    </xf>
    <xf numFmtId="0" fontId="10" fillId="3" borderId="4" xfId="1" applyBorder="1" applyAlignment="1" applyProtection="1">
      <alignment vertical="center"/>
      <protection hidden="1"/>
    </xf>
    <xf numFmtId="0" fontId="10" fillId="3" borderId="5" xfId="1" applyBorder="1" applyAlignment="1" applyProtection="1">
      <alignment vertical="center"/>
      <protection hidden="1"/>
    </xf>
    <xf numFmtId="0" fontId="10" fillId="3" borderId="5" xfId="1" applyBorder="1" applyAlignment="1" applyProtection="1">
      <alignment horizontal="center" vertical="center"/>
      <protection hidden="1"/>
    </xf>
    <xf numFmtId="0" fontId="10" fillId="3" borderId="8" xfId="1" applyBorder="1" applyAlignment="1" applyProtection="1">
      <alignment vertical="center"/>
      <protection hidden="1"/>
    </xf>
    <xf numFmtId="0" fontId="19" fillId="8" borderId="0" xfId="1" applyFont="1" applyFill="1" applyBorder="1" applyAlignment="1" applyProtection="1">
      <alignment vertical="center" wrapText="1"/>
      <protection hidden="1"/>
    </xf>
    <xf numFmtId="0" fontId="19" fillId="8" borderId="7" xfId="1" applyFont="1" applyFill="1" applyBorder="1" applyAlignment="1" applyProtection="1">
      <alignment vertical="center" wrapText="1"/>
      <protection hidden="1"/>
    </xf>
    <xf numFmtId="1" fontId="0" fillId="0" borderId="50" xfId="0" applyNumberFormat="1" applyBorder="1" applyAlignment="1" applyProtection="1">
      <alignment horizontal="center" vertical="center"/>
      <protection locked="0" hidden="1"/>
    </xf>
    <xf numFmtId="1" fontId="0" fillId="0" borderId="51" xfId="0" applyNumberFormat="1" applyBorder="1" applyAlignment="1" applyProtection="1">
      <alignment horizontal="center" vertical="center"/>
      <protection locked="0" hidden="1"/>
    </xf>
    <xf numFmtId="0" fontId="0" fillId="14" borderId="52" xfId="0" applyFont="1" applyFill="1" applyBorder="1" applyAlignment="1" applyProtection="1">
      <alignment vertical="center"/>
      <protection locked="0"/>
    </xf>
    <xf numFmtId="0" fontId="0" fillId="14" borderId="5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11" borderId="0" xfId="0" applyFont="1" applyFill="1" applyBorder="1" applyAlignment="1" applyProtection="1">
      <alignment horizontal="center" vertical="center" wrapText="1"/>
      <protection hidden="1"/>
    </xf>
    <xf numFmtId="0" fontId="18" fillId="11" borderId="7" xfId="0" applyFont="1" applyFill="1" applyBorder="1" applyAlignment="1" applyProtection="1">
      <alignment horizontal="center" vertical="center" wrapText="1"/>
      <protection hidden="1"/>
    </xf>
    <xf numFmtId="0" fontId="18" fillId="11" borderId="33" xfId="0" applyFont="1" applyFill="1" applyBorder="1" applyAlignment="1" applyProtection="1">
      <alignment horizontal="center" vertical="center" wrapText="1"/>
      <protection hidden="1"/>
    </xf>
    <xf numFmtId="0" fontId="18" fillId="11" borderId="38" xfId="0" applyFont="1" applyFill="1" applyBorder="1" applyAlignment="1" applyProtection="1">
      <alignment horizontal="center" vertical="center" wrapText="1"/>
      <protection hidden="1"/>
    </xf>
    <xf numFmtId="0" fontId="42" fillId="16" borderId="54" xfId="0" applyFont="1" applyFill="1" applyBorder="1" applyAlignment="1" applyProtection="1">
      <alignment horizontal="center" vertical="center"/>
      <protection hidden="1"/>
    </xf>
    <xf numFmtId="0" fontId="42" fillId="16" borderId="55" xfId="0" applyFont="1" applyFill="1" applyBorder="1" applyAlignment="1" applyProtection="1">
      <alignment horizontal="center" vertical="center"/>
      <protection hidden="1"/>
    </xf>
    <xf numFmtId="0" fontId="42" fillId="16" borderId="56" xfId="0" applyFont="1" applyFill="1" applyBorder="1" applyAlignment="1" applyProtection="1">
      <alignment horizontal="center" vertical="center"/>
      <protection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0" xfId="0" applyNumberFormat="1" applyAlignment="1" applyProtection="1">
      <alignment horizontal="left" vertical="center"/>
      <protection locked="0" hidden="1"/>
    </xf>
    <xf numFmtId="1" fontId="0" fillId="0" borderId="0" xfId="0" applyNumberFormat="1" applyAlignment="1" applyProtection="1">
      <alignment horizontal="center" vertical="center"/>
      <protection locked="0" hidden="1"/>
    </xf>
    <xf numFmtId="49" fontId="0" fillId="0" borderId="37" xfId="0" applyNumberFormat="1" applyBorder="1" applyAlignment="1" applyProtection="1">
      <alignment horizontal="center" vertical="center"/>
      <protection locked="0" hidden="1"/>
    </xf>
    <xf numFmtId="49" fontId="0" fillId="0" borderId="27" xfId="0" applyNumberFormat="1" applyBorder="1" applyAlignment="1" applyProtection="1">
      <alignment horizontal="center" vertical="center"/>
      <protection locked="0" hidden="1"/>
    </xf>
    <xf numFmtId="0" fontId="18" fillId="17" borderId="3" xfId="0" applyFont="1" applyFill="1" applyBorder="1" applyAlignment="1" applyProtection="1">
      <alignment horizontal="center" vertical="center" wrapText="1"/>
      <protection hidden="1"/>
    </xf>
    <xf numFmtId="0" fontId="18" fillId="17" borderId="0" xfId="0" applyFont="1" applyFill="1" applyBorder="1" applyAlignment="1" applyProtection="1">
      <alignment horizontal="center" vertical="center" wrapText="1"/>
      <protection hidden="1"/>
    </xf>
    <xf numFmtId="0" fontId="18" fillId="17" borderId="39" xfId="0" applyFont="1" applyFill="1" applyBorder="1" applyAlignment="1" applyProtection="1">
      <alignment horizontal="center" vertical="center" wrapText="1"/>
      <protection hidden="1"/>
    </xf>
    <xf numFmtId="0" fontId="18" fillId="17" borderId="33" xfId="0" applyFont="1" applyFill="1" applyBorder="1" applyAlignment="1" applyProtection="1">
      <alignment horizontal="center" vertical="center" wrapText="1"/>
      <protection hidden="1"/>
    </xf>
    <xf numFmtId="1" fontId="0" fillId="0" borderId="27" xfId="0" applyNumberFormat="1" applyBorder="1" applyAlignment="1" applyProtection="1">
      <alignment horizontal="center" vertical="center"/>
      <protection locked="0" hidden="1"/>
    </xf>
    <xf numFmtId="2" fontId="13" fillId="0" borderId="49" xfId="0" applyNumberFormat="1" applyFont="1" applyBorder="1" applyAlignment="1" applyProtection="1">
      <alignment horizontal="center" vertical="center"/>
      <protection locked="0" hidden="1"/>
    </xf>
    <xf numFmtId="2" fontId="13" fillId="0" borderId="27" xfId="0" applyNumberFormat="1" applyFont="1" applyBorder="1" applyAlignment="1" applyProtection="1">
      <alignment horizontal="center" vertical="center"/>
      <protection locked="0" hidden="1"/>
    </xf>
    <xf numFmtId="2" fontId="13" fillId="0" borderId="0" xfId="0" applyNumberFormat="1" applyFont="1" applyAlignment="1" applyProtection="1">
      <alignment horizontal="center" vertical="center"/>
      <protection locked="0" hidden="1"/>
    </xf>
    <xf numFmtId="2" fontId="13" fillId="0" borderId="17" xfId="0" applyNumberFormat="1" applyFont="1" applyFill="1" applyBorder="1" applyAlignment="1" applyProtection="1">
      <alignment horizontal="center" vertical="center"/>
      <protection hidden="1"/>
    </xf>
    <xf numFmtId="2" fontId="13" fillId="0" borderId="11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27" fillId="5" borderId="10" xfId="3" applyFont="1" applyBorder="1" applyAlignment="1" applyProtection="1">
      <alignment horizontal="left" vertical="center" wrapText="1"/>
      <protection hidden="1"/>
    </xf>
    <xf numFmtId="0" fontId="27" fillId="5" borderId="42" xfId="3" applyFont="1" applyBorder="1" applyAlignment="1" applyProtection="1">
      <alignment horizontal="left" vertical="center" wrapText="1"/>
      <protection hidden="1"/>
    </xf>
    <xf numFmtId="0" fontId="13" fillId="5" borderId="13" xfId="3" applyFont="1" applyBorder="1" applyAlignment="1" applyProtection="1">
      <alignment horizontal="right" vertical="center" wrapText="1"/>
      <protection hidden="1"/>
    </xf>
    <xf numFmtId="0" fontId="13" fillId="5" borderId="43" xfId="3" applyFont="1" applyBorder="1" applyAlignment="1" applyProtection="1">
      <alignment horizontal="right" vertical="center" wrapText="1"/>
      <protection hidden="1"/>
    </xf>
    <xf numFmtId="0" fontId="27" fillId="5" borderId="16" xfId="3" applyFont="1" applyBorder="1" applyAlignment="1" applyProtection="1">
      <alignment horizontal="left" vertical="center" wrapText="1"/>
      <protection hidden="1"/>
    </xf>
    <xf numFmtId="0" fontId="27" fillId="5" borderId="8" xfId="3" applyFont="1" applyBorder="1" applyAlignment="1" applyProtection="1">
      <alignment horizontal="left" vertical="center" wrapText="1"/>
      <protection hidden="1"/>
    </xf>
    <xf numFmtId="2" fontId="24" fillId="8" borderId="0" xfId="1" applyNumberFormat="1" applyFont="1" applyFill="1" applyBorder="1" applyAlignment="1" applyProtection="1">
      <alignment horizontal="center" vertical="center"/>
      <protection hidden="1"/>
    </xf>
    <xf numFmtId="2" fontId="24" fillId="8" borderId="7" xfId="1" applyNumberFormat="1" applyFont="1" applyFill="1" applyBorder="1" applyAlignment="1" applyProtection="1">
      <alignment horizontal="center" vertical="center"/>
      <protection hidden="1"/>
    </xf>
    <xf numFmtId="0" fontId="24" fillId="8" borderId="5" xfId="1" applyFont="1" applyFill="1" applyBorder="1" applyAlignment="1" applyProtection="1">
      <alignment horizontal="center" vertical="center"/>
      <protection hidden="1"/>
    </xf>
    <xf numFmtId="0" fontId="24" fillId="8" borderId="8" xfId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Border="1" applyAlignment="1" applyProtection="1">
      <alignment horizontal="center" vertical="center"/>
      <protection locked="0" hidden="1"/>
    </xf>
    <xf numFmtId="2" fontId="13" fillId="0" borderId="11" xfId="0" applyNumberFormat="1" applyFont="1" applyBorder="1" applyAlignment="1" applyProtection="1">
      <alignment horizontal="center" vertical="center"/>
      <protection locked="0" hidden="1"/>
    </xf>
    <xf numFmtId="2" fontId="13" fillId="0" borderId="0" xfId="0" applyNumberFormat="1" applyFont="1" applyBorder="1" applyAlignment="1" applyProtection="1">
      <alignment horizontal="center" vertical="center"/>
      <protection hidden="1"/>
    </xf>
    <xf numFmtId="2" fontId="13" fillId="0" borderId="11" xfId="0" applyNumberFormat="1" applyFont="1" applyBorder="1" applyAlignment="1" applyProtection="1">
      <alignment horizontal="center" vertical="center"/>
      <protection hidden="1"/>
    </xf>
    <xf numFmtId="0" fontId="42" fillId="16" borderId="37" xfId="0" applyFont="1" applyFill="1" applyBorder="1" applyAlignment="1" applyProtection="1">
      <alignment horizontal="center" vertical="center"/>
      <protection hidden="1"/>
    </xf>
    <xf numFmtId="0" fontId="42" fillId="16" borderId="27" xfId="0" applyFont="1" applyFill="1" applyBorder="1" applyAlignment="1" applyProtection="1">
      <alignment horizontal="center" vertical="center"/>
      <protection hidden="1"/>
    </xf>
    <xf numFmtId="0" fontId="42" fillId="16" borderId="41" xfId="0" applyFont="1" applyFill="1" applyBorder="1" applyAlignment="1" applyProtection="1">
      <alignment horizontal="center" vertical="center"/>
      <protection hidden="1"/>
    </xf>
    <xf numFmtId="0" fontId="42" fillId="16" borderId="4" xfId="0" applyFont="1" applyFill="1" applyBorder="1" applyAlignment="1" applyProtection="1">
      <alignment horizontal="center" vertical="center"/>
      <protection hidden="1"/>
    </xf>
    <xf numFmtId="0" fontId="42" fillId="16" borderId="5" xfId="0" applyFont="1" applyFill="1" applyBorder="1" applyAlignment="1" applyProtection="1">
      <alignment horizontal="center" vertical="center"/>
      <protection hidden="1"/>
    </xf>
    <xf numFmtId="0" fontId="42" fillId="16" borderId="8" xfId="0" applyFont="1" applyFill="1" applyBorder="1" applyAlignment="1" applyProtection="1">
      <alignment horizontal="center" vertical="center"/>
      <protection hidden="1"/>
    </xf>
    <xf numFmtId="49" fontId="13" fillId="0" borderId="37" xfId="0" applyNumberFormat="1" applyFont="1" applyBorder="1" applyAlignment="1" applyProtection="1">
      <alignment horizontal="left" vertical="center"/>
      <protection locked="0" hidden="1"/>
    </xf>
    <xf numFmtId="49" fontId="13" fillId="0" borderId="27" xfId="0" applyNumberFormat="1" applyFont="1" applyBorder="1" applyAlignment="1" applyProtection="1">
      <alignment horizontal="left" vertical="center"/>
      <protection locked="0" hidden="1"/>
    </xf>
    <xf numFmtId="1" fontId="13" fillId="0" borderId="0" xfId="0" applyNumberFormat="1" applyFont="1" applyAlignment="1" applyProtection="1">
      <alignment horizontal="center" vertical="center"/>
      <protection locked="0" hidden="1"/>
    </xf>
    <xf numFmtId="1" fontId="13" fillId="2" borderId="17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0" xfId="0" applyNumberFormat="1" applyFont="1" applyFill="1" applyAlignment="1" applyProtection="1">
      <alignment horizontal="center" vertical="center"/>
      <protection locked="0" hidden="1"/>
    </xf>
    <xf numFmtId="2" fontId="13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2" borderId="11" xfId="0" applyNumberFormat="1" applyFont="1" applyFill="1" applyBorder="1" applyAlignment="1" applyProtection="1">
      <alignment horizontal="center" vertical="center"/>
      <protection hidden="1"/>
    </xf>
    <xf numFmtId="2" fontId="14" fillId="2" borderId="0" xfId="0" applyNumberFormat="1" applyFont="1" applyFill="1" applyBorder="1" applyAlignment="1" applyProtection="1">
      <alignment horizontal="center" vertical="center"/>
      <protection hidden="1"/>
    </xf>
    <xf numFmtId="2" fontId="14" fillId="2" borderId="7" xfId="0" applyNumberFormat="1" applyFont="1" applyFill="1" applyBorder="1" applyAlignment="1" applyProtection="1">
      <alignment horizontal="center" vertical="center"/>
      <protection hidden="1"/>
    </xf>
    <xf numFmtId="0" fontId="18" fillId="17" borderId="1" xfId="0" applyFont="1" applyFill="1" applyBorder="1" applyAlignment="1" applyProtection="1">
      <alignment horizontal="center" vertical="center" wrapText="1"/>
      <protection hidden="1"/>
    </xf>
    <xf numFmtId="0" fontId="18" fillId="17" borderId="2" xfId="0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4" fillId="0" borderId="7" xfId="0" applyNumberFormat="1" applyFont="1" applyBorder="1" applyAlignment="1" applyProtection="1">
      <alignment horizontal="center" vertical="center"/>
      <protection hidden="1"/>
    </xf>
    <xf numFmtId="49" fontId="13" fillId="0" borderId="3" xfId="0" applyNumberFormat="1" applyFont="1" applyBorder="1" applyAlignment="1" applyProtection="1">
      <alignment horizontal="left" vertical="center" wrapText="1"/>
      <protection locked="0" hidden="1"/>
    </xf>
    <xf numFmtId="49" fontId="13" fillId="0" borderId="0" xfId="0" applyNumberFormat="1" applyFont="1" applyAlignment="1" applyProtection="1">
      <alignment horizontal="left" vertical="center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3" fillId="2" borderId="0" xfId="0" applyNumberFormat="1" applyFont="1" applyFill="1" applyAlignment="1" applyProtection="1">
      <alignment horizontal="left" vertical="center" wrapText="1"/>
      <protection locked="0" hidden="1"/>
    </xf>
    <xf numFmtId="0" fontId="0" fillId="14" borderId="26" xfId="0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right" vertical="center"/>
    </xf>
    <xf numFmtId="0" fontId="0" fillId="14" borderId="26" xfId="0" applyFont="1" applyFill="1" applyBorder="1" applyAlignment="1">
      <alignment horizontal="right" vertical="center"/>
    </xf>
    <xf numFmtId="0" fontId="20" fillId="4" borderId="3" xfId="2" applyFont="1" applyBorder="1" applyAlignment="1" applyProtection="1">
      <alignment horizontal="center" vertical="center" wrapText="1"/>
      <protection hidden="1"/>
    </xf>
    <xf numFmtId="0" fontId="20" fillId="4" borderId="0" xfId="2" applyFont="1" applyBorder="1" applyAlignment="1" applyProtection="1">
      <alignment horizontal="center" vertical="center" wrapText="1"/>
      <protection hidden="1"/>
    </xf>
    <xf numFmtId="0" fontId="20" fillId="4" borderId="11" xfId="2" applyFont="1" applyBorder="1" applyAlignment="1" applyProtection="1">
      <alignment horizontal="center" vertical="center" wrapText="1"/>
      <protection hidden="1"/>
    </xf>
    <xf numFmtId="1" fontId="19" fillId="7" borderId="13" xfId="2" applyNumberFormat="1" applyFont="1" applyFill="1" applyBorder="1" applyAlignment="1" applyProtection="1">
      <alignment horizontal="right" vertical="center"/>
      <protection locked="0" hidden="1"/>
    </xf>
    <xf numFmtId="1" fontId="19" fillId="7" borderId="14" xfId="2" applyNumberFormat="1" applyFont="1" applyFill="1" applyBorder="1" applyAlignment="1" applyProtection="1">
      <alignment horizontal="right" vertical="center"/>
      <protection locked="0" hidden="1"/>
    </xf>
    <xf numFmtId="0" fontId="20" fillId="4" borderId="31" xfId="2" applyFont="1" applyBorder="1" applyAlignment="1" applyProtection="1">
      <alignment horizontal="left" vertical="center"/>
      <protection hidden="1"/>
    </xf>
    <xf numFmtId="0" fontId="20" fillId="4" borderId="30" xfId="2" applyFont="1" applyBorder="1" applyAlignment="1" applyProtection="1">
      <alignment horizontal="left" vertical="center"/>
      <protection hidden="1"/>
    </xf>
    <xf numFmtId="0" fontId="14" fillId="9" borderId="46" xfId="3" applyFont="1" applyFill="1" applyBorder="1" applyAlignment="1" applyProtection="1">
      <alignment horizontal="center" vertical="center" wrapText="1"/>
      <protection hidden="1"/>
    </xf>
    <xf numFmtId="0" fontId="14" fillId="9" borderId="26" xfId="3" applyFont="1" applyFill="1" applyBorder="1" applyAlignment="1" applyProtection="1">
      <alignment horizontal="center" vertical="center" wrapText="1"/>
      <protection hidden="1"/>
    </xf>
    <xf numFmtId="0" fontId="14" fillId="9" borderId="47" xfId="3" applyFont="1" applyFill="1" applyBorder="1" applyAlignment="1" applyProtection="1">
      <alignment horizontal="center" vertical="center" wrapText="1"/>
      <protection hidden="1"/>
    </xf>
    <xf numFmtId="0" fontId="14" fillId="9" borderId="48" xfId="3" applyFont="1" applyFill="1" applyBorder="1" applyAlignment="1" applyProtection="1">
      <alignment horizontal="center" vertical="center" wrapText="1"/>
      <protection hidden="1"/>
    </xf>
    <xf numFmtId="0" fontId="17" fillId="8" borderId="46" xfId="1" applyFont="1" applyFill="1" applyBorder="1" applyAlignment="1" applyProtection="1">
      <alignment horizontal="center" vertical="center" wrapText="1"/>
      <protection hidden="1"/>
    </xf>
    <xf numFmtId="0" fontId="17" fillId="8" borderId="26" xfId="1" applyFont="1" applyFill="1" applyBorder="1" applyAlignment="1" applyProtection="1">
      <alignment horizontal="center" vertical="center" wrapText="1"/>
      <protection hidden="1"/>
    </xf>
    <xf numFmtId="0" fontId="17" fillId="15" borderId="2" xfId="5" applyFont="1" applyBorder="1" applyAlignment="1" applyProtection="1">
      <alignment horizontal="center" vertical="center" wrapText="1"/>
      <protection hidden="1"/>
    </xf>
    <xf numFmtId="0" fontId="17" fillId="15" borderId="6" xfId="5" applyFont="1" applyBorder="1" applyAlignment="1" applyProtection="1">
      <alignment horizontal="center" vertical="center" wrapText="1"/>
      <protection hidden="1"/>
    </xf>
    <xf numFmtId="0" fontId="17" fillId="15" borderId="0" xfId="5" applyFont="1" applyBorder="1" applyAlignment="1" applyProtection="1">
      <alignment horizontal="center" vertical="center" wrapText="1"/>
      <protection hidden="1"/>
    </xf>
    <xf numFmtId="0" fontId="17" fillId="15" borderId="7" xfId="5" applyFont="1" applyBorder="1" applyAlignment="1" applyProtection="1">
      <alignment horizontal="center" vertical="center" wrapText="1"/>
      <protection hidden="1"/>
    </xf>
    <xf numFmtId="0" fontId="17" fillId="15" borderId="15" xfId="5" applyFont="1" applyBorder="1" applyAlignment="1" applyProtection="1">
      <alignment horizontal="center" vertical="center" wrapText="1"/>
      <protection hidden="1"/>
    </xf>
    <xf numFmtId="0" fontId="17" fillId="15" borderId="40" xfId="5" applyFont="1" applyBorder="1" applyAlignment="1" applyProtection="1">
      <alignment horizontal="center" vertical="center" wrapText="1"/>
      <protection hidden="1"/>
    </xf>
    <xf numFmtId="0" fontId="35" fillId="3" borderId="11" xfId="1" applyFont="1" applyBorder="1" applyAlignment="1" applyProtection="1">
      <alignment horizontal="right" vertical="center" textRotation="90"/>
      <protection hidden="1"/>
    </xf>
    <xf numFmtId="0" fontId="0" fillId="0" borderId="11" xfId="0" applyBorder="1" applyProtection="1">
      <protection hidden="1"/>
    </xf>
    <xf numFmtId="0" fontId="14" fillId="4" borderId="37" xfId="2" applyFont="1" applyBorder="1" applyAlignment="1" applyProtection="1">
      <alignment horizontal="center" vertical="center"/>
      <protection hidden="1"/>
    </xf>
    <xf numFmtId="0" fontId="14" fillId="4" borderId="27" xfId="2" applyFont="1" applyBorder="1" applyAlignment="1" applyProtection="1">
      <alignment horizontal="center" vertical="center"/>
      <protection hidden="1"/>
    </xf>
    <xf numFmtId="0" fontId="14" fillId="4" borderId="28" xfId="2" applyFont="1" applyBorder="1" applyAlignment="1" applyProtection="1">
      <alignment horizontal="center" vertical="center"/>
      <protection hidden="1"/>
    </xf>
    <xf numFmtId="0" fontId="14" fillId="4" borderId="3" xfId="2" applyFont="1" applyBorder="1" applyAlignment="1" applyProtection="1">
      <alignment horizontal="center" vertical="center"/>
      <protection hidden="1"/>
    </xf>
    <xf numFmtId="0" fontId="14" fillId="4" borderId="0" xfId="2" applyFont="1" applyBorder="1" applyAlignment="1" applyProtection="1">
      <alignment horizontal="center" vertical="center"/>
      <protection hidden="1"/>
    </xf>
    <xf numFmtId="0" fontId="14" fillId="4" borderId="11" xfId="2" applyFont="1" applyBorder="1" applyAlignment="1" applyProtection="1">
      <alignment horizontal="center" vertical="center"/>
      <protection hidden="1"/>
    </xf>
    <xf numFmtId="2" fontId="13" fillId="0" borderId="17" xfId="0" applyNumberFormat="1" applyFont="1" applyBorder="1" applyAlignment="1" applyProtection="1">
      <alignment horizontal="center" vertical="center"/>
      <protection locked="0" hidden="1"/>
    </xf>
    <xf numFmtId="0" fontId="2" fillId="3" borderId="17" xfId="1" applyFont="1" applyBorder="1" applyAlignment="1" applyProtection="1">
      <alignment horizontal="left" vertical="center"/>
      <protection hidden="1"/>
    </xf>
    <xf numFmtId="0" fontId="2" fillId="3" borderId="11" xfId="1" applyFont="1" applyBorder="1" applyAlignment="1" applyProtection="1">
      <alignment horizontal="left" vertical="center"/>
      <protection hidden="1"/>
    </xf>
    <xf numFmtId="0" fontId="2" fillId="3" borderId="14" xfId="1" applyFont="1" applyBorder="1" applyAlignment="1" applyProtection="1">
      <alignment horizontal="left" vertical="center"/>
      <protection hidden="1"/>
    </xf>
    <xf numFmtId="0" fontId="2" fillId="3" borderId="20" xfId="1" applyFont="1" applyBorder="1" applyAlignment="1" applyProtection="1">
      <alignment horizontal="left" vertical="center"/>
      <protection hidden="1"/>
    </xf>
    <xf numFmtId="0" fontId="15" fillId="3" borderId="0" xfId="1" applyFont="1" applyBorder="1" applyAlignment="1" applyProtection="1">
      <alignment horizontal="right" vertical="center"/>
      <protection hidden="1"/>
    </xf>
    <xf numFmtId="0" fontId="44" fillId="15" borderId="1" xfId="5" applyFont="1" applyBorder="1" applyAlignment="1" applyProtection="1">
      <alignment horizontal="center" vertical="center" wrapText="1"/>
      <protection hidden="1"/>
    </xf>
    <xf numFmtId="0" fontId="44" fillId="15" borderId="2" xfId="5" applyFont="1" applyBorder="1" applyAlignment="1" applyProtection="1">
      <alignment horizontal="center" vertical="center" wrapText="1"/>
      <protection hidden="1"/>
    </xf>
    <xf numFmtId="0" fontId="44" fillId="15" borderId="6" xfId="5" applyFont="1" applyBorder="1" applyAlignment="1" applyProtection="1">
      <alignment horizontal="center" vertical="center" wrapText="1"/>
      <protection hidden="1"/>
    </xf>
    <xf numFmtId="0" fontId="44" fillId="15" borderId="19" xfId="5" applyFont="1" applyBorder="1" applyAlignment="1" applyProtection="1">
      <alignment horizontal="center" vertical="center" wrapText="1"/>
      <protection hidden="1"/>
    </xf>
    <xf numFmtId="0" fontId="44" fillId="15" borderId="15" xfId="5" applyFont="1" applyBorder="1" applyAlignment="1" applyProtection="1">
      <alignment horizontal="center" vertical="center" wrapText="1"/>
      <protection hidden="1"/>
    </xf>
    <xf numFmtId="0" fontId="44" fillId="15" borderId="40" xfId="5" applyFont="1" applyBorder="1" applyAlignment="1" applyProtection="1">
      <alignment horizontal="center" vertical="center" wrapText="1"/>
      <protection hidden="1"/>
    </xf>
    <xf numFmtId="49" fontId="13" fillId="0" borderId="3" xfId="0" applyNumberFormat="1" applyFont="1" applyBorder="1" applyAlignment="1" applyProtection="1">
      <alignment horizontal="left" vertical="center"/>
      <protection locked="0" hidden="1"/>
    </xf>
    <xf numFmtId="49" fontId="13" fillId="0" borderId="0" xfId="0" applyNumberFormat="1" applyFont="1" applyBorder="1" applyAlignment="1" applyProtection="1">
      <alignment horizontal="left" vertical="center"/>
      <protection locked="0" hidden="1"/>
    </xf>
    <xf numFmtId="0" fontId="32" fillId="12" borderId="0" xfId="0" applyFont="1" applyFill="1" applyBorder="1" applyAlignment="1" applyProtection="1">
      <alignment horizontal="center"/>
      <protection hidden="1"/>
    </xf>
    <xf numFmtId="0" fontId="32" fillId="12" borderId="7" xfId="0" applyFont="1" applyFill="1" applyBorder="1" applyAlignment="1" applyProtection="1">
      <alignment horizontal="center"/>
      <protection hidden="1"/>
    </xf>
    <xf numFmtId="0" fontId="14" fillId="4" borderId="6" xfId="2" applyFont="1" applyBorder="1" applyAlignment="1" applyProtection="1">
      <alignment horizontal="left" vertical="center"/>
      <protection hidden="1"/>
    </xf>
    <xf numFmtId="0" fontId="14" fillId="4" borderId="40" xfId="2" applyFont="1" applyBorder="1" applyAlignment="1" applyProtection="1">
      <alignment horizontal="left" vertical="center"/>
      <protection hidden="1"/>
    </xf>
    <xf numFmtId="0" fontId="18" fillId="17" borderId="6" xfId="0" applyFont="1" applyFill="1" applyBorder="1" applyAlignment="1" applyProtection="1">
      <alignment horizontal="center" vertical="center" wrapText="1"/>
      <protection hidden="1"/>
    </xf>
    <xf numFmtId="0" fontId="18" fillId="17" borderId="7" xfId="0" applyFont="1" applyFill="1" applyBorder="1" applyAlignment="1" applyProtection="1">
      <alignment horizontal="center" vertical="center" wrapText="1"/>
      <protection hidden="1"/>
    </xf>
    <xf numFmtId="0" fontId="18" fillId="17" borderId="38" xfId="0" applyFont="1" applyFill="1" applyBorder="1" applyAlignment="1" applyProtection="1">
      <alignment horizontal="center" vertical="center" wrapText="1"/>
      <protection hidden="1"/>
    </xf>
    <xf numFmtId="2" fontId="14" fillId="0" borderId="27" xfId="0" applyNumberFormat="1" applyFont="1" applyBorder="1" applyAlignment="1" applyProtection="1">
      <alignment horizontal="center" vertical="center"/>
      <protection hidden="1"/>
    </xf>
    <xf numFmtId="2" fontId="14" fillId="0" borderId="41" xfId="0" applyNumberFormat="1" applyFont="1" applyBorder="1" applyAlignment="1" applyProtection="1">
      <alignment horizontal="center" vertical="center"/>
      <protection hidden="1"/>
    </xf>
    <xf numFmtId="0" fontId="18" fillId="3" borderId="3" xfId="1" applyFont="1" applyBorder="1" applyAlignment="1" applyProtection="1">
      <alignment horizontal="center" vertical="center"/>
      <protection hidden="1"/>
    </xf>
    <xf numFmtId="0" fontId="18" fillId="3" borderId="0" xfId="1" applyFont="1" applyBorder="1" applyAlignment="1" applyProtection="1">
      <alignment horizontal="center" vertical="center"/>
      <protection hidden="1"/>
    </xf>
    <xf numFmtId="0" fontId="13" fillId="5" borderId="25" xfId="3" applyFont="1" applyBorder="1" applyAlignment="1" applyProtection="1">
      <alignment horizontal="center" vertical="center" wrapText="1"/>
      <protection hidden="1"/>
    </xf>
    <xf numFmtId="0" fontId="13" fillId="5" borderId="21" xfId="3" applyFont="1" applyBorder="1" applyAlignment="1" applyProtection="1">
      <alignment horizontal="center" vertical="center" wrapText="1"/>
      <protection hidden="1"/>
    </xf>
    <xf numFmtId="0" fontId="13" fillId="5" borderId="10" xfId="3" applyFont="1" applyBorder="1" applyAlignment="1" applyProtection="1">
      <alignment horizontal="center" vertical="center" wrapText="1"/>
      <protection hidden="1"/>
    </xf>
    <xf numFmtId="0" fontId="13" fillId="5" borderId="4" xfId="3" applyFont="1" applyBorder="1" applyAlignment="1" applyProtection="1">
      <alignment horizontal="center" vertical="center" wrapText="1"/>
      <protection hidden="1"/>
    </xf>
    <xf numFmtId="0" fontId="13" fillId="5" borderId="5" xfId="3" applyFont="1" applyBorder="1" applyAlignment="1" applyProtection="1">
      <alignment horizontal="center" vertical="center" wrapText="1"/>
      <protection hidden="1"/>
    </xf>
    <xf numFmtId="0" fontId="13" fillId="5" borderId="42" xfId="3" applyFont="1" applyBorder="1" applyAlignment="1" applyProtection="1">
      <alignment horizontal="center" vertical="center" wrapText="1"/>
      <protection hidden="1"/>
    </xf>
    <xf numFmtId="2" fontId="25" fillId="14" borderId="26" xfId="1" applyNumberFormat="1" applyFont="1" applyFill="1" applyBorder="1" applyAlignment="1">
      <alignment horizontal="left" vertical="center"/>
    </xf>
    <xf numFmtId="2" fontId="25" fillId="14" borderId="52" xfId="1" applyNumberFormat="1" applyFont="1" applyFill="1" applyBorder="1" applyAlignment="1">
      <alignment horizontal="left" vertical="center"/>
    </xf>
    <xf numFmtId="2" fontId="24" fillId="14" borderId="26" xfId="2" applyNumberFormat="1" applyFont="1" applyFill="1" applyBorder="1" applyAlignment="1">
      <alignment horizontal="left" vertical="center"/>
    </xf>
    <xf numFmtId="2" fontId="28" fillId="14" borderId="26" xfId="2" applyNumberFormat="1" applyFont="1" applyFill="1" applyBorder="1" applyAlignment="1">
      <alignment horizontal="left" vertical="center"/>
    </xf>
    <xf numFmtId="0" fontId="13" fillId="14" borderId="26" xfId="1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/>
    </xf>
    <xf numFmtId="0" fontId="0" fillId="14" borderId="53" xfId="0" applyFont="1" applyFill="1" applyBorder="1" applyAlignment="1">
      <alignment horizontal="center" vertical="center"/>
    </xf>
    <xf numFmtId="164" fontId="18" fillId="4" borderId="13" xfId="2" applyNumberFormat="1" applyFont="1" applyBorder="1" applyAlignment="1" applyProtection="1">
      <alignment horizontal="right" vertical="center"/>
      <protection hidden="1"/>
    </xf>
    <xf numFmtId="164" fontId="18" fillId="4" borderId="21" xfId="2" applyNumberFormat="1" applyFont="1" applyBorder="1" applyAlignment="1" applyProtection="1">
      <alignment horizontal="right" vertical="center"/>
      <protection hidden="1"/>
    </xf>
    <xf numFmtId="164" fontId="18" fillId="4" borderId="43" xfId="2" applyNumberFormat="1" applyFont="1" applyBorder="1" applyAlignment="1" applyProtection="1">
      <alignment horizontal="right" vertical="center"/>
      <protection hidden="1"/>
    </xf>
    <xf numFmtId="164" fontId="18" fillId="4" borderId="5" xfId="2" applyNumberFormat="1" applyFont="1" applyBorder="1" applyAlignment="1" applyProtection="1">
      <alignment horizontal="right" vertical="center"/>
      <protection hidden="1"/>
    </xf>
    <xf numFmtId="0" fontId="13" fillId="4" borderId="1" xfId="2" applyFont="1" applyBorder="1" applyAlignment="1" applyProtection="1">
      <alignment horizontal="right" vertical="center"/>
      <protection hidden="1"/>
    </xf>
    <xf numFmtId="0" fontId="13" fillId="4" borderId="2" xfId="2" applyFont="1" applyBorder="1" applyAlignment="1" applyProtection="1">
      <alignment horizontal="right" vertical="center"/>
      <protection hidden="1"/>
    </xf>
    <xf numFmtId="0" fontId="13" fillId="4" borderId="12" xfId="2" applyFont="1" applyBorder="1" applyAlignment="1" applyProtection="1">
      <alignment horizontal="right" vertical="center"/>
      <protection hidden="1"/>
    </xf>
    <xf numFmtId="0" fontId="13" fillId="4" borderId="19" xfId="2" applyFont="1" applyBorder="1" applyAlignment="1" applyProtection="1">
      <alignment horizontal="right" vertical="center"/>
      <protection hidden="1"/>
    </xf>
    <xf numFmtId="0" fontId="13" fillId="4" borderId="15" xfId="2" applyFont="1" applyBorder="1" applyAlignment="1" applyProtection="1">
      <alignment horizontal="right" vertical="center"/>
      <protection hidden="1"/>
    </xf>
    <xf numFmtId="0" fontId="13" fillId="4" borderId="20" xfId="2" applyFont="1" applyBorder="1" applyAlignment="1" applyProtection="1">
      <alignment horizontal="right" vertical="center"/>
      <protection hidden="1"/>
    </xf>
    <xf numFmtId="0" fontId="13" fillId="4" borderId="25" xfId="2" applyFont="1" applyBorder="1" applyAlignment="1" applyProtection="1">
      <alignment horizontal="right" vertical="center" wrapText="1"/>
      <protection hidden="1"/>
    </xf>
    <xf numFmtId="0" fontId="13" fillId="4" borderId="21" xfId="2" applyFont="1" applyBorder="1" applyAlignment="1" applyProtection="1">
      <alignment horizontal="right" vertical="center"/>
      <protection hidden="1"/>
    </xf>
    <xf numFmtId="0" fontId="13" fillId="4" borderId="10" xfId="2" applyFont="1" applyBorder="1" applyAlignment="1" applyProtection="1">
      <alignment horizontal="right" vertical="center"/>
      <protection hidden="1"/>
    </xf>
    <xf numFmtId="0" fontId="18" fillId="4" borderId="25" xfId="2" applyFont="1" applyBorder="1" applyAlignment="1" applyProtection="1">
      <alignment horizontal="right" vertical="center"/>
      <protection hidden="1"/>
    </xf>
    <xf numFmtId="0" fontId="18" fillId="4" borderId="21" xfId="2" applyFont="1" applyBorder="1" applyAlignment="1" applyProtection="1">
      <alignment horizontal="right" vertical="center"/>
      <protection hidden="1"/>
    </xf>
    <xf numFmtId="0" fontId="18" fillId="4" borderId="10" xfId="2" applyFont="1" applyBorder="1" applyAlignment="1" applyProtection="1">
      <alignment horizontal="right" vertical="center"/>
      <protection hidden="1"/>
    </xf>
    <xf numFmtId="0" fontId="18" fillId="4" borderId="4" xfId="2" applyFont="1" applyBorder="1" applyAlignment="1" applyProtection="1">
      <alignment horizontal="right" vertical="center"/>
      <protection hidden="1"/>
    </xf>
    <xf numFmtId="0" fontId="18" fillId="4" borderId="5" xfId="2" applyFont="1" applyBorder="1" applyAlignment="1" applyProtection="1">
      <alignment horizontal="right" vertical="center"/>
      <protection hidden="1"/>
    </xf>
    <xf numFmtId="0" fontId="18" fillId="4" borderId="42" xfId="2" applyFont="1" applyBorder="1" applyAlignment="1" applyProtection="1">
      <alignment horizontal="right" vertical="center"/>
      <protection hidden="1"/>
    </xf>
    <xf numFmtId="0" fontId="17" fillId="15" borderId="44" xfId="5" applyFont="1" applyBorder="1" applyAlignment="1" applyProtection="1">
      <alignment horizontal="center" vertical="center" wrapText="1"/>
      <protection hidden="1"/>
    </xf>
    <xf numFmtId="0" fontId="17" fillId="15" borderId="24" xfId="5" applyFont="1" applyBorder="1" applyAlignment="1" applyProtection="1">
      <alignment horizontal="center" vertical="center" wrapText="1"/>
      <protection hidden="1"/>
    </xf>
    <xf numFmtId="1" fontId="13" fillId="0" borderId="43" xfId="0" applyNumberFormat="1" applyFont="1" applyBorder="1" applyAlignment="1" applyProtection="1">
      <alignment horizontal="center" vertical="center"/>
      <protection locked="0" hidden="1"/>
    </xf>
    <xf numFmtId="1" fontId="13" fillId="0" borderId="5" xfId="0" applyNumberFormat="1" applyFont="1" applyBorder="1" applyAlignment="1" applyProtection="1">
      <alignment horizontal="center" vertical="center"/>
      <protection locked="0" hidden="1"/>
    </xf>
    <xf numFmtId="49" fontId="13" fillId="0" borderId="0" xfId="0" applyNumberFormat="1" applyFont="1" applyAlignment="1" applyProtection="1">
      <alignment horizontal="left" vertical="center"/>
      <protection locked="0" hidden="1"/>
    </xf>
    <xf numFmtId="1" fontId="13" fillId="0" borderId="17" xfId="0" applyNumberFormat="1" applyFont="1" applyBorder="1" applyAlignment="1" applyProtection="1">
      <alignment horizontal="center" vertical="center"/>
      <protection locked="0" hidden="1"/>
    </xf>
    <xf numFmtId="1" fontId="13" fillId="0" borderId="27" xfId="0" applyNumberFormat="1" applyFont="1" applyBorder="1" applyAlignment="1" applyProtection="1">
      <alignment horizontal="center" vertical="center"/>
      <protection locked="0" hidden="1"/>
    </xf>
    <xf numFmtId="2" fontId="13" fillId="0" borderId="17" xfId="0" applyNumberFormat="1" applyFont="1" applyBorder="1" applyAlignment="1" applyProtection="1">
      <alignment horizontal="center" vertical="center"/>
      <protection hidden="1"/>
    </xf>
    <xf numFmtId="2" fontId="13" fillId="0" borderId="49" xfId="0" applyNumberFormat="1" applyFont="1" applyBorder="1" applyAlignment="1" applyProtection="1">
      <alignment horizontal="center" vertical="center"/>
      <protection hidden="1"/>
    </xf>
    <xf numFmtId="2" fontId="13" fillId="0" borderId="28" xfId="0" applyNumberFormat="1" applyFont="1" applyBorder="1" applyAlignment="1" applyProtection="1">
      <alignment horizontal="center" vertical="center"/>
      <protection hidden="1"/>
    </xf>
    <xf numFmtId="2" fontId="14" fillId="0" borderId="27" xfId="0" applyNumberFormat="1" applyFont="1" applyFill="1" applyBorder="1" applyAlignment="1" applyProtection="1">
      <alignment horizontal="center" vertical="center"/>
      <protection hidden="1"/>
    </xf>
    <xf numFmtId="2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3" borderId="52" xfId="1" applyFont="1" applyBorder="1" applyAlignment="1" applyProtection="1">
      <alignment horizontal="left" vertical="center"/>
      <protection hidden="1"/>
    </xf>
    <xf numFmtId="0" fontId="2" fillId="3" borderId="53" xfId="1" applyFont="1" applyBorder="1" applyAlignment="1" applyProtection="1">
      <alignment horizontal="left" vertical="center"/>
      <protection hidden="1"/>
    </xf>
    <xf numFmtId="2" fontId="13" fillId="0" borderId="49" xfId="0" applyNumberFormat="1" applyFont="1" applyFill="1" applyBorder="1" applyAlignment="1" applyProtection="1">
      <alignment horizontal="center" vertical="center"/>
      <protection hidden="1"/>
    </xf>
    <xf numFmtId="2" fontId="13" fillId="0" borderId="28" xfId="0" applyNumberFormat="1" applyFont="1" applyFill="1" applyBorder="1" applyAlignment="1" applyProtection="1">
      <alignment horizontal="center" vertical="center"/>
      <protection hidden="1"/>
    </xf>
    <xf numFmtId="2" fontId="17" fillId="8" borderId="13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21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16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17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0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7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14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15" xfId="1" applyNumberFormat="1" applyFont="1" applyFill="1" applyBorder="1" applyAlignment="1" applyProtection="1">
      <alignment horizontal="center" vertical="center" wrapText="1"/>
      <protection hidden="1"/>
    </xf>
    <xf numFmtId="2" fontId="17" fillId="8" borderId="40" xfId="1" applyNumberFormat="1" applyFont="1" applyFill="1" applyBorder="1" applyAlignment="1" applyProtection="1">
      <alignment horizontal="center" vertical="center" wrapText="1"/>
      <protection hidden="1"/>
    </xf>
    <xf numFmtId="0" fontId="17" fillId="15" borderId="1" xfId="5" applyFont="1" applyBorder="1" applyAlignment="1" applyProtection="1">
      <alignment horizontal="center" vertical="center"/>
      <protection hidden="1"/>
    </xf>
    <xf numFmtId="0" fontId="17" fillId="15" borderId="2" xfId="5" applyFont="1" applyBorder="1" applyAlignment="1" applyProtection="1">
      <alignment horizontal="center" vertical="center"/>
      <protection hidden="1"/>
    </xf>
    <xf numFmtId="0" fontId="17" fillId="15" borderId="6" xfId="5" applyFont="1" applyBorder="1" applyAlignment="1" applyProtection="1">
      <alignment horizontal="center" vertical="center"/>
      <protection hidden="1"/>
    </xf>
    <xf numFmtId="0" fontId="17" fillId="15" borderId="4" xfId="5" applyFont="1" applyBorder="1" applyAlignment="1" applyProtection="1">
      <alignment horizontal="center" vertical="center"/>
      <protection hidden="1"/>
    </xf>
    <xf numFmtId="0" fontId="17" fillId="15" borderId="5" xfId="5" applyFont="1" applyBorder="1" applyAlignment="1" applyProtection="1">
      <alignment horizontal="center" vertical="center"/>
      <protection hidden="1"/>
    </xf>
    <xf numFmtId="0" fontId="17" fillId="15" borderId="8" xfId="5" applyFont="1" applyBorder="1" applyAlignment="1" applyProtection="1">
      <alignment horizontal="center" vertical="center"/>
      <protection hidden="1"/>
    </xf>
    <xf numFmtId="2" fontId="14" fillId="9" borderId="13" xfId="3" applyNumberFormat="1" applyFont="1" applyFill="1" applyBorder="1" applyAlignment="1" applyProtection="1">
      <alignment horizontal="center" vertical="center"/>
      <protection hidden="1"/>
    </xf>
    <xf numFmtId="2" fontId="14" fillId="9" borderId="21" xfId="3" applyNumberFormat="1" applyFont="1" applyFill="1" applyBorder="1" applyAlignment="1" applyProtection="1">
      <alignment horizontal="center" vertical="center"/>
      <protection hidden="1"/>
    </xf>
    <xf numFmtId="2" fontId="14" fillId="9" borderId="16" xfId="3" applyNumberFormat="1" applyFont="1" applyFill="1" applyBorder="1" applyAlignment="1" applyProtection="1">
      <alignment horizontal="center" vertical="center"/>
      <protection hidden="1"/>
    </xf>
    <xf numFmtId="2" fontId="14" fillId="9" borderId="43" xfId="3" applyNumberFormat="1" applyFont="1" applyFill="1" applyBorder="1" applyAlignment="1" applyProtection="1">
      <alignment horizontal="center" vertical="center"/>
      <protection hidden="1"/>
    </xf>
    <xf numFmtId="2" fontId="14" fillId="9" borderId="5" xfId="3" applyNumberFormat="1" applyFont="1" applyFill="1" applyBorder="1" applyAlignment="1" applyProtection="1">
      <alignment horizontal="center" vertical="center"/>
      <protection hidden="1"/>
    </xf>
    <xf numFmtId="2" fontId="14" fillId="9" borderId="8" xfId="3" applyNumberFormat="1" applyFont="1" applyFill="1" applyBorder="1" applyAlignment="1" applyProtection="1">
      <alignment horizontal="center" vertical="center"/>
      <protection hidden="1"/>
    </xf>
    <xf numFmtId="0" fontId="14" fillId="5" borderId="22" xfId="3" applyFont="1" applyBorder="1" applyAlignment="1" applyProtection="1">
      <alignment horizontal="center" vertical="center" wrapText="1"/>
      <protection hidden="1"/>
    </xf>
    <xf numFmtId="0" fontId="14" fillId="5" borderId="23" xfId="3" applyFont="1" applyBorder="1" applyAlignment="1" applyProtection="1">
      <alignment horizontal="center" vertical="center" wrapText="1"/>
      <protection hidden="1"/>
    </xf>
    <xf numFmtId="0" fontId="14" fillId="5" borderId="18" xfId="3" applyFont="1" applyBorder="1" applyAlignment="1" applyProtection="1">
      <alignment horizontal="center" vertical="center"/>
      <protection hidden="1"/>
    </xf>
    <xf numFmtId="0" fontId="14" fillId="5" borderId="45" xfId="3" applyFont="1" applyBorder="1" applyAlignment="1" applyProtection="1">
      <alignment horizontal="center" vertical="center"/>
      <protection hidden="1"/>
    </xf>
    <xf numFmtId="0" fontId="14" fillId="4" borderId="7" xfId="2" applyFont="1" applyBorder="1" applyAlignment="1" applyProtection="1">
      <alignment horizontal="left" vertical="center"/>
      <protection hidden="1"/>
    </xf>
    <xf numFmtId="2" fontId="18" fillId="4" borderId="16" xfId="2" applyNumberFormat="1" applyFont="1" applyBorder="1" applyAlignment="1" applyProtection="1">
      <alignment horizontal="left" vertical="center"/>
      <protection hidden="1"/>
    </xf>
    <xf numFmtId="2" fontId="18" fillId="4" borderId="8" xfId="2" applyNumberFormat="1" applyFont="1" applyBorder="1" applyAlignment="1" applyProtection="1">
      <alignment horizontal="left" vertical="center"/>
      <protection hidden="1"/>
    </xf>
    <xf numFmtId="1" fontId="16" fillId="5" borderId="13" xfId="3" applyNumberFormat="1" applyFont="1" applyBorder="1" applyAlignment="1" applyProtection="1">
      <alignment horizontal="right" vertical="center" wrapText="1"/>
      <protection hidden="1"/>
    </xf>
    <xf numFmtId="1" fontId="16" fillId="5" borderId="17" xfId="3" applyNumberFormat="1" applyFont="1" applyBorder="1" applyAlignment="1" applyProtection="1">
      <alignment horizontal="right" vertical="center" wrapText="1"/>
      <protection hidden="1"/>
    </xf>
    <xf numFmtId="0" fontId="16" fillId="5" borderId="10" xfId="3" applyFont="1" applyBorder="1" applyAlignment="1" applyProtection="1">
      <alignment horizontal="left" vertical="center" wrapText="1"/>
      <protection hidden="1"/>
    </xf>
    <xf numFmtId="0" fontId="16" fillId="5" borderId="11" xfId="3" applyFont="1" applyBorder="1" applyAlignment="1" applyProtection="1">
      <alignment horizontal="left" vertical="center" wrapText="1"/>
      <protection hidden="1"/>
    </xf>
    <xf numFmtId="0" fontId="16" fillId="5" borderId="16" xfId="3" applyFont="1" applyBorder="1" applyAlignment="1" applyProtection="1">
      <alignment horizontal="left" vertical="center" wrapText="1"/>
      <protection hidden="1"/>
    </xf>
    <xf numFmtId="0" fontId="16" fillId="5" borderId="7" xfId="3" applyFont="1" applyBorder="1" applyAlignment="1" applyProtection="1">
      <alignment horizontal="left" vertical="center" wrapText="1"/>
      <protection hidden="1"/>
    </xf>
    <xf numFmtId="0" fontId="14" fillId="5" borderId="1" xfId="3" applyFont="1" applyBorder="1" applyAlignment="1" applyProtection="1">
      <alignment horizontal="center" vertical="center" wrapText="1"/>
      <protection hidden="1"/>
    </xf>
    <xf numFmtId="0" fontId="14" fillId="5" borderId="2" xfId="3" applyFont="1" applyBorder="1" applyAlignment="1" applyProtection="1">
      <alignment horizontal="center" vertical="center" wrapText="1"/>
      <protection hidden="1"/>
    </xf>
    <xf numFmtId="0" fontId="14" fillId="5" borderId="3" xfId="3" applyFont="1" applyBorder="1" applyAlignment="1" applyProtection="1">
      <alignment horizontal="center" vertical="center" wrapText="1"/>
      <protection hidden="1"/>
    </xf>
    <xf numFmtId="0" fontId="14" fillId="5" borderId="0" xfId="3" applyFont="1" applyBorder="1" applyAlignment="1" applyProtection="1">
      <alignment horizontal="center" vertical="center" wrapText="1"/>
      <protection hidden="1"/>
    </xf>
    <xf numFmtId="0" fontId="14" fillId="5" borderId="19" xfId="3" applyFont="1" applyBorder="1" applyAlignment="1" applyProtection="1">
      <alignment horizontal="center" vertical="center" wrapText="1"/>
      <protection hidden="1"/>
    </xf>
    <xf numFmtId="0" fontId="14" fillId="5" borderId="15" xfId="3" applyFont="1" applyBorder="1" applyAlignment="1" applyProtection="1">
      <alignment horizontal="center" vertical="center" wrapText="1"/>
      <protection hidden="1"/>
    </xf>
    <xf numFmtId="2" fontId="14" fillId="4" borderId="2" xfId="2" applyNumberFormat="1" applyFont="1" applyBorder="1" applyAlignment="1" applyProtection="1">
      <alignment horizontal="right" vertical="center"/>
      <protection hidden="1"/>
    </xf>
    <xf numFmtId="0" fontId="14" fillId="4" borderId="2" xfId="2" applyFont="1" applyBorder="1" applyAlignment="1" applyProtection="1">
      <alignment horizontal="right" vertical="center"/>
      <protection hidden="1"/>
    </xf>
    <xf numFmtId="0" fontId="14" fillId="4" borderId="15" xfId="2" applyFont="1" applyBorder="1" applyAlignment="1" applyProtection="1">
      <alignment horizontal="right" vertical="center"/>
      <protection hidden="1"/>
    </xf>
    <xf numFmtId="2" fontId="14" fillId="4" borderId="0" xfId="2" applyNumberFormat="1" applyFont="1" applyBorder="1" applyAlignment="1" applyProtection="1">
      <alignment horizontal="right" vertical="center"/>
      <protection hidden="1"/>
    </xf>
    <xf numFmtId="0" fontId="14" fillId="4" borderId="0" xfId="2" applyFont="1" applyBorder="1" applyAlignment="1" applyProtection="1">
      <alignment horizontal="right" vertical="center"/>
      <protection hidden="1"/>
    </xf>
    <xf numFmtId="0" fontId="14" fillId="4" borderId="39" xfId="2" applyFont="1" applyBorder="1" applyAlignment="1" applyProtection="1">
      <alignment horizontal="center" vertical="center"/>
      <protection hidden="1"/>
    </xf>
    <xf numFmtId="0" fontId="14" fillId="4" borderId="33" xfId="2" applyFont="1" applyBorder="1" applyAlignment="1" applyProtection="1">
      <alignment horizontal="center" vertical="center"/>
      <protection hidden="1"/>
    </xf>
    <xf numFmtId="0" fontId="14" fillId="4" borderId="34" xfId="2" applyFont="1" applyBorder="1" applyAlignment="1" applyProtection="1">
      <alignment horizontal="center" vertical="center"/>
      <protection hidden="1"/>
    </xf>
    <xf numFmtId="2" fontId="0" fillId="14" borderId="26" xfId="0" applyNumberFormat="1" applyFont="1" applyFill="1" applyBorder="1" applyAlignment="1">
      <alignment horizontal="center" vertical="center"/>
    </xf>
    <xf numFmtId="0" fontId="39" fillId="14" borderId="2" xfId="4" applyFont="1" applyFill="1" applyBorder="1" applyAlignment="1" applyProtection="1">
      <alignment horizontal="center" vertical="center"/>
      <protection hidden="1"/>
    </xf>
    <xf numFmtId="0" fontId="39" fillId="14" borderId="0" xfId="4" applyFont="1" applyFill="1" applyBorder="1" applyAlignment="1" applyProtection="1">
      <alignment horizontal="center" vertical="center"/>
      <protection hidden="1"/>
    </xf>
    <xf numFmtId="0" fontId="39" fillId="14" borderId="5" xfId="4" applyFont="1" applyFill="1" applyBorder="1" applyAlignment="1" applyProtection="1">
      <alignment horizontal="center" vertical="center"/>
      <protection hidden="1"/>
    </xf>
    <xf numFmtId="0" fontId="40" fillId="14" borderId="2" xfId="4" applyFont="1" applyFill="1" applyBorder="1" applyAlignment="1" applyProtection="1">
      <alignment horizontal="center" vertical="center" wrapText="1"/>
      <protection hidden="1"/>
    </xf>
    <xf numFmtId="0" fontId="41" fillId="14" borderId="2" xfId="4" applyFont="1" applyFill="1" applyBorder="1" applyAlignment="1" applyProtection="1">
      <alignment horizontal="center" vertical="center" wrapText="1"/>
      <protection hidden="1"/>
    </xf>
    <xf numFmtId="0" fontId="41" fillId="14" borderId="6" xfId="4" applyFont="1" applyFill="1" applyBorder="1" applyAlignment="1" applyProtection="1">
      <alignment horizontal="center" vertical="center" wrapText="1"/>
      <protection hidden="1"/>
    </xf>
    <xf numFmtId="0" fontId="41" fillId="14" borderId="0" xfId="4" applyFont="1" applyFill="1" applyBorder="1" applyAlignment="1" applyProtection="1">
      <alignment horizontal="center" vertical="center" wrapText="1"/>
      <protection hidden="1"/>
    </xf>
    <xf numFmtId="0" fontId="41" fillId="14" borderId="7" xfId="4" applyFont="1" applyFill="1" applyBorder="1" applyAlignment="1" applyProtection="1">
      <alignment horizontal="center" vertical="center" wrapText="1"/>
      <protection hidden="1"/>
    </xf>
    <xf numFmtId="0" fontId="41" fillId="14" borderId="5" xfId="4" applyFont="1" applyFill="1" applyBorder="1" applyAlignment="1" applyProtection="1">
      <alignment horizontal="center" vertical="center" wrapText="1"/>
      <protection hidden="1"/>
    </xf>
    <xf numFmtId="0" fontId="41" fillId="14" borderId="8" xfId="4" applyFont="1" applyFill="1" applyBorder="1" applyAlignment="1" applyProtection="1">
      <alignment horizontal="center" vertical="center" wrapText="1"/>
      <protection hidden="1"/>
    </xf>
    <xf numFmtId="0" fontId="36" fillId="3" borderId="13" xfId="1" applyFont="1" applyBorder="1" applyAlignment="1" applyProtection="1">
      <alignment horizontal="left" vertical="center"/>
      <protection hidden="1"/>
    </xf>
    <xf numFmtId="0" fontId="36" fillId="3" borderId="10" xfId="1" applyFont="1" applyBorder="1" applyAlignment="1" applyProtection="1">
      <alignment horizontal="left" vertical="center"/>
      <protection hidden="1"/>
    </xf>
    <xf numFmtId="49" fontId="0" fillId="0" borderId="3" xfId="0" applyNumberFormat="1" applyFill="1" applyBorder="1" applyAlignment="1" applyProtection="1">
      <alignment horizontal="left" vertical="center"/>
      <protection locked="0" hidden="1"/>
    </xf>
    <xf numFmtId="49" fontId="0" fillId="0" borderId="0" xfId="0" applyNumberFormat="1" applyFont="1" applyFill="1" applyBorder="1" applyAlignment="1" applyProtection="1">
      <alignment horizontal="left" vertical="center"/>
      <protection locked="0" hidden="1"/>
    </xf>
    <xf numFmtId="1" fontId="0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38" fillId="14" borderId="3" xfId="4" applyNumberFormat="1" applyFont="1" applyFill="1" applyBorder="1" applyAlignment="1" applyProtection="1">
      <alignment horizontal="center" vertical="center"/>
      <protection hidden="1"/>
    </xf>
    <xf numFmtId="49" fontId="38" fillId="14" borderId="0" xfId="4" applyNumberFormat="1" applyFont="1" applyFill="1" applyBorder="1" applyAlignment="1" applyProtection="1">
      <alignment horizontal="center" vertical="center"/>
      <protection hidden="1"/>
    </xf>
  </cellXfs>
  <cellStyles count="7">
    <cellStyle name="40 % - Accent5" xfId="4" builtinId="47"/>
    <cellStyle name="40 % - Accent5 2" xfId="6" xr:uid="{00000000-0005-0000-0000-000001000000}"/>
    <cellStyle name="60 % - Accent3" xfId="5" builtinId="40"/>
    <cellStyle name="Calcul" xfId="3" builtinId="22"/>
    <cellStyle name="Neutre" xfId="2" builtinId="28"/>
    <cellStyle name="Normal" xfId="0" builtinId="0"/>
    <cellStyle name="Satisfaisant" xfId="1" builtinId="26"/>
  </cellStyles>
  <dxfs count="1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FF00"/>
      <color rgb="FFFFC50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ctrlProps/ctrlProp1.xml><?xml version="1.0" encoding="utf-8"?>
<formControlPr xmlns="http://schemas.microsoft.com/office/spreadsheetml/2009/9/main" objectType="Radio" firstButton="1" fmlaLink="$U$44"/>
</file>

<file path=xl/ctrlProps/ctrlProp10.xml><?xml version="1.0" encoding="utf-8"?>
<formControlPr xmlns="http://schemas.microsoft.com/office/spreadsheetml/2009/9/main" objectType="Drop" dropLines="2" dropStyle="combo" dx="22" fmlaLink="$R$50" fmlaRange="$S$46:$S$47" noThreeD="1" sel="2" val="0"/>
</file>

<file path=xl/ctrlProps/ctrlProp100.xml><?xml version="1.0" encoding="utf-8"?>
<formControlPr xmlns="http://schemas.microsoft.com/office/spreadsheetml/2009/9/main" objectType="Drop" dropLines="2" dropStyle="combo" dx="22" fmlaLink="$R$124" fmlaRange="$S$46:$S$47" noThreeD="1" sel="2" val="0"/>
</file>

<file path=xl/ctrlProps/ctrlProp101.xml><?xml version="1.0" encoding="utf-8"?>
<formControlPr xmlns="http://schemas.microsoft.com/office/spreadsheetml/2009/9/main" objectType="Drop" dropLines="2" dropStyle="combo" dx="22" fmlaLink="$R$123" fmlaRange="$S$46:$S$47" noThreeD="1" sel="2" val="0"/>
</file>

<file path=xl/ctrlProps/ctrlProp102.xml><?xml version="1.0" encoding="utf-8"?>
<formControlPr xmlns="http://schemas.microsoft.com/office/spreadsheetml/2009/9/main" objectType="Drop" dropLines="2" dropStyle="combo" dx="22" fmlaLink="$R$125" fmlaRange="$S$46:$S$47" noThreeD="1" sel="2" val="0"/>
</file>

<file path=xl/ctrlProps/ctrlProp103.xml><?xml version="1.0" encoding="utf-8"?>
<formControlPr xmlns="http://schemas.microsoft.com/office/spreadsheetml/2009/9/main" objectType="Drop" dropLines="2" dropStyle="combo" dx="22" fmlaLink="$R$126" fmlaRange="$S$46:$S$47" noThreeD="1" sel="2" val="0"/>
</file>

<file path=xl/ctrlProps/ctrlProp104.xml><?xml version="1.0" encoding="utf-8"?>
<formControlPr xmlns="http://schemas.microsoft.com/office/spreadsheetml/2009/9/main" objectType="Drop" dropLines="2" dropStyle="combo" dx="22" fmlaLink="$R$127" fmlaRange="$S$46:$S$47" noThreeD="1" sel="2" val="0"/>
</file>

<file path=xl/ctrlProps/ctrlProp105.xml><?xml version="1.0" encoding="utf-8"?>
<formControlPr xmlns="http://schemas.microsoft.com/office/spreadsheetml/2009/9/main" objectType="Drop" dropLines="2" dropStyle="combo" dx="22" fmlaLink="$R$128" fmlaRange="$S$46:$S$47" noThreeD="1" sel="2" val="0"/>
</file>

<file path=xl/ctrlProps/ctrlProp106.xml><?xml version="1.0" encoding="utf-8"?>
<formControlPr xmlns="http://schemas.microsoft.com/office/spreadsheetml/2009/9/main" objectType="Drop" dropLines="2" dropStyle="combo" dx="22" fmlaLink="$R$138" fmlaRange="$S$46:$S$47" noThreeD="1" sel="2" val="0"/>
</file>

<file path=xl/ctrlProps/ctrlProp107.xml><?xml version="1.0" encoding="utf-8"?>
<formControlPr xmlns="http://schemas.microsoft.com/office/spreadsheetml/2009/9/main" objectType="Drop" dropLines="2" dropStyle="combo" dx="22" fmlaLink="$R$137" fmlaRange="$S$46:$S$47" noThreeD="1" sel="2" val="0"/>
</file>

<file path=xl/ctrlProps/ctrlProp108.xml><?xml version="1.0" encoding="utf-8"?>
<formControlPr xmlns="http://schemas.microsoft.com/office/spreadsheetml/2009/9/main" objectType="Drop" dropLines="2" dropStyle="combo" dx="22" fmlaLink="$R$136" fmlaRange="$S$46:$S$47" noThreeD="1" sel="2" val="0"/>
</file>

<file path=xl/ctrlProps/ctrlProp109.xml><?xml version="1.0" encoding="utf-8"?>
<formControlPr xmlns="http://schemas.microsoft.com/office/spreadsheetml/2009/9/main" objectType="Drop" dropLines="2" dropStyle="combo" dx="22" fmlaLink="$R$135" fmlaRange="$S$46:$S$47" noThreeD="1" sel="2" val="0"/>
</file>

<file path=xl/ctrlProps/ctrlProp11.xml><?xml version="1.0" encoding="utf-8"?>
<formControlPr xmlns="http://schemas.microsoft.com/office/spreadsheetml/2009/9/main" objectType="Drop" dropLines="2" dropStyle="combo" dx="22" fmlaLink="$R$51" fmlaRange="$S$46:$S$47" noThreeD="1" sel="2" val="0"/>
</file>

<file path=xl/ctrlProps/ctrlProp110.xml><?xml version="1.0" encoding="utf-8"?>
<formControlPr xmlns="http://schemas.microsoft.com/office/spreadsheetml/2009/9/main" objectType="Drop" dropLines="2" dropStyle="combo" dx="22" fmlaLink="$R$134" fmlaRange="$S$46:$S$47" noThreeD="1" sel="2" val="0"/>
</file>

<file path=xl/ctrlProps/ctrlProp111.xml><?xml version="1.0" encoding="utf-8"?>
<formControlPr xmlns="http://schemas.microsoft.com/office/spreadsheetml/2009/9/main" objectType="Drop" dropLines="2" dropStyle="combo" dx="22" fmlaLink="$R$133" fmlaRange="$S$46:$S$47" noThreeD="1" sel="2" val="0"/>
</file>

<file path=xl/ctrlProps/ctrlProp112.xml><?xml version="1.0" encoding="utf-8"?>
<formControlPr xmlns="http://schemas.microsoft.com/office/spreadsheetml/2009/9/main" objectType="Drop" dropLines="2" dropStyle="combo" dx="22" fmlaLink="$R$132" fmlaRange="$S$46:$S$47" noThreeD="1" sel="2" val="0"/>
</file>

<file path=xl/ctrlProps/ctrlProp113.xml><?xml version="1.0" encoding="utf-8"?>
<formControlPr xmlns="http://schemas.microsoft.com/office/spreadsheetml/2009/9/main" objectType="Drop" dropLines="2" dropStyle="combo" dx="22" fmlaLink="$R$131" fmlaRange="$S$46:$S$47" noThreeD="1" sel="2" val="0"/>
</file>

<file path=xl/ctrlProps/ctrlProp114.xml><?xml version="1.0" encoding="utf-8"?>
<formControlPr xmlns="http://schemas.microsoft.com/office/spreadsheetml/2009/9/main" objectType="Drop" dropLines="2" dropStyle="combo" dx="22" fmlaLink="$R$130" fmlaRange="$S$46:$S$47" noThreeD="1" sel="2" val="0"/>
</file>

<file path=xl/ctrlProps/ctrlProp12.xml><?xml version="1.0" encoding="utf-8"?>
<formControlPr xmlns="http://schemas.microsoft.com/office/spreadsheetml/2009/9/main" objectType="Drop" dropLines="2" dropStyle="combo" dx="22" fmlaLink="$R$52" fmlaRange="$S$46:$S$47" noThreeD="1" sel="2" val="0"/>
</file>

<file path=xl/ctrlProps/ctrlProp13.xml><?xml version="1.0" encoding="utf-8"?>
<formControlPr xmlns="http://schemas.microsoft.com/office/spreadsheetml/2009/9/main" objectType="Drop" dropLines="2" dropStyle="combo" dx="22" fmlaLink="$R$53" fmlaRange="$S$46:$S$47" noThreeD="1" sel="2" val="0"/>
</file>

<file path=xl/ctrlProps/ctrlProp14.xml><?xml version="1.0" encoding="utf-8"?>
<formControlPr xmlns="http://schemas.microsoft.com/office/spreadsheetml/2009/9/main" objectType="Drop" dropLines="2" dropStyle="combo" dx="22" fmlaLink="$R$54" fmlaRange="$S$46:$S$47" noThreeD="1" sel="2" val="0"/>
</file>

<file path=xl/ctrlProps/ctrlProp15.xml><?xml version="1.0" encoding="utf-8"?>
<formControlPr xmlns="http://schemas.microsoft.com/office/spreadsheetml/2009/9/main" objectType="Drop" dropLines="2" dropStyle="combo" dx="22" fmlaLink="$R$55" fmlaRange="$S$46:$S$47" noThreeD="1" sel="2" val="0"/>
</file>

<file path=xl/ctrlProps/ctrlProp16.xml><?xml version="1.0" encoding="utf-8"?>
<formControlPr xmlns="http://schemas.microsoft.com/office/spreadsheetml/2009/9/main" objectType="Drop" dropLines="2" dropStyle="combo" dx="22" fmlaLink="$R$56" fmlaRange="$S$46:$S$47" noThreeD="1" sel="1" val="0"/>
</file>

<file path=xl/ctrlProps/ctrlProp17.xml><?xml version="1.0" encoding="utf-8"?>
<formControlPr xmlns="http://schemas.microsoft.com/office/spreadsheetml/2009/9/main" objectType="Drop" dropLines="2" dropStyle="combo" dx="22" fmlaLink="$R$57" fmlaRange="$S$46:$S$47" noThreeD="1" sel="1" val="0"/>
</file>

<file path=xl/ctrlProps/ctrlProp18.xml><?xml version="1.0" encoding="utf-8"?>
<formControlPr xmlns="http://schemas.microsoft.com/office/spreadsheetml/2009/9/main" objectType="Drop" dropLines="2" dropStyle="combo" dx="22" fmlaLink="$R$58" fmlaRange="$S$46:$S$47" noThreeD="1" sel="1" val="0"/>
</file>

<file path=xl/ctrlProps/ctrlProp19.xml><?xml version="1.0" encoding="utf-8"?>
<formControlPr xmlns="http://schemas.microsoft.com/office/spreadsheetml/2009/9/main" objectType="Drop" dropLines="2" dropStyle="combo" dx="22" fmlaLink="$R$59" fmlaRange="$S$46:$S$47" noThreeD="1" sel="2" val="0"/>
</file>

<file path=xl/ctrlProps/ctrlProp2.xml><?xml version="1.0" encoding="utf-8"?>
<formControlPr xmlns="http://schemas.microsoft.com/office/spreadsheetml/2009/9/main" objectType="Radio" checked="Checked" lockText="1"/>
</file>

<file path=xl/ctrlProps/ctrlProp20.xml><?xml version="1.0" encoding="utf-8"?>
<formControlPr xmlns="http://schemas.microsoft.com/office/spreadsheetml/2009/9/main" objectType="Drop" dropLines="2" dropStyle="combo" dx="22" fmlaLink="$R$60" fmlaRange="$S$46:$S$47" noThreeD="1" sel="2" val="0"/>
</file>

<file path=xl/ctrlProps/ctrlProp21.xml><?xml version="1.0" encoding="utf-8"?>
<formControlPr xmlns="http://schemas.microsoft.com/office/spreadsheetml/2009/9/main" objectType="Drop" dropLines="2" dropStyle="combo" dx="22" fmlaLink="$R$61" fmlaRange="$S$46:$S$47" noThreeD="1" sel="2" val="0"/>
</file>

<file path=xl/ctrlProps/ctrlProp22.xml><?xml version="1.0" encoding="utf-8"?>
<formControlPr xmlns="http://schemas.microsoft.com/office/spreadsheetml/2009/9/main" objectType="Drop" dropLines="2" dropStyle="combo" dx="22" fmlaLink="$R$62" fmlaRange="$S$46:$S$47" noThreeD="1" sel="2" val="0"/>
</file>

<file path=xl/ctrlProps/ctrlProp23.xml><?xml version="1.0" encoding="utf-8"?>
<formControlPr xmlns="http://schemas.microsoft.com/office/spreadsheetml/2009/9/main" objectType="Drop" dropLines="2" dropStyle="combo" dx="22" fmlaLink="$R$63" fmlaRange="$S$46:$S$47" noThreeD="1" sel="2" val="0"/>
</file>

<file path=xl/ctrlProps/ctrlProp24.xml><?xml version="1.0" encoding="utf-8"?>
<formControlPr xmlns="http://schemas.microsoft.com/office/spreadsheetml/2009/9/main" objectType="Drop" dropLines="2" dropStyle="combo" dx="22" fmlaLink="$R$64" fmlaRange="$S$46:$S$47" noThreeD="1" sel="2" val="0"/>
</file>

<file path=xl/ctrlProps/ctrlProp25.xml><?xml version="1.0" encoding="utf-8"?>
<formControlPr xmlns="http://schemas.microsoft.com/office/spreadsheetml/2009/9/main" objectType="Drop" dropLines="2" dropStyle="combo" dx="22" fmlaLink="$R$65" fmlaRange="$S$46:$S$47" noThreeD="1" sel="2" val="0"/>
</file>

<file path=xl/ctrlProps/ctrlProp26.xml><?xml version="1.0" encoding="utf-8"?>
<formControlPr xmlns="http://schemas.microsoft.com/office/spreadsheetml/2009/9/main" objectType="Drop" dropLines="2" dropStyle="combo" dx="22" fmlaLink="$R$66" fmlaRange="$S$46:$S$47" noThreeD="1" sel="2" val="0"/>
</file>

<file path=xl/ctrlProps/ctrlProp27.xml><?xml version="1.0" encoding="utf-8"?>
<formControlPr xmlns="http://schemas.microsoft.com/office/spreadsheetml/2009/9/main" objectType="Drop" dropLines="2" dropStyle="combo" dx="22" fmlaLink="$R$67" fmlaRange="$S$46:$S$47" noThreeD="1" sel="2" val="0"/>
</file>

<file path=xl/ctrlProps/ctrlProp28.xml><?xml version="1.0" encoding="utf-8"?>
<formControlPr xmlns="http://schemas.microsoft.com/office/spreadsheetml/2009/9/main" objectType="Drop" dropLines="2" dropStyle="combo" dx="22" fmlaLink="$R$68" fmlaRange="$S$46:$S$47" noThreeD="1" sel="2" val="0"/>
</file>

<file path=xl/ctrlProps/ctrlProp29.xml><?xml version="1.0" encoding="utf-8"?>
<formControlPr xmlns="http://schemas.microsoft.com/office/spreadsheetml/2009/9/main" objectType="Drop" dropLines="2" dropStyle="combo" dx="22" fmlaLink="$R$69" fmlaRange="$S$46:$S$47" noThreeD="1" sel="2" val="0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Drop" dropLines="2" dropStyle="combo" dx="22" fmlaLink="$R$70" fmlaRange="$S$46:$S$47" noThreeD="1" sel="2" val="0"/>
</file>

<file path=xl/ctrlProps/ctrlProp31.xml><?xml version="1.0" encoding="utf-8"?>
<formControlPr xmlns="http://schemas.microsoft.com/office/spreadsheetml/2009/9/main" objectType="Drop" dropLines="2" dropStyle="combo" dx="22" fmlaLink="$R$71" fmlaRange="$S$46:$S$47" noThreeD="1" sel="2" val="0"/>
</file>

<file path=xl/ctrlProps/ctrlProp32.xml><?xml version="1.0" encoding="utf-8"?>
<formControlPr xmlns="http://schemas.microsoft.com/office/spreadsheetml/2009/9/main" objectType="Drop" dropLines="2" dropStyle="combo" dx="22" fmlaLink="$R$72" fmlaRange="$S$46:$S$47" noThreeD="1" sel="2" val="0"/>
</file>

<file path=xl/ctrlProps/ctrlProp33.xml><?xml version="1.0" encoding="utf-8"?>
<formControlPr xmlns="http://schemas.microsoft.com/office/spreadsheetml/2009/9/main" objectType="Drop" dropLines="2" dropStyle="combo" dx="22" fmlaLink="$R$73" fmlaRange="$S$46:$S$47" noThreeD="1" sel="2" val="0"/>
</file>

<file path=xl/ctrlProps/ctrlProp34.xml><?xml version="1.0" encoding="utf-8"?>
<formControlPr xmlns="http://schemas.microsoft.com/office/spreadsheetml/2009/9/main" objectType="Drop" dropLines="2" dropStyle="combo" dx="22" fmlaLink="$R$74" fmlaRange="$S$46:$S$47" noThreeD="1" sel="2" val="0"/>
</file>

<file path=xl/ctrlProps/ctrlProp35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36.xml><?xml version="1.0" encoding="utf-8"?>
<formControlPr xmlns="http://schemas.microsoft.com/office/spreadsheetml/2009/9/main" objectType="Drop" dropLines="2" dropStyle="combo" dx="22" fmlaLink="$R$37" fmlaRange="$S$46:$S$47" noThreeD="1" sel="1" val="0"/>
</file>

<file path=xl/ctrlProps/ctrlProp37.xml><?xml version="1.0" encoding="utf-8"?>
<formControlPr xmlns="http://schemas.microsoft.com/office/spreadsheetml/2009/9/main" objectType="Drop" dropLines="2" dropStyle="combo" dx="22" fmlaLink="$R$38" fmlaRange="$S$46:$S$47" noThreeD="1" sel="1" val="0"/>
</file>

<file path=xl/ctrlProps/ctrlProp38.xml><?xml version="1.0" encoding="utf-8"?>
<formControlPr xmlns="http://schemas.microsoft.com/office/spreadsheetml/2009/9/main" objectType="Drop" dropLines="2" dropStyle="combo" dx="22" fmlaLink="$R$39" fmlaRange="$S$46:$S$47" noThreeD="1" sel="2" val="0"/>
</file>

<file path=xl/ctrlProps/ctrlProp39.xml><?xml version="1.0" encoding="utf-8"?>
<formControlPr xmlns="http://schemas.microsoft.com/office/spreadsheetml/2009/9/main" objectType="Drop" dropLines="2" dropStyle="combo" dx="22" fmlaLink="$R$40" fmlaRange="$S$46:$S$47" noThreeD="1" sel="1" val="0"/>
</file>

<file path=xl/ctrlProps/ctrlProp4.xml><?xml version="1.0" encoding="utf-8"?>
<formControlPr xmlns="http://schemas.microsoft.com/office/spreadsheetml/2009/9/main" objectType="Radio" firstButton="1" fmlaLink="AA15" lockText="1" noThreeD="1"/>
</file>

<file path=xl/ctrlProps/ctrlProp40.xml><?xml version="1.0" encoding="utf-8"?>
<formControlPr xmlns="http://schemas.microsoft.com/office/spreadsheetml/2009/9/main" objectType="Drop" dropLines="2" dropStyle="combo" dx="22" fmlaLink="$R$41" fmlaRange="$S$46:$S$47" noThreeD="1" sel="2" val="0"/>
</file>

<file path=xl/ctrlProps/ctrlProp41.xml><?xml version="1.0" encoding="utf-8"?>
<formControlPr xmlns="http://schemas.microsoft.com/office/spreadsheetml/2009/9/main" objectType="Drop" dropLines="2" dropStyle="combo" dx="22" fmlaLink="$R$47" fmlaRange="$S$46:$S$47" noThreeD="1" sel="1" val="0"/>
</file>

<file path=xl/ctrlProps/ctrlProp42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43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44.xml><?xml version="1.0" encoding="utf-8"?>
<formControlPr xmlns="http://schemas.microsoft.com/office/spreadsheetml/2009/9/main" objectType="Drop" dropLines="2" dropStyle="combo" dx="22" fmlaLink="$R$76" fmlaRange="$S$46:$S$47" noThreeD="1" sel="2" val="0"/>
</file>

<file path=xl/ctrlProps/ctrlProp45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46.xml><?xml version="1.0" encoding="utf-8"?>
<formControlPr xmlns="http://schemas.microsoft.com/office/spreadsheetml/2009/9/main" objectType="Drop" dropLines="2" dropStyle="combo" dx="22" fmlaLink="$R$74" fmlaRange="$S$46:$S$47" noThreeD="1" sel="2" val="0"/>
</file>

<file path=xl/ctrlProps/ctrlProp47.xml><?xml version="1.0" encoding="utf-8"?>
<formControlPr xmlns="http://schemas.microsoft.com/office/spreadsheetml/2009/9/main" objectType="Drop" dropLines="2" dropStyle="combo" dx="22" fmlaLink="$R$77" fmlaRange="$S$46:$S$47" noThreeD="1" sel="2" val="0"/>
</file>

<file path=xl/ctrlProps/ctrlProp48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49.xml><?xml version="1.0" encoding="utf-8"?>
<formControlPr xmlns="http://schemas.microsoft.com/office/spreadsheetml/2009/9/main" objectType="Drop" dropLines="2" dropStyle="combo" dx="22" fmlaLink="$R$74" fmlaRange="$S$46:$S$47" noThreeD="1" sel="2" val="0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Drop" dropLines="2" dropStyle="combo" dx="22" fmlaLink="$R$78" fmlaRange="$S$46:$S$47" noThreeD="1" sel="2" val="0"/>
</file>

<file path=xl/ctrlProps/ctrlProp51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52.xml><?xml version="1.0" encoding="utf-8"?>
<formControlPr xmlns="http://schemas.microsoft.com/office/spreadsheetml/2009/9/main" objectType="Drop" dropLines="2" dropStyle="combo" dx="22" fmlaLink="$R$74" fmlaRange="$S$46:$S$47" noThreeD="1" sel="2" val="0"/>
</file>

<file path=xl/ctrlProps/ctrlProp53.xml><?xml version="1.0" encoding="utf-8"?>
<formControlPr xmlns="http://schemas.microsoft.com/office/spreadsheetml/2009/9/main" objectType="Drop" dropLines="2" dropStyle="combo" dx="22" fmlaLink="$R$79" fmlaRange="$S$46:$S$47" noThreeD="1" sel="2" val="0"/>
</file>

<file path=xl/ctrlProps/ctrlProp54.xml><?xml version="1.0" encoding="utf-8"?>
<formControlPr xmlns="http://schemas.microsoft.com/office/spreadsheetml/2009/9/main" objectType="Drop" dropLines="2" dropStyle="combo" dx="22" fmlaLink="$R$75" fmlaRange="$S$46:$S$47" noThreeD="1" sel="2" val="0"/>
</file>

<file path=xl/ctrlProps/ctrlProp55.xml><?xml version="1.0" encoding="utf-8"?>
<formControlPr xmlns="http://schemas.microsoft.com/office/spreadsheetml/2009/9/main" objectType="Drop" dropLines="2" dropStyle="combo" dx="22" fmlaLink="$R$80" fmlaRange="$S$46:$S$47" noThreeD="1" sel="2" val="0"/>
</file>

<file path=xl/ctrlProps/ctrlProp56.xml><?xml version="1.0" encoding="utf-8"?>
<formControlPr xmlns="http://schemas.microsoft.com/office/spreadsheetml/2009/9/main" objectType="Drop" dropLines="2" dropStyle="combo" dx="22" fmlaLink="$R$81" fmlaRange="$S$46:$S$47" noThreeD="1" sel="1" val="0"/>
</file>

<file path=xl/ctrlProps/ctrlProp57.xml><?xml version="1.0" encoding="utf-8"?>
<formControlPr xmlns="http://schemas.microsoft.com/office/spreadsheetml/2009/9/main" objectType="Drop" dropLines="2" dropStyle="combo" dx="22" fmlaLink="$R$82" fmlaRange="$S$46:$S$47" noThreeD="1" sel="2" val="0"/>
</file>

<file path=xl/ctrlProps/ctrlProp58.xml><?xml version="1.0" encoding="utf-8"?>
<formControlPr xmlns="http://schemas.microsoft.com/office/spreadsheetml/2009/9/main" objectType="Drop" dropLines="2" dropStyle="combo" dx="22" fmlaLink="$R$83" fmlaRange="$S$46:$S$47" noThreeD="1" sel="2" val="0"/>
</file>

<file path=xl/ctrlProps/ctrlProp59.xml><?xml version="1.0" encoding="utf-8"?>
<formControlPr xmlns="http://schemas.microsoft.com/office/spreadsheetml/2009/9/main" objectType="Drop" dropLines="2" dropStyle="combo" dx="22" fmlaLink="$R$84" fmlaRange="$S$46:$S$47" noThreeD="1" sel="2" val="0"/>
</file>

<file path=xl/ctrlProps/ctrlProp6.xml><?xml version="1.0" encoding="utf-8"?>
<formControlPr xmlns="http://schemas.microsoft.com/office/spreadsheetml/2009/9/main" objectType="Drop" dropLines="3" dropStyle="combo" dx="22" fmlaLink="$R$45" fmlaRange="$S$46:$S$47" noThreeD="1" sel="1" val="0"/>
</file>

<file path=xl/ctrlProps/ctrlProp60.xml><?xml version="1.0" encoding="utf-8"?>
<formControlPr xmlns="http://schemas.microsoft.com/office/spreadsheetml/2009/9/main" objectType="Drop" dropLines="2" dropStyle="combo" dx="22" fmlaLink="$R$85" fmlaRange="$S$46:$S$47" noThreeD="1" sel="2" val="0"/>
</file>

<file path=xl/ctrlProps/ctrlProp61.xml><?xml version="1.0" encoding="utf-8"?>
<formControlPr xmlns="http://schemas.microsoft.com/office/spreadsheetml/2009/9/main" objectType="Drop" dropLines="2" dropStyle="combo" dx="22" fmlaLink="$R$90" fmlaRange="$S$46:$S$47" noThreeD="1" sel="2" val="0"/>
</file>

<file path=xl/ctrlProps/ctrlProp62.xml><?xml version="1.0" encoding="utf-8"?>
<formControlPr xmlns="http://schemas.microsoft.com/office/spreadsheetml/2009/9/main" objectType="Drop" dropLines="2" dropStyle="combo" dx="22" fmlaLink="$R$89" fmlaRange="$S$46:$S$47" noThreeD="1" sel="2" val="0"/>
</file>

<file path=xl/ctrlProps/ctrlProp63.xml><?xml version="1.0" encoding="utf-8"?>
<formControlPr xmlns="http://schemas.microsoft.com/office/spreadsheetml/2009/9/main" objectType="Drop" dropLines="2" dropStyle="combo" dx="22" fmlaLink="$R$88" fmlaRange="$S$46:$S$47" noThreeD="1" sel="2" val="0"/>
</file>

<file path=xl/ctrlProps/ctrlProp64.xml><?xml version="1.0" encoding="utf-8"?>
<formControlPr xmlns="http://schemas.microsoft.com/office/spreadsheetml/2009/9/main" objectType="Drop" dropLines="2" dropStyle="combo" dx="22" fmlaLink="$R$87" fmlaRange="$S$46:$S$47" noThreeD="1" sel="2" val="0"/>
</file>

<file path=xl/ctrlProps/ctrlProp65.xml><?xml version="1.0" encoding="utf-8"?>
<formControlPr xmlns="http://schemas.microsoft.com/office/spreadsheetml/2009/9/main" objectType="Drop" dropLines="2" dropStyle="combo" dx="22" fmlaLink="$R$86" fmlaRange="$S$46:$S$47" noThreeD="1" sel="2" val="0"/>
</file>

<file path=xl/ctrlProps/ctrlProp66.xml><?xml version="1.0" encoding="utf-8"?>
<formControlPr xmlns="http://schemas.microsoft.com/office/spreadsheetml/2009/9/main" objectType="Drop" dropLines="2" dropStyle="combo" dx="22" fmlaLink="$R$99" fmlaRange="$S$46:$S$47" noThreeD="1" sel="2" val="0"/>
</file>

<file path=xl/ctrlProps/ctrlProp67.xml><?xml version="1.0" encoding="utf-8"?>
<formControlPr xmlns="http://schemas.microsoft.com/office/spreadsheetml/2009/9/main" objectType="Drop" dropLines="2" dropStyle="combo" dx="22" fmlaLink="$R$98" fmlaRange="$S$46:$S$47" noThreeD="1" sel="2" val="0"/>
</file>

<file path=xl/ctrlProps/ctrlProp68.xml><?xml version="1.0" encoding="utf-8"?>
<formControlPr xmlns="http://schemas.microsoft.com/office/spreadsheetml/2009/9/main" objectType="Drop" dropLines="2" dropStyle="combo" dx="22" fmlaLink="$R$97" fmlaRange="$S$46:$S$47" noThreeD="1" sel="2" val="0"/>
</file>

<file path=xl/ctrlProps/ctrlProp69.xml><?xml version="1.0" encoding="utf-8"?>
<formControlPr xmlns="http://schemas.microsoft.com/office/spreadsheetml/2009/9/main" objectType="Drop" dropLines="2" dropStyle="combo" dx="22" fmlaLink="$R$96" fmlaRange="$S$46:$S$47" noThreeD="1" sel="2" val="0"/>
</file>

<file path=xl/ctrlProps/ctrlProp7.xml><?xml version="1.0" encoding="utf-8"?>
<formControlPr xmlns="http://schemas.microsoft.com/office/spreadsheetml/2009/9/main" objectType="Drop" dropLines="2" dropStyle="combo" dx="22" fmlaLink="$R$46" fmlaRange="$S$46:$S$47" noThreeD="1" sel="1" val="0"/>
</file>

<file path=xl/ctrlProps/ctrlProp70.xml><?xml version="1.0" encoding="utf-8"?>
<formControlPr xmlns="http://schemas.microsoft.com/office/spreadsheetml/2009/9/main" objectType="Drop" dropLines="2" dropStyle="combo" dx="22" fmlaLink="$R$95" fmlaRange="$S$46:$S$47" noThreeD="1" sel="2" val="0"/>
</file>

<file path=xl/ctrlProps/ctrlProp71.xml><?xml version="1.0" encoding="utf-8"?>
<formControlPr xmlns="http://schemas.microsoft.com/office/spreadsheetml/2009/9/main" objectType="Drop" dropLines="2" dropStyle="combo" dx="22" fmlaLink="$R$94" fmlaRange="$S$46:$S$47" noThreeD="1" sel="2" val="0"/>
</file>

<file path=xl/ctrlProps/ctrlProp72.xml><?xml version="1.0" encoding="utf-8"?>
<formControlPr xmlns="http://schemas.microsoft.com/office/spreadsheetml/2009/9/main" objectType="Drop" dropLines="2" dropStyle="combo" dx="22" fmlaLink="$R$93" fmlaRange="$S$46:$S$47" noThreeD="1" sel="2" val="0"/>
</file>

<file path=xl/ctrlProps/ctrlProp73.xml><?xml version="1.0" encoding="utf-8"?>
<formControlPr xmlns="http://schemas.microsoft.com/office/spreadsheetml/2009/9/main" objectType="Drop" dropLines="2" dropStyle="combo" dx="22" fmlaLink="$R$92" fmlaRange="$S$46:$S$47" noThreeD="1" sel="2" val="0"/>
</file>

<file path=xl/ctrlProps/ctrlProp74.xml><?xml version="1.0" encoding="utf-8"?>
<formControlPr xmlns="http://schemas.microsoft.com/office/spreadsheetml/2009/9/main" objectType="Drop" dropLines="2" dropStyle="combo" dx="22" fmlaLink="$R$91" fmlaRange="$S$46:$S$47" noThreeD="1" sel="2" val="0"/>
</file>

<file path=xl/ctrlProps/ctrlProp75.xml><?xml version="1.0" encoding="utf-8"?>
<formControlPr xmlns="http://schemas.microsoft.com/office/spreadsheetml/2009/9/main" objectType="Drop" dropLines="2" dropStyle="combo" dx="22" fmlaLink="$R$99" fmlaRange="$S$46:$S$47" noThreeD="1" sel="2" val="0"/>
</file>

<file path=xl/ctrlProps/ctrlProp76.xml><?xml version="1.0" encoding="utf-8"?>
<formControlPr xmlns="http://schemas.microsoft.com/office/spreadsheetml/2009/9/main" objectType="Drop" dropLines="2" dropStyle="combo" dx="22" fmlaLink="$R$109" fmlaRange="$S$46:$S$47" noThreeD="1" sel="2" val="0"/>
</file>

<file path=xl/ctrlProps/ctrlProp77.xml><?xml version="1.0" encoding="utf-8"?>
<formControlPr xmlns="http://schemas.microsoft.com/office/spreadsheetml/2009/9/main" objectType="Drop" dropLines="2" dropStyle="combo" dx="22" fmlaLink="$R$108" fmlaRange="$S$46:$S$47" noThreeD="1" sel="2" val="0"/>
</file>

<file path=xl/ctrlProps/ctrlProp78.xml><?xml version="1.0" encoding="utf-8"?>
<formControlPr xmlns="http://schemas.microsoft.com/office/spreadsheetml/2009/9/main" objectType="Drop" dropLines="2" dropStyle="combo" dx="22" fmlaLink="$R$107" fmlaRange="$S$46:$S$47" noThreeD="1" sel="2" val="0"/>
</file>

<file path=xl/ctrlProps/ctrlProp79.xml><?xml version="1.0" encoding="utf-8"?>
<formControlPr xmlns="http://schemas.microsoft.com/office/spreadsheetml/2009/9/main" objectType="Drop" dropLines="2" dropStyle="combo" dx="22" fmlaLink="$R$106" fmlaRange="$S$46:$S$47" noThreeD="1" sel="2" val="0"/>
</file>

<file path=xl/ctrlProps/ctrlProp8.xml><?xml version="1.0" encoding="utf-8"?>
<formControlPr xmlns="http://schemas.microsoft.com/office/spreadsheetml/2009/9/main" objectType="Drop" dropLines="2" dropStyle="combo" dx="22" fmlaLink="$R$48" fmlaRange="$S$46:$S$47" noThreeD="1" sel="2" val="0"/>
</file>

<file path=xl/ctrlProps/ctrlProp80.xml><?xml version="1.0" encoding="utf-8"?>
<formControlPr xmlns="http://schemas.microsoft.com/office/spreadsheetml/2009/9/main" objectType="Drop" dropLines="2" dropStyle="combo" dx="22" fmlaLink="$R$105" fmlaRange="$S$46:$S$47" noThreeD="1" sel="2" val="0"/>
</file>

<file path=xl/ctrlProps/ctrlProp81.xml><?xml version="1.0" encoding="utf-8"?>
<formControlPr xmlns="http://schemas.microsoft.com/office/spreadsheetml/2009/9/main" objectType="Drop" dropLines="2" dropStyle="combo" dx="22" fmlaLink="$R$104" fmlaRange="$S$46:$S$47" noThreeD="1" sel="2" val="0"/>
</file>

<file path=xl/ctrlProps/ctrlProp82.xml><?xml version="1.0" encoding="utf-8"?>
<formControlPr xmlns="http://schemas.microsoft.com/office/spreadsheetml/2009/9/main" objectType="Drop" dropLines="2" dropStyle="combo" dx="22" fmlaLink="$R$103" fmlaRange="$S$46:$S$47" noThreeD="1" sel="2" val="0"/>
</file>

<file path=xl/ctrlProps/ctrlProp83.xml><?xml version="1.0" encoding="utf-8"?>
<formControlPr xmlns="http://schemas.microsoft.com/office/spreadsheetml/2009/9/main" objectType="Drop" dropLines="2" dropStyle="combo" dx="22" fmlaLink="$R$102" fmlaRange="$S$46:$S$47" noThreeD="1" sel="2" val="0"/>
</file>

<file path=xl/ctrlProps/ctrlProp84.xml><?xml version="1.0" encoding="utf-8"?>
<formControlPr xmlns="http://schemas.microsoft.com/office/spreadsheetml/2009/9/main" objectType="Drop" dropLines="2" dropStyle="combo" dx="22" fmlaLink="$R$101" fmlaRange="$S$46:$S$47" noThreeD="1" sel="2" val="0"/>
</file>

<file path=xl/ctrlProps/ctrlProp85.xml><?xml version="1.0" encoding="utf-8"?>
<formControlPr xmlns="http://schemas.microsoft.com/office/spreadsheetml/2009/9/main" objectType="Drop" dropLines="2" dropStyle="combo" dx="22" fmlaLink="$R$100" fmlaRange="$S$46:$S$47" noThreeD="1" sel="2" val="0"/>
</file>

<file path=xl/ctrlProps/ctrlProp86.xml><?xml version="1.0" encoding="utf-8"?>
<formControlPr xmlns="http://schemas.microsoft.com/office/spreadsheetml/2009/9/main" objectType="Drop" dropLines="2" dropStyle="combo" dx="22" fmlaLink="$R$110" fmlaRange="$S$46:$S$47" noThreeD="1" sel="2" val="0"/>
</file>

<file path=xl/ctrlProps/ctrlProp87.xml><?xml version="1.0" encoding="utf-8"?>
<formControlPr xmlns="http://schemas.microsoft.com/office/spreadsheetml/2009/9/main" objectType="Drop" dropLines="2" dropStyle="combo" dx="22" fmlaLink="$R$119" fmlaRange="$S$46:$S$47" noThreeD="1" sel="2" val="0"/>
</file>

<file path=xl/ctrlProps/ctrlProp88.xml><?xml version="1.0" encoding="utf-8"?>
<formControlPr xmlns="http://schemas.microsoft.com/office/spreadsheetml/2009/9/main" objectType="Drop" dropLines="2" dropStyle="combo" dx="22" fmlaLink="$R$118" fmlaRange="$S$46:$S$47" noThreeD="1" sel="2" val="0"/>
</file>

<file path=xl/ctrlProps/ctrlProp89.xml><?xml version="1.0" encoding="utf-8"?>
<formControlPr xmlns="http://schemas.microsoft.com/office/spreadsheetml/2009/9/main" objectType="Drop" dropLines="2" dropStyle="combo" dx="22" fmlaLink="$R$117" fmlaRange="$S$46:$S$47" noThreeD="1" sel="2" val="0"/>
</file>

<file path=xl/ctrlProps/ctrlProp9.xml><?xml version="1.0" encoding="utf-8"?>
<formControlPr xmlns="http://schemas.microsoft.com/office/spreadsheetml/2009/9/main" objectType="Drop" dropLines="2" dropStyle="combo" dx="22" fmlaLink="$R$49" fmlaRange="$S$46:$S$47" noThreeD="1" sel="2" val="0"/>
</file>

<file path=xl/ctrlProps/ctrlProp90.xml><?xml version="1.0" encoding="utf-8"?>
<formControlPr xmlns="http://schemas.microsoft.com/office/spreadsheetml/2009/9/main" objectType="Drop" dropLines="2" dropStyle="combo" dx="22" fmlaLink="$R$116" fmlaRange="$S$46:$S$47" noThreeD="1" sel="2" val="0"/>
</file>

<file path=xl/ctrlProps/ctrlProp91.xml><?xml version="1.0" encoding="utf-8"?>
<formControlPr xmlns="http://schemas.microsoft.com/office/spreadsheetml/2009/9/main" objectType="Drop" dropLines="2" dropStyle="combo" dx="22" fmlaLink="$R$115" fmlaRange="$S$46:$S$47" noThreeD="1" sel="2" val="0"/>
</file>

<file path=xl/ctrlProps/ctrlProp92.xml><?xml version="1.0" encoding="utf-8"?>
<formControlPr xmlns="http://schemas.microsoft.com/office/spreadsheetml/2009/9/main" objectType="Drop" dropLines="2" dropStyle="combo" dx="22" fmlaLink="$R$114" fmlaRange="$S$46:$S$47" noThreeD="1" sel="2" val="0"/>
</file>

<file path=xl/ctrlProps/ctrlProp93.xml><?xml version="1.0" encoding="utf-8"?>
<formControlPr xmlns="http://schemas.microsoft.com/office/spreadsheetml/2009/9/main" objectType="Drop" dropLines="2" dropStyle="combo" dx="22" fmlaLink="$R$113" fmlaRange="$S$46:$S$47" noThreeD="1" sel="2" val="0"/>
</file>

<file path=xl/ctrlProps/ctrlProp94.xml><?xml version="1.0" encoding="utf-8"?>
<formControlPr xmlns="http://schemas.microsoft.com/office/spreadsheetml/2009/9/main" objectType="Drop" dropLines="2" dropStyle="combo" dx="22" fmlaLink="$R$112" fmlaRange="$S$46:$S$47" noThreeD="1" sel="2" val="0"/>
</file>

<file path=xl/ctrlProps/ctrlProp95.xml><?xml version="1.0" encoding="utf-8"?>
<formControlPr xmlns="http://schemas.microsoft.com/office/spreadsheetml/2009/9/main" objectType="Drop" dropLines="2" dropStyle="combo" dx="22" fmlaLink="$R$111" fmlaRange="$S$46:$S$47" noThreeD="1" sel="2" val="0"/>
</file>

<file path=xl/ctrlProps/ctrlProp96.xml><?xml version="1.0" encoding="utf-8"?>
<formControlPr xmlns="http://schemas.microsoft.com/office/spreadsheetml/2009/9/main" objectType="Drop" dropLines="2" dropStyle="combo" dx="22" fmlaLink="$R$129" fmlaRange="$S$46:$S$47" noThreeD="1" sel="2" val="0"/>
</file>

<file path=xl/ctrlProps/ctrlProp97.xml><?xml version="1.0" encoding="utf-8"?>
<formControlPr xmlns="http://schemas.microsoft.com/office/spreadsheetml/2009/9/main" objectType="Drop" dropLines="2" dropStyle="combo" dx="22" fmlaLink="$R$120" fmlaRange="$S$46:$S$47" noThreeD="1" sel="2" val="0"/>
</file>

<file path=xl/ctrlProps/ctrlProp98.xml><?xml version="1.0" encoding="utf-8"?>
<formControlPr xmlns="http://schemas.microsoft.com/office/spreadsheetml/2009/9/main" objectType="Drop" dropLines="2" dropStyle="combo" dx="22" fmlaLink="$R$121" fmlaRange="$S$46:$S$47" noThreeD="1" sel="2" val="0"/>
</file>

<file path=xl/ctrlProps/ctrlProp99.xml><?xml version="1.0" encoding="utf-8"?>
<formControlPr xmlns="http://schemas.microsoft.com/office/spreadsheetml/2009/9/main" objectType="Drop" dropLines="2" dropStyle="combo" dx="22" fmlaLink="$R$122" fmlaRange="$S$46:$S$47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92336</xdr:rowOff>
    </xdr:from>
    <xdr:to>
      <xdr:col>13</xdr:col>
      <xdr:colOff>323852</xdr:colOff>
      <xdr:row>12</xdr:row>
      <xdr:rowOff>173934</xdr:rowOff>
    </xdr:to>
    <xdr:sp macro="" textlink="">
      <xdr:nvSpPr>
        <xdr:cNvPr id="15" name="Flèche à angle droi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 flipV="1">
          <a:off x="4405313" y="1425836"/>
          <a:ext cx="3120119" cy="1034098"/>
        </a:xfrm>
        <a:prstGeom prst="bentUpArrow">
          <a:avLst>
            <a:gd name="adj1" fmla="val 15921"/>
            <a:gd name="adj2" fmla="val 18878"/>
            <a:gd name="adj3" fmla="val 22693"/>
          </a:avLst>
        </a:prstGeom>
        <a:solidFill>
          <a:schemeClr val="bg1">
            <a:lumMod val="75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119316</xdr:colOff>
      <xdr:row>0</xdr:row>
      <xdr:rowOff>160865</xdr:rowOff>
    </xdr:from>
    <xdr:to>
      <xdr:col>16</xdr:col>
      <xdr:colOff>451629</xdr:colOff>
      <xdr:row>7</xdr:row>
      <xdr:rowOff>75581</xdr:rowOff>
    </xdr:to>
    <xdr:pic>
      <xdr:nvPicPr>
        <xdr:cNvPr id="2" name="Image 1" descr="Anchor Silhouette JAU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7404" y="160865"/>
          <a:ext cx="769343" cy="124821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19050</xdr:colOff>
      <xdr:row>19</xdr:row>
      <xdr:rowOff>196622</xdr:rowOff>
    </xdr:to>
    <xdr:pic>
      <xdr:nvPicPr>
        <xdr:cNvPr id="10" name="Image 9" descr="feu roug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67375" y="2800350"/>
          <a:ext cx="514350" cy="119674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9</xdr:col>
      <xdr:colOff>9525</xdr:colOff>
      <xdr:row>25</xdr:row>
      <xdr:rowOff>47626</xdr:rowOff>
    </xdr:from>
    <xdr:to>
      <xdr:col>10</xdr:col>
      <xdr:colOff>0</xdr:colOff>
      <xdr:row>26</xdr:row>
      <xdr:rowOff>121920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 flipH="1">
          <a:off x="5076825" y="4810126"/>
          <a:ext cx="590550" cy="264794"/>
        </a:xfrm>
        <a:prstGeom prst="rightArrow">
          <a:avLst/>
        </a:prstGeom>
        <a:solidFill>
          <a:schemeClr val="bg1">
            <a:lumMod val="75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142872</xdr:colOff>
      <xdr:row>10</xdr:row>
      <xdr:rowOff>190499</xdr:rowOff>
    </xdr:from>
    <xdr:to>
      <xdr:col>0</xdr:col>
      <xdr:colOff>514347</xdr:colOff>
      <xdr:row>26</xdr:row>
      <xdr:rowOff>57150</xdr:rowOff>
    </xdr:to>
    <xdr:sp macro="" textlink="">
      <xdr:nvSpPr>
        <xdr:cNvPr id="7" name="Flèche à angle droi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flipH="1">
          <a:off x="142872" y="2095499"/>
          <a:ext cx="371475" cy="2914651"/>
        </a:xfrm>
        <a:prstGeom prst="bentUpArrow">
          <a:avLst>
            <a:gd name="adj1" fmla="val 38333"/>
            <a:gd name="adj2" fmla="val 33772"/>
            <a:gd name="adj3" fmla="val 35001"/>
          </a:avLst>
        </a:prstGeom>
        <a:solidFill>
          <a:schemeClr val="bg1">
            <a:lumMod val="75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4328</xdr:colOff>
      <xdr:row>7</xdr:row>
      <xdr:rowOff>92346</xdr:rowOff>
    </xdr:from>
    <xdr:to>
      <xdr:col>5</xdr:col>
      <xdr:colOff>530087</xdr:colOff>
      <xdr:row>8</xdr:row>
      <xdr:rowOff>57978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2671328" y="1483824"/>
          <a:ext cx="525759" cy="164415"/>
        </a:xfrm>
        <a:prstGeom prst="rect">
          <a:avLst/>
        </a:prstGeom>
        <a:solidFill>
          <a:schemeClr val="bg1">
            <a:lumMod val="75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679173</xdr:colOff>
      <xdr:row>7</xdr:row>
      <xdr:rowOff>88883</xdr:rowOff>
    </xdr:from>
    <xdr:to>
      <xdr:col>6</xdr:col>
      <xdr:colOff>3401</xdr:colOff>
      <xdr:row>8</xdr:row>
      <xdr:rowOff>82826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3346173" y="1480361"/>
          <a:ext cx="69663" cy="192726"/>
        </a:xfrm>
        <a:prstGeom prst="rect">
          <a:avLst/>
        </a:prstGeom>
        <a:solidFill>
          <a:schemeClr val="bg1">
            <a:lumMod val="75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3402</xdr:colOff>
      <xdr:row>12</xdr:row>
      <xdr:rowOff>187098</xdr:rowOff>
    </xdr:from>
    <xdr:to>
      <xdr:col>11</xdr:col>
      <xdr:colOff>0</xdr:colOff>
      <xdr:row>13</xdr:row>
      <xdr:rowOff>183696</xdr:rowOff>
    </xdr:to>
    <xdr:sp macro="" textlink="">
      <xdr:nvSpPr>
        <xdr:cNvPr id="18" name="Trapèz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5663973" y="2473098"/>
          <a:ext cx="510268" cy="187098"/>
        </a:xfrm>
        <a:prstGeom prst="trapezoid">
          <a:avLst>
            <a:gd name="adj" fmla="val 40845"/>
          </a:avLst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142875</xdr:colOff>
          <xdr:row>5</xdr:row>
          <xdr:rowOff>161925</xdr:rowOff>
        </xdr:from>
        <xdr:to>
          <xdr:col>4</xdr:col>
          <xdr:colOff>171450</xdr:colOff>
          <xdr:row>6</xdr:row>
          <xdr:rowOff>180975</xdr:rowOff>
        </xdr:to>
        <xdr:sp macro="" textlink="">
          <xdr:nvSpPr>
            <xdr:cNvPr id="3177" name="Option Button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E5C6403D-13E2-4063-9F56-740309780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</xdr:row>
          <xdr:rowOff>161925</xdr:rowOff>
        </xdr:from>
        <xdr:to>
          <xdr:col>4</xdr:col>
          <xdr:colOff>533400</xdr:colOff>
          <xdr:row>6</xdr:row>
          <xdr:rowOff>180975</xdr:rowOff>
        </xdr:to>
        <xdr:sp macro="" textlink="">
          <xdr:nvSpPr>
            <xdr:cNvPr id="3178" name="Option Button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D123E624-1C3C-4C13-A352-AC8A3EC0A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15</xdr:row>
          <xdr:rowOff>180975</xdr:rowOff>
        </xdr:from>
        <xdr:to>
          <xdr:col>32</xdr:col>
          <xdr:colOff>9525</xdr:colOff>
          <xdr:row>17</xdr:row>
          <xdr:rowOff>180975</xdr:rowOff>
        </xdr:to>
        <xdr:sp macro="" textlink="">
          <xdr:nvSpPr>
            <xdr:cNvPr id="3191" name="Image1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4B5E955A-6208-4D2F-9785-EBE716A69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600075</xdr:colOff>
          <xdr:row>10</xdr:row>
          <xdr:rowOff>190500</xdr:rowOff>
        </xdr:to>
        <xdr:sp macro="" textlink="">
          <xdr:nvSpPr>
            <xdr:cNvPr id="3194" name="Group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76C5A82E-60A1-444D-A8C0-2A9C5EDDE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9525</xdr:rowOff>
        </xdr:from>
        <xdr:to>
          <xdr:col>3</xdr:col>
          <xdr:colOff>457200</xdr:colOff>
          <xdr:row>10</xdr:row>
          <xdr:rowOff>28575</xdr:rowOff>
        </xdr:to>
        <xdr:sp macro="" textlink="">
          <xdr:nvSpPr>
            <xdr:cNvPr id="3195" name="Option Button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739975C0-92FA-43A4-B205-EEAE9CA2E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9525</xdr:rowOff>
        </xdr:from>
        <xdr:to>
          <xdr:col>4</xdr:col>
          <xdr:colOff>457200</xdr:colOff>
          <xdr:row>10</xdr:row>
          <xdr:rowOff>28575</xdr:rowOff>
        </xdr:to>
        <xdr:sp macro="" textlink="">
          <xdr:nvSpPr>
            <xdr:cNvPr id="3196" name="Option Button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46322659-689F-4A22-8FA9-DE7D217888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9525</xdr:rowOff>
        </xdr:from>
        <xdr:to>
          <xdr:col>11</xdr:col>
          <xdr:colOff>9525</xdr:colOff>
          <xdr:row>45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0984352-2DAC-41F8-8B57-CAAE759F1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9525</xdr:rowOff>
        </xdr:from>
        <xdr:to>
          <xdr:col>11</xdr:col>
          <xdr:colOff>9525</xdr:colOff>
          <xdr:row>46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C7D8D70-2469-4ABC-9B58-32EF5EBB6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9525</xdr:rowOff>
        </xdr:from>
        <xdr:to>
          <xdr:col>11</xdr:col>
          <xdr:colOff>9525</xdr:colOff>
          <xdr:row>48</xdr:row>
          <xdr:rowOff>9525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5D08284-03AF-42DB-BDC0-D1078EFD4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9525</xdr:rowOff>
        </xdr:from>
        <xdr:to>
          <xdr:col>11</xdr:col>
          <xdr:colOff>9525</xdr:colOff>
          <xdr:row>49</xdr:row>
          <xdr:rowOff>9525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AEE6845-EF2F-4E57-89A4-8A4355ADF7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9525</xdr:rowOff>
        </xdr:from>
        <xdr:to>
          <xdr:col>11</xdr:col>
          <xdr:colOff>9525</xdr:colOff>
          <xdr:row>50</xdr:row>
          <xdr:rowOff>9525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6C772B8-D46F-4341-BFE3-782F59F3C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9525</xdr:rowOff>
        </xdr:from>
        <xdr:to>
          <xdr:col>11</xdr:col>
          <xdr:colOff>9525</xdr:colOff>
          <xdr:row>51</xdr:row>
          <xdr:rowOff>9525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2239397-5064-4416-A0BF-3A8EC5E07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9525</xdr:rowOff>
        </xdr:from>
        <xdr:to>
          <xdr:col>11</xdr:col>
          <xdr:colOff>9525</xdr:colOff>
          <xdr:row>52</xdr:row>
          <xdr:rowOff>9525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94B0456-2C03-4638-B2CD-077AACE0E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9525</xdr:rowOff>
        </xdr:from>
        <xdr:to>
          <xdr:col>11</xdr:col>
          <xdr:colOff>9525</xdr:colOff>
          <xdr:row>53</xdr:row>
          <xdr:rowOff>9525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39360EE-7543-4DE1-B556-29489F8634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9525</xdr:rowOff>
        </xdr:from>
        <xdr:to>
          <xdr:col>11</xdr:col>
          <xdr:colOff>9525</xdr:colOff>
          <xdr:row>54</xdr:row>
          <xdr:rowOff>9525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1435122-3209-4EFE-A7F3-BF0EA1872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9525</xdr:rowOff>
        </xdr:from>
        <xdr:to>
          <xdr:col>11</xdr:col>
          <xdr:colOff>9525</xdr:colOff>
          <xdr:row>55</xdr:row>
          <xdr:rowOff>9525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59F6CBAF-5BB2-4183-B515-F47417909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9525</xdr:rowOff>
        </xdr:from>
        <xdr:to>
          <xdr:col>11</xdr:col>
          <xdr:colOff>9525</xdr:colOff>
          <xdr:row>56</xdr:row>
          <xdr:rowOff>9525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62E930B-AF98-4F86-B011-34F690BB4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9525</xdr:rowOff>
        </xdr:from>
        <xdr:to>
          <xdr:col>11</xdr:col>
          <xdr:colOff>9525</xdr:colOff>
          <xdr:row>57</xdr:row>
          <xdr:rowOff>9525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F9CC771A-AADE-42D2-9EBE-0C8BE6DDB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9525</xdr:rowOff>
        </xdr:from>
        <xdr:to>
          <xdr:col>11</xdr:col>
          <xdr:colOff>9525</xdr:colOff>
          <xdr:row>58</xdr:row>
          <xdr:rowOff>9525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ED7AC567-8987-469C-AD69-20C984CAB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9525</xdr:rowOff>
        </xdr:from>
        <xdr:to>
          <xdr:col>11</xdr:col>
          <xdr:colOff>9525</xdr:colOff>
          <xdr:row>59</xdr:row>
          <xdr:rowOff>9525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1EF839F7-5E68-4058-8E3B-62818F893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9525</xdr:rowOff>
        </xdr:from>
        <xdr:to>
          <xdr:col>11</xdr:col>
          <xdr:colOff>9525</xdr:colOff>
          <xdr:row>60</xdr:row>
          <xdr:rowOff>9525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D5FF378A-5E2F-4257-9DFD-E40F280F7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9525</xdr:rowOff>
        </xdr:from>
        <xdr:to>
          <xdr:col>11</xdr:col>
          <xdr:colOff>9525</xdr:colOff>
          <xdr:row>61</xdr:row>
          <xdr:rowOff>9525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303D3AAE-683F-49BC-AFB2-025AEE1B73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9525</xdr:rowOff>
        </xdr:from>
        <xdr:to>
          <xdr:col>11</xdr:col>
          <xdr:colOff>9525</xdr:colOff>
          <xdr:row>62</xdr:row>
          <xdr:rowOff>9525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CD16EAA6-6D84-4FF1-9373-D008A9A6A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9525</xdr:rowOff>
        </xdr:from>
        <xdr:to>
          <xdr:col>11</xdr:col>
          <xdr:colOff>9525</xdr:colOff>
          <xdr:row>63</xdr:row>
          <xdr:rowOff>9525</xdr:rowOff>
        </xdr:to>
        <xdr:sp macro="" textlink="">
          <xdr:nvSpPr>
            <xdr:cNvPr id="3197" name="Drop Down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77458FB5-AD81-4FB9-831C-1792CBF09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9525</xdr:rowOff>
        </xdr:from>
        <xdr:to>
          <xdr:col>11</xdr:col>
          <xdr:colOff>9525</xdr:colOff>
          <xdr:row>64</xdr:row>
          <xdr:rowOff>9525</xdr:rowOff>
        </xdr:to>
        <xdr:sp macro="" textlink="">
          <xdr:nvSpPr>
            <xdr:cNvPr id="3198" name="Drop Down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7B12FD7-F816-4086-B88C-58BB6CDF5F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9525</xdr:rowOff>
        </xdr:from>
        <xdr:to>
          <xdr:col>11</xdr:col>
          <xdr:colOff>9525</xdr:colOff>
          <xdr:row>65</xdr:row>
          <xdr:rowOff>9525</xdr:rowOff>
        </xdr:to>
        <xdr:sp macro="" textlink="">
          <xdr:nvSpPr>
            <xdr:cNvPr id="3199" name="Drop Down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E072E617-05F4-4236-953C-23F692869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11</xdr:col>
          <xdr:colOff>9525</xdr:colOff>
          <xdr:row>66</xdr:row>
          <xdr:rowOff>9525</xdr:rowOff>
        </xdr:to>
        <xdr:sp macro="" textlink="">
          <xdr:nvSpPr>
            <xdr:cNvPr id="3200" name="Drop Down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15DD1379-768C-42B7-9BFB-00320F2D5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9525</xdr:rowOff>
        </xdr:from>
        <xdr:to>
          <xdr:col>11</xdr:col>
          <xdr:colOff>9525</xdr:colOff>
          <xdr:row>67</xdr:row>
          <xdr:rowOff>9525</xdr:rowOff>
        </xdr:to>
        <xdr:sp macro="" textlink="">
          <xdr:nvSpPr>
            <xdr:cNvPr id="3201" name="Drop Down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103249BD-4C36-49E8-A5E5-3B617F875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9525</xdr:rowOff>
        </xdr:from>
        <xdr:to>
          <xdr:col>11</xdr:col>
          <xdr:colOff>9525</xdr:colOff>
          <xdr:row>68</xdr:row>
          <xdr:rowOff>9525</xdr:rowOff>
        </xdr:to>
        <xdr:sp macro="" textlink="">
          <xdr:nvSpPr>
            <xdr:cNvPr id="3202" name="Drop Down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BF0CC5F7-8625-45D0-8444-6AE68F083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9525</xdr:rowOff>
        </xdr:from>
        <xdr:to>
          <xdr:col>11</xdr:col>
          <xdr:colOff>9525</xdr:colOff>
          <xdr:row>69</xdr:row>
          <xdr:rowOff>9525</xdr:rowOff>
        </xdr:to>
        <xdr:sp macro="" textlink="">
          <xdr:nvSpPr>
            <xdr:cNvPr id="3203" name="Drop Down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47E42353-63C0-4949-A405-94707BD0F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9525</xdr:rowOff>
        </xdr:from>
        <xdr:to>
          <xdr:col>11</xdr:col>
          <xdr:colOff>9525</xdr:colOff>
          <xdr:row>70</xdr:row>
          <xdr:rowOff>9525</xdr:rowOff>
        </xdr:to>
        <xdr:sp macro="" textlink="">
          <xdr:nvSpPr>
            <xdr:cNvPr id="3204" name="Drop Down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8EDF1868-1FD6-4EF3-B5D1-938FAD256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9525</xdr:rowOff>
        </xdr:from>
        <xdr:to>
          <xdr:col>11</xdr:col>
          <xdr:colOff>9525</xdr:colOff>
          <xdr:row>71</xdr:row>
          <xdr:rowOff>9525</xdr:rowOff>
        </xdr:to>
        <xdr:sp macro="" textlink="">
          <xdr:nvSpPr>
            <xdr:cNvPr id="3205" name="Drop Down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D51D44B8-A54D-4A48-B5C9-93A7405512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71</xdr:row>
          <xdr:rowOff>9525</xdr:rowOff>
        </xdr:from>
        <xdr:to>
          <xdr:col>11</xdr:col>
          <xdr:colOff>9525</xdr:colOff>
          <xdr:row>72</xdr:row>
          <xdr:rowOff>9525</xdr:rowOff>
        </xdr:to>
        <xdr:sp macro="" textlink="">
          <xdr:nvSpPr>
            <xdr:cNvPr id="3206" name="Drop Down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BB411341-08EB-4FBF-B07E-64BF288E4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72</xdr:row>
          <xdr:rowOff>9525</xdr:rowOff>
        </xdr:from>
        <xdr:to>
          <xdr:col>11</xdr:col>
          <xdr:colOff>9525</xdr:colOff>
          <xdr:row>73</xdr:row>
          <xdr:rowOff>9525</xdr:rowOff>
        </xdr:to>
        <xdr:sp macro="" textlink="">
          <xdr:nvSpPr>
            <xdr:cNvPr id="3207" name="Drop Dow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A7B5A116-4C83-4B7B-B3C7-1329E84C5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9525</xdr:rowOff>
        </xdr:from>
        <xdr:to>
          <xdr:col>11</xdr:col>
          <xdr:colOff>9525</xdr:colOff>
          <xdr:row>74</xdr:row>
          <xdr:rowOff>9525</xdr:rowOff>
        </xdr:to>
        <xdr:sp macro="" textlink="">
          <xdr:nvSpPr>
            <xdr:cNvPr id="3208" name="Drop Down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9F45BF86-E05A-4892-BBBD-4AB089A6C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9525</xdr:rowOff>
        </xdr:from>
        <xdr:to>
          <xdr:col>11</xdr:col>
          <xdr:colOff>9525</xdr:colOff>
          <xdr:row>75</xdr:row>
          <xdr:rowOff>9525</xdr:rowOff>
        </xdr:to>
        <xdr:sp macro="" textlink="">
          <xdr:nvSpPr>
            <xdr:cNvPr id="3242" name="Drop Down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D2E81B99-7EF5-40B5-8C7A-95E3D1E7D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9525</xdr:rowOff>
        </xdr:from>
        <xdr:to>
          <xdr:col>11</xdr:col>
          <xdr:colOff>9525</xdr:colOff>
          <xdr:row>37</xdr:row>
          <xdr:rowOff>9525</xdr:rowOff>
        </xdr:to>
        <xdr:sp macro="" textlink="">
          <xdr:nvSpPr>
            <xdr:cNvPr id="3409" name="Drop Down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804106B3-F927-412E-A12B-3B8237892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9525</xdr:rowOff>
        </xdr:from>
        <xdr:to>
          <xdr:col>11</xdr:col>
          <xdr:colOff>9525</xdr:colOff>
          <xdr:row>38</xdr:row>
          <xdr:rowOff>9525</xdr:rowOff>
        </xdr:to>
        <xdr:sp macro="" textlink="">
          <xdr:nvSpPr>
            <xdr:cNvPr id="3410" name="Drop Down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F823C35D-AB9B-40E9-A16B-7022F3A96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9525</xdr:rowOff>
        </xdr:from>
        <xdr:to>
          <xdr:col>11</xdr:col>
          <xdr:colOff>9525</xdr:colOff>
          <xdr:row>39</xdr:row>
          <xdr:rowOff>9525</xdr:rowOff>
        </xdr:to>
        <xdr:sp macro="" textlink="">
          <xdr:nvSpPr>
            <xdr:cNvPr id="3411" name="Drop Down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5BAB5D79-F978-4954-8760-6F0C8B42B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9525</xdr:rowOff>
        </xdr:from>
        <xdr:to>
          <xdr:col>11</xdr:col>
          <xdr:colOff>9525</xdr:colOff>
          <xdr:row>40</xdr:row>
          <xdr:rowOff>9525</xdr:rowOff>
        </xdr:to>
        <xdr:sp macro="" textlink="">
          <xdr:nvSpPr>
            <xdr:cNvPr id="3412" name="Drop Down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E3E738F-9E78-431D-9A79-36D3D9FF7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9525</xdr:rowOff>
        </xdr:from>
        <xdr:to>
          <xdr:col>11</xdr:col>
          <xdr:colOff>9525</xdr:colOff>
          <xdr:row>40</xdr:row>
          <xdr:rowOff>209550</xdr:rowOff>
        </xdr:to>
        <xdr:sp macro="" textlink="">
          <xdr:nvSpPr>
            <xdr:cNvPr id="3413" name="Drop Down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96EC101A-A125-40C7-9A0F-79E6FA701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9525</xdr:rowOff>
        </xdr:from>
        <xdr:to>
          <xdr:col>11</xdr:col>
          <xdr:colOff>9525</xdr:colOff>
          <xdr:row>47</xdr:row>
          <xdr:rowOff>9525</xdr:rowOff>
        </xdr:to>
        <xdr:sp macro="" textlink="">
          <xdr:nvSpPr>
            <xdr:cNvPr id="3414" name="Drop Down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6A40C8B1-196B-4631-A56C-E76BA8E0B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9525</xdr:rowOff>
        </xdr:from>
        <xdr:to>
          <xdr:col>11</xdr:col>
          <xdr:colOff>9525</xdr:colOff>
          <xdr:row>75</xdr:row>
          <xdr:rowOff>9525</xdr:rowOff>
        </xdr:to>
        <xdr:sp macro="" textlink="">
          <xdr:nvSpPr>
            <xdr:cNvPr id="3765" name="Drop Down 693" hidden="1">
              <a:extLst>
                <a:ext uri="{63B3BB69-23CF-44E3-9099-C40C66FF867C}">
                  <a14:compatExt spid="_x0000_s3765"/>
                </a:ext>
                <a:ext uri="{FF2B5EF4-FFF2-40B4-BE49-F238E27FC236}">
                  <a16:creationId xmlns:a16="http://schemas.microsoft.com/office/drawing/2014/main" id="{6619F2D4-B220-4DC2-BCFE-2381B9FD4D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9525</xdr:rowOff>
        </xdr:from>
        <xdr:to>
          <xdr:col>11</xdr:col>
          <xdr:colOff>9525</xdr:colOff>
          <xdr:row>76</xdr:row>
          <xdr:rowOff>9525</xdr:rowOff>
        </xdr:to>
        <xdr:sp macro="" textlink="">
          <xdr:nvSpPr>
            <xdr:cNvPr id="3766" name="Drop Down 694" hidden="1">
              <a:extLst>
                <a:ext uri="{63B3BB69-23CF-44E3-9099-C40C66FF867C}">
                  <a14:compatExt spid="_x0000_s3766"/>
                </a:ext>
                <a:ext uri="{FF2B5EF4-FFF2-40B4-BE49-F238E27FC236}">
                  <a16:creationId xmlns:a16="http://schemas.microsoft.com/office/drawing/2014/main" id="{24FCB7A1-6534-4274-AB6A-3193199E1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9525</xdr:rowOff>
        </xdr:from>
        <xdr:to>
          <xdr:col>11</xdr:col>
          <xdr:colOff>9525</xdr:colOff>
          <xdr:row>76</xdr:row>
          <xdr:rowOff>9525</xdr:rowOff>
        </xdr:to>
        <xdr:sp macro="" textlink="">
          <xdr:nvSpPr>
            <xdr:cNvPr id="3767" name="Drop Down 695" hidden="1">
              <a:extLst>
                <a:ext uri="{63B3BB69-23CF-44E3-9099-C40C66FF867C}">
                  <a14:compatExt spid="_x0000_s3767"/>
                </a:ext>
                <a:ext uri="{FF2B5EF4-FFF2-40B4-BE49-F238E27FC236}">
                  <a16:creationId xmlns:a16="http://schemas.microsoft.com/office/drawing/2014/main" id="{B7D2CF6A-0029-4138-8F92-6715A26C1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76</xdr:row>
          <xdr:rowOff>9525</xdr:rowOff>
        </xdr:from>
        <xdr:to>
          <xdr:col>11</xdr:col>
          <xdr:colOff>9525</xdr:colOff>
          <xdr:row>77</xdr:row>
          <xdr:rowOff>9525</xdr:rowOff>
        </xdr:to>
        <xdr:sp macro="" textlink="">
          <xdr:nvSpPr>
            <xdr:cNvPr id="3768" name="Drop Down 696" hidden="1">
              <a:extLst>
                <a:ext uri="{63B3BB69-23CF-44E3-9099-C40C66FF867C}">
                  <a14:compatExt spid="_x0000_s3768"/>
                </a:ext>
                <a:ext uri="{FF2B5EF4-FFF2-40B4-BE49-F238E27FC236}">
                  <a16:creationId xmlns:a16="http://schemas.microsoft.com/office/drawing/2014/main" id="{96D52C98-184D-4F27-B236-1218E8E1A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76</xdr:row>
          <xdr:rowOff>9525</xdr:rowOff>
        </xdr:from>
        <xdr:to>
          <xdr:col>11</xdr:col>
          <xdr:colOff>9525</xdr:colOff>
          <xdr:row>77</xdr:row>
          <xdr:rowOff>9525</xdr:rowOff>
        </xdr:to>
        <xdr:sp macro="" textlink="">
          <xdr:nvSpPr>
            <xdr:cNvPr id="3769" name="Drop Down 697" hidden="1">
              <a:extLst>
                <a:ext uri="{63B3BB69-23CF-44E3-9099-C40C66FF867C}">
                  <a14:compatExt spid="_x0000_s3769"/>
                </a:ext>
                <a:ext uri="{FF2B5EF4-FFF2-40B4-BE49-F238E27FC236}">
                  <a16:creationId xmlns:a16="http://schemas.microsoft.com/office/drawing/2014/main" id="{48FD4EB8-2B7A-4551-8E68-6A588CF60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76</xdr:row>
          <xdr:rowOff>9525</xdr:rowOff>
        </xdr:from>
        <xdr:to>
          <xdr:col>11</xdr:col>
          <xdr:colOff>9525</xdr:colOff>
          <xdr:row>77</xdr:row>
          <xdr:rowOff>9525</xdr:rowOff>
        </xdr:to>
        <xdr:sp macro="" textlink="">
          <xdr:nvSpPr>
            <xdr:cNvPr id="3770" name="Drop Down 698" hidden="1">
              <a:extLst>
                <a:ext uri="{63B3BB69-23CF-44E3-9099-C40C66FF867C}">
                  <a14:compatExt spid="_x0000_s3770"/>
                </a:ext>
                <a:ext uri="{FF2B5EF4-FFF2-40B4-BE49-F238E27FC236}">
                  <a16:creationId xmlns:a16="http://schemas.microsoft.com/office/drawing/2014/main" id="{A4E31801-AC0A-41E7-BC1F-B06DCE0DDB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9525</xdr:rowOff>
        </xdr:from>
        <xdr:to>
          <xdr:col>11</xdr:col>
          <xdr:colOff>9525</xdr:colOff>
          <xdr:row>78</xdr:row>
          <xdr:rowOff>9525</xdr:rowOff>
        </xdr:to>
        <xdr:sp macro="" textlink="">
          <xdr:nvSpPr>
            <xdr:cNvPr id="3771" name="Drop Down 699" hidden="1">
              <a:extLst>
                <a:ext uri="{63B3BB69-23CF-44E3-9099-C40C66FF867C}">
                  <a14:compatExt spid="_x0000_s3771"/>
                </a:ext>
                <a:ext uri="{FF2B5EF4-FFF2-40B4-BE49-F238E27FC236}">
                  <a16:creationId xmlns:a16="http://schemas.microsoft.com/office/drawing/2014/main" id="{997D5312-B550-4CC4-A03E-B64BD42F2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9525</xdr:rowOff>
        </xdr:from>
        <xdr:to>
          <xdr:col>11</xdr:col>
          <xdr:colOff>9525</xdr:colOff>
          <xdr:row>78</xdr:row>
          <xdr:rowOff>9525</xdr:rowOff>
        </xdr:to>
        <xdr:sp macro="" textlink="">
          <xdr:nvSpPr>
            <xdr:cNvPr id="3772" name="Drop Down 700" hidden="1">
              <a:extLst>
                <a:ext uri="{63B3BB69-23CF-44E3-9099-C40C66FF867C}">
                  <a14:compatExt spid="_x0000_s3772"/>
                </a:ext>
                <a:ext uri="{FF2B5EF4-FFF2-40B4-BE49-F238E27FC236}">
                  <a16:creationId xmlns:a16="http://schemas.microsoft.com/office/drawing/2014/main" id="{E27E78A4-8839-4E16-8AA3-F0F56595F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9525</xdr:rowOff>
        </xdr:from>
        <xdr:to>
          <xdr:col>11</xdr:col>
          <xdr:colOff>9525</xdr:colOff>
          <xdr:row>78</xdr:row>
          <xdr:rowOff>9525</xdr:rowOff>
        </xdr:to>
        <xdr:sp macro="" textlink="">
          <xdr:nvSpPr>
            <xdr:cNvPr id="3773" name="Drop Down 701" hidden="1">
              <a:extLst>
                <a:ext uri="{63B3BB69-23CF-44E3-9099-C40C66FF867C}">
                  <a14:compatExt spid="_x0000_s3773"/>
                </a:ext>
                <a:ext uri="{FF2B5EF4-FFF2-40B4-BE49-F238E27FC236}">
                  <a16:creationId xmlns:a16="http://schemas.microsoft.com/office/drawing/2014/main" id="{872E3026-D64A-414B-B996-2AC3B9673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78</xdr:row>
          <xdr:rowOff>9525</xdr:rowOff>
        </xdr:from>
        <xdr:to>
          <xdr:col>11</xdr:col>
          <xdr:colOff>9525</xdr:colOff>
          <xdr:row>79</xdr:row>
          <xdr:rowOff>9525</xdr:rowOff>
        </xdr:to>
        <xdr:sp macro="" textlink="">
          <xdr:nvSpPr>
            <xdr:cNvPr id="3774" name="Drop Down 702" hidden="1">
              <a:extLst>
                <a:ext uri="{63B3BB69-23CF-44E3-9099-C40C66FF867C}">
                  <a14:compatExt spid="_x0000_s3774"/>
                </a:ext>
                <a:ext uri="{FF2B5EF4-FFF2-40B4-BE49-F238E27FC236}">
                  <a16:creationId xmlns:a16="http://schemas.microsoft.com/office/drawing/2014/main" id="{BC13AEA3-EA35-4211-BDF0-AE0778AD7A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78</xdr:row>
          <xdr:rowOff>9525</xdr:rowOff>
        </xdr:from>
        <xdr:to>
          <xdr:col>11</xdr:col>
          <xdr:colOff>9525</xdr:colOff>
          <xdr:row>79</xdr:row>
          <xdr:rowOff>9525</xdr:rowOff>
        </xdr:to>
        <xdr:sp macro="" textlink="">
          <xdr:nvSpPr>
            <xdr:cNvPr id="3775" name="Drop Down 703" hidden="1">
              <a:extLst>
                <a:ext uri="{63B3BB69-23CF-44E3-9099-C40C66FF867C}">
                  <a14:compatExt spid="_x0000_s3775"/>
                </a:ext>
                <a:ext uri="{FF2B5EF4-FFF2-40B4-BE49-F238E27FC236}">
                  <a16:creationId xmlns:a16="http://schemas.microsoft.com/office/drawing/2014/main" id="{EC7FCC79-1E88-4D8D-951D-4C4CBC4C2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78</xdr:row>
          <xdr:rowOff>9525</xdr:rowOff>
        </xdr:from>
        <xdr:to>
          <xdr:col>11</xdr:col>
          <xdr:colOff>9525</xdr:colOff>
          <xdr:row>79</xdr:row>
          <xdr:rowOff>9525</xdr:rowOff>
        </xdr:to>
        <xdr:sp macro="" textlink="">
          <xdr:nvSpPr>
            <xdr:cNvPr id="3776" name="Drop Down 704" hidden="1">
              <a:extLst>
                <a:ext uri="{63B3BB69-23CF-44E3-9099-C40C66FF867C}">
                  <a14:compatExt spid="_x0000_s3776"/>
                </a:ext>
                <a:ext uri="{FF2B5EF4-FFF2-40B4-BE49-F238E27FC236}">
                  <a16:creationId xmlns:a16="http://schemas.microsoft.com/office/drawing/2014/main" id="{F03E45BD-C66B-41E5-8466-7B9267A49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9525</xdr:rowOff>
        </xdr:from>
        <xdr:to>
          <xdr:col>11</xdr:col>
          <xdr:colOff>9525</xdr:colOff>
          <xdr:row>80</xdr:row>
          <xdr:rowOff>9525</xdr:rowOff>
        </xdr:to>
        <xdr:sp macro="" textlink="">
          <xdr:nvSpPr>
            <xdr:cNvPr id="3777" name="Drop Down 705" hidden="1">
              <a:extLst>
                <a:ext uri="{63B3BB69-23CF-44E3-9099-C40C66FF867C}">
                  <a14:compatExt spid="_x0000_s3777"/>
                </a:ext>
                <a:ext uri="{FF2B5EF4-FFF2-40B4-BE49-F238E27FC236}">
                  <a16:creationId xmlns:a16="http://schemas.microsoft.com/office/drawing/2014/main" id="{BE2B4C3E-3020-4B82-9763-8C0412A305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9525</xdr:rowOff>
        </xdr:from>
        <xdr:to>
          <xdr:col>11</xdr:col>
          <xdr:colOff>9525</xdr:colOff>
          <xdr:row>80</xdr:row>
          <xdr:rowOff>9525</xdr:rowOff>
        </xdr:to>
        <xdr:sp macro="" textlink="">
          <xdr:nvSpPr>
            <xdr:cNvPr id="3778" name="Drop Down 706" hidden="1">
              <a:extLst>
                <a:ext uri="{63B3BB69-23CF-44E3-9099-C40C66FF867C}">
                  <a14:compatExt spid="_x0000_s3778"/>
                </a:ext>
                <a:ext uri="{FF2B5EF4-FFF2-40B4-BE49-F238E27FC236}">
                  <a16:creationId xmlns:a16="http://schemas.microsoft.com/office/drawing/2014/main" id="{407D06F3-8DC2-4BF6-B067-4FDCE10AA8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9525</xdr:rowOff>
        </xdr:from>
        <xdr:to>
          <xdr:col>11</xdr:col>
          <xdr:colOff>9525</xdr:colOff>
          <xdr:row>81</xdr:row>
          <xdr:rowOff>9525</xdr:rowOff>
        </xdr:to>
        <xdr:sp macro="" textlink="">
          <xdr:nvSpPr>
            <xdr:cNvPr id="3779" name="Drop Down 707" hidden="1">
              <a:extLst>
                <a:ext uri="{63B3BB69-23CF-44E3-9099-C40C66FF867C}">
                  <a14:compatExt spid="_x0000_s3779"/>
                </a:ext>
                <a:ext uri="{FF2B5EF4-FFF2-40B4-BE49-F238E27FC236}">
                  <a16:creationId xmlns:a16="http://schemas.microsoft.com/office/drawing/2014/main" id="{8483607D-F84E-4163-8041-7FE94DAF8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9525</xdr:rowOff>
        </xdr:from>
        <xdr:to>
          <xdr:col>11</xdr:col>
          <xdr:colOff>9525</xdr:colOff>
          <xdr:row>82</xdr:row>
          <xdr:rowOff>9525</xdr:rowOff>
        </xdr:to>
        <xdr:sp macro="" textlink="">
          <xdr:nvSpPr>
            <xdr:cNvPr id="3780" name="Drop Down 708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AD49F484-6883-41F9-9FFB-7314116D25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82</xdr:row>
          <xdr:rowOff>9525</xdr:rowOff>
        </xdr:from>
        <xdr:to>
          <xdr:col>11</xdr:col>
          <xdr:colOff>9525</xdr:colOff>
          <xdr:row>83</xdr:row>
          <xdr:rowOff>9525</xdr:rowOff>
        </xdr:to>
        <xdr:sp macro="" textlink="">
          <xdr:nvSpPr>
            <xdr:cNvPr id="3781" name="Drop Down 709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9205EC1-008A-49A9-975C-F70C35726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9525</xdr:rowOff>
        </xdr:from>
        <xdr:to>
          <xdr:col>11</xdr:col>
          <xdr:colOff>9525</xdr:colOff>
          <xdr:row>84</xdr:row>
          <xdr:rowOff>9525</xdr:rowOff>
        </xdr:to>
        <xdr:sp macro="" textlink="">
          <xdr:nvSpPr>
            <xdr:cNvPr id="3782" name="Drop Down 710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3C2A05B5-2694-4CE6-97AB-CFE1D77BB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84</xdr:row>
          <xdr:rowOff>9525</xdr:rowOff>
        </xdr:from>
        <xdr:to>
          <xdr:col>11</xdr:col>
          <xdr:colOff>9525</xdr:colOff>
          <xdr:row>85</xdr:row>
          <xdr:rowOff>9525</xdr:rowOff>
        </xdr:to>
        <xdr:sp macro="" textlink="">
          <xdr:nvSpPr>
            <xdr:cNvPr id="3783" name="Drop Down 711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BC3D293F-0489-46CB-9F75-BD094CDF8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89</xdr:row>
          <xdr:rowOff>9525</xdr:rowOff>
        </xdr:from>
        <xdr:to>
          <xdr:col>11</xdr:col>
          <xdr:colOff>9525</xdr:colOff>
          <xdr:row>90</xdr:row>
          <xdr:rowOff>9525</xdr:rowOff>
        </xdr:to>
        <xdr:sp macro="" textlink="">
          <xdr:nvSpPr>
            <xdr:cNvPr id="3784" name="Drop Down 712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43D29C0D-FA58-4782-958D-A11B44083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88</xdr:row>
          <xdr:rowOff>9525</xdr:rowOff>
        </xdr:from>
        <xdr:to>
          <xdr:col>11</xdr:col>
          <xdr:colOff>9525</xdr:colOff>
          <xdr:row>89</xdr:row>
          <xdr:rowOff>9525</xdr:rowOff>
        </xdr:to>
        <xdr:sp macro="" textlink="">
          <xdr:nvSpPr>
            <xdr:cNvPr id="3785" name="Drop Down 713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44B1892F-D608-44CD-AECD-696AA1BEC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9525</xdr:rowOff>
        </xdr:from>
        <xdr:to>
          <xdr:col>11</xdr:col>
          <xdr:colOff>9525</xdr:colOff>
          <xdr:row>88</xdr:row>
          <xdr:rowOff>9525</xdr:rowOff>
        </xdr:to>
        <xdr:sp macro="" textlink="">
          <xdr:nvSpPr>
            <xdr:cNvPr id="3786" name="Drop Down 714" hidden="1">
              <a:extLst>
                <a:ext uri="{63B3BB69-23CF-44E3-9099-C40C66FF867C}">
                  <a14:compatExt spid="_x0000_s3786"/>
                </a:ext>
                <a:ext uri="{FF2B5EF4-FFF2-40B4-BE49-F238E27FC236}">
                  <a16:creationId xmlns:a16="http://schemas.microsoft.com/office/drawing/2014/main" id="{A6FDD94A-D73B-4B39-9476-7AE97D58F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9525</xdr:rowOff>
        </xdr:from>
        <xdr:to>
          <xdr:col>11</xdr:col>
          <xdr:colOff>9525</xdr:colOff>
          <xdr:row>87</xdr:row>
          <xdr:rowOff>9525</xdr:rowOff>
        </xdr:to>
        <xdr:sp macro="" textlink="">
          <xdr:nvSpPr>
            <xdr:cNvPr id="3787" name="Drop Down 715" hidden="1">
              <a:extLst>
                <a:ext uri="{63B3BB69-23CF-44E3-9099-C40C66FF867C}">
                  <a14:compatExt spid="_x0000_s3787"/>
                </a:ext>
                <a:ext uri="{FF2B5EF4-FFF2-40B4-BE49-F238E27FC236}">
                  <a16:creationId xmlns:a16="http://schemas.microsoft.com/office/drawing/2014/main" id="{C6742CC3-F0E5-499F-9E94-CE15AC6D53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9525</xdr:rowOff>
        </xdr:from>
        <xdr:to>
          <xdr:col>11</xdr:col>
          <xdr:colOff>9525</xdr:colOff>
          <xdr:row>86</xdr:row>
          <xdr:rowOff>9525</xdr:rowOff>
        </xdr:to>
        <xdr:sp macro="" textlink="">
          <xdr:nvSpPr>
            <xdr:cNvPr id="3788" name="Drop Down 716" hidden="1">
              <a:extLst>
                <a:ext uri="{63B3BB69-23CF-44E3-9099-C40C66FF867C}">
                  <a14:compatExt spid="_x0000_s3788"/>
                </a:ext>
                <a:ext uri="{FF2B5EF4-FFF2-40B4-BE49-F238E27FC236}">
                  <a16:creationId xmlns:a16="http://schemas.microsoft.com/office/drawing/2014/main" id="{A09CB78F-4368-467B-93F1-8D8149583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9525</xdr:rowOff>
        </xdr:from>
        <xdr:to>
          <xdr:col>11</xdr:col>
          <xdr:colOff>9525</xdr:colOff>
          <xdr:row>99</xdr:row>
          <xdr:rowOff>9525</xdr:rowOff>
        </xdr:to>
        <xdr:sp macro="" textlink="">
          <xdr:nvSpPr>
            <xdr:cNvPr id="3790" name="Drop Down 718" hidden="1">
              <a:extLst>
                <a:ext uri="{63B3BB69-23CF-44E3-9099-C40C66FF867C}">
                  <a14:compatExt spid="_x0000_s3790"/>
                </a:ext>
                <a:ext uri="{FF2B5EF4-FFF2-40B4-BE49-F238E27FC236}">
                  <a16:creationId xmlns:a16="http://schemas.microsoft.com/office/drawing/2014/main" id="{120DB504-288F-45B8-88E1-3B6C34F8A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9525</xdr:rowOff>
        </xdr:from>
        <xdr:to>
          <xdr:col>11</xdr:col>
          <xdr:colOff>9525</xdr:colOff>
          <xdr:row>98</xdr:row>
          <xdr:rowOff>9525</xdr:rowOff>
        </xdr:to>
        <xdr:sp macro="" textlink="">
          <xdr:nvSpPr>
            <xdr:cNvPr id="3791" name="Drop Down 719" hidden="1">
              <a:extLst>
                <a:ext uri="{63B3BB69-23CF-44E3-9099-C40C66FF867C}">
                  <a14:compatExt spid="_x0000_s3791"/>
                </a:ext>
                <a:ext uri="{FF2B5EF4-FFF2-40B4-BE49-F238E27FC236}">
                  <a16:creationId xmlns:a16="http://schemas.microsoft.com/office/drawing/2014/main" id="{F3E79014-B9D8-47C5-BA0D-02C6EA261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96</xdr:row>
          <xdr:rowOff>9525</xdr:rowOff>
        </xdr:from>
        <xdr:to>
          <xdr:col>11</xdr:col>
          <xdr:colOff>9525</xdr:colOff>
          <xdr:row>97</xdr:row>
          <xdr:rowOff>9525</xdr:rowOff>
        </xdr:to>
        <xdr:sp macro="" textlink="">
          <xdr:nvSpPr>
            <xdr:cNvPr id="3792" name="Drop Down 720" hidden="1">
              <a:extLst>
                <a:ext uri="{63B3BB69-23CF-44E3-9099-C40C66FF867C}">
                  <a14:compatExt spid="_x0000_s3792"/>
                </a:ext>
                <a:ext uri="{FF2B5EF4-FFF2-40B4-BE49-F238E27FC236}">
                  <a16:creationId xmlns:a16="http://schemas.microsoft.com/office/drawing/2014/main" id="{F7A9B2CD-1550-4030-AF6F-B7C22FF12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95</xdr:row>
          <xdr:rowOff>9525</xdr:rowOff>
        </xdr:from>
        <xdr:to>
          <xdr:col>11</xdr:col>
          <xdr:colOff>9525</xdr:colOff>
          <xdr:row>96</xdr:row>
          <xdr:rowOff>9525</xdr:rowOff>
        </xdr:to>
        <xdr:sp macro="" textlink="">
          <xdr:nvSpPr>
            <xdr:cNvPr id="3793" name="Drop Down 721" hidden="1">
              <a:extLst>
                <a:ext uri="{63B3BB69-23CF-44E3-9099-C40C66FF867C}">
                  <a14:compatExt spid="_x0000_s3793"/>
                </a:ext>
                <a:ext uri="{FF2B5EF4-FFF2-40B4-BE49-F238E27FC236}">
                  <a16:creationId xmlns:a16="http://schemas.microsoft.com/office/drawing/2014/main" id="{032F8334-E116-4E80-AFC7-A5BE661F5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94</xdr:row>
          <xdr:rowOff>9525</xdr:rowOff>
        </xdr:from>
        <xdr:to>
          <xdr:col>11</xdr:col>
          <xdr:colOff>9525</xdr:colOff>
          <xdr:row>95</xdr:row>
          <xdr:rowOff>9525</xdr:rowOff>
        </xdr:to>
        <xdr:sp macro="" textlink="">
          <xdr:nvSpPr>
            <xdr:cNvPr id="3794" name="Drop Down 722" hidden="1">
              <a:extLst>
                <a:ext uri="{63B3BB69-23CF-44E3-9099-C40C66FF867C}">
                  <a14:compatExt spid="_x0000_s3794"/>
                </a:ext>
                <a:ext uri="{FF2B5EF4-FFF2-40B4-BE49-F238E27FC236}">
                  <a16:creationId xmlns:a16="http://schemas.microsoft.com/office/drawing/2014/main" id="{F456927C-2105-4F51-90C4-F3DE26DFE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93</xdr:row>
          <xdr:rowOff>9525</xdr:rowOff>
        </xdr:from>
        <xdr:to>
          <xdr:col>11</xdr:col>
          <xdr:colOff>9525</xdr:colOff>
          <xdr:row>94</xdr:row>
          <xdr:rowOff>9525</xdr:rowOff>
        </xdr:to>
        <xdr:sp macro="" textlink="">
          <xdr:nvSpPr>
            <xdr:cNvPr id="3795" name="Drop Down 723" hidden="1">
              <a:extLst>
                <a:ext uri="{63B3BB69-23CF-44E3-9099-C40C66FF867C}">
                  <a14:compatExt spid="_x0000_s3795"/>
                </a:ext>
                <a:ext uri="{FF2B5EF4-FFF2-40B4-BE49-F238E27FC236}">
                  <a16:creationId xmlns:a16="http://schemas.microsoft.com/office/drawing/2014/main" id="{B49E190E-7032-4800-8899-9731FE774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92</xdr:row>
          <xdr:rowOff>9525</xdr:rowOff>
        </xdr:from>
        <xdr:to>
          <xdr:col>11</xdr:col>
          <xdr:colOff>9525</xdr:colOff>
          <xdr:row>93</xdr:row>
          <xdr:rowOff>9525</xdr:rowOff>
        </xdr:to>
        <xdr:sp macro="" textlink="">
          <xdr:nvSpPr>
            <xdr:cNvPr id="3796" name="Drop Down 724" hidden="1">
              <a:extLst>
                <a:ext uri="{63B3BB69-23CF-44E3-9099-C40C66FF867C}">
                  <a14:compatExt spid="_x0000_s3796"/>
                </a:ext>
                <a:ext uri="{FF2B5EF4-FFF2-40B4-BE49-F238E27FC236}">
                  <a16:creationId xmlns:a16="http://schemas.microsoft.com/office/drawing/2014/main" id="{1DD806A0-CBD4-4711-A0C6-21BABE4CA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9525</xdr:rowOff>
        </xdr:from>
        <xdr:to>
          <xdr:col>11</xdr:col>
          <xdr:colOff>9525</xdr:colOff>
          <xdr:row>92</xdr:row>
          <xdr:rowOff>9525</xdr:rowOff>
        </xdr:to>
        <xdr:sp macro="" textlink="">
          <xdr:nvSpPr>
            <xdr:cNvPr id="3797" name="Drop Down 725" hidden="1">
              <a:extLst>
                <a:ext uri="{63B3BB69-23CF-44E3-9099-C40C66FF867C}">
                  <a14:compatExt spid="_x0000_s3797"/>
                </a:ext>
                <a:ext uri="{FF2B5EF4-FFF2-40B4-BE49-F238E27FC236}">
                  <a16:creationId xmlns:a16="http://schemas.microsoft.com/office/drawing/2014/main" id="{64D25C7F-DDC3-4A57-98D0-1D489E29B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90</xdr:row>
          <xdr:rowOff>9525</xdr:rowOff>
        </xdr:from>
        <xdr:to>
          <xdr:col>11</xdr:col>
          <xdr:colOff>9525</xdr:colOff>
          <xdr:row>91</xdr:row>
          <xdr:rowOff>9525</xdr:rowOff>
        </xdr:to>
        <xdr:sp macro="" textlink="">
          <xdr:nvSpPr>
            <xdr:cNvPr id="3798" name="Drop Down 726" hidden="1">
              <a:extLst>
                <a:ext uri="{63B3BB69-23CF-44E3-9099-C40C66FF867C}">
                  <a14:compatExt spid="_x0000_s3798"/>
                </a:ext>
                <a:ext uri="{FF2B5EF4-FFF2-40B4-BE49-F238E27FC236}">
                  <a16:creationId xmlns:a16="http://schemas.microsoft.com/office/drawing/2014/main" id="{0661FF60-D8B2-41CF-B07A-95D062C1B6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9525</xdr:rowOff>
        </xdr:from>
        <xdr:to>
          <xdr:col>11</xdr:col>
          <xdr:colOff>9525</xdr:colOff>
          <xdr:row>99</xdr:row>
          <xdr:rowOff>9525</xdr:rowOff>
        </xdr:to>
        <xdr:sp macro="" textlink="">
          <xdr:nvSpPr>
            <xdr:cNvPr id="3800" name="Drop Down 728" hidden="1">
              <a:extLst>
                <a:ext uri="{63B3BB69-23CF-44E3-9099-C40C66FF867C}">
                  <a14:compatExt spid="_x0000_s3800"/>
                </a:ext>
                <a:ext uri="{FF2B5EF4-FFF2-40B4-BE49-F238E27FC236}">
                  <a16:creationId xmlns:a16="http://schemas.microsoft.com/office/drawing/2014/main" id="{39ED1BC5-8BD2-4052-98A9-047273843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108</xdr:row>
          <xdr:rowOff>9525</xdr:rowOff>
        </xdr:from>
        <xdr:to>
          <xdr:col>11</xdr:col>
          <xdr:colOff>9525</xdr:colOff>
          <xdr:row>109</xdr:row>
          <xdr:rowOff>9525</xdr:rowOff>
        </xdr:to>
        <xdr:sp macro="" textlink="">
          <xdr:nvSpPr>
            <xdr:cNvPr id="3816" name="Drop Down 744" hidden="1">
              <a:extLst>
                <a:ext uri="{63B3BB69-23CF-44E3-9099-C40C66FF867C}">
                  <a14:compatExt spid="_x0000_s3816"/>
                </a:ext>
                <a:ext uri="{FF2B5EF4-FFF2-40B4-BE49-F238E27FC236}">
                  <a16:creationId xmlns:a16="http://schemas.microsoft.com/office/drawing/2014/main" id="{CA5CEB04-F3F2-41C1-8941-7B03A63610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107</xdr:row>
          <xdr:rowOff>9525</xdr:rowOff>
        </xdr:from>
        <xdr:to>
          <xdr:col>11</xdr:col>
          <xdr:colOff>9525</xdr:colOff>
          <xdr:row>108</xdr:row>
          <xdr:rowOff>9525</xdr:rowOff>
        </xdr:to>
        <xdr:sp macro="" textlink="">
          <xdr:nvSpPr>
            <xdr:cNvPr id="3817" name="Drop Down 745" hidden="1">
              <a:extLst>
                <a:ext uri="{63B3BB69-23CF-44E3-9099-C40C66FF867C}">
                  <a14:compatExt spid="_x0000_s3817"/>
                </a:ext>
                <a:ext uri="{FF2B5EF4-FFF2-40B4-BE49-F238E27FC236}">
                  <a16:creationId xmlns:a16="http://schemas.microsoft.com/office/drawing/2014/main" id="{3A612EF0-8A6B-45D5-9B1C-0D45540A7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106</xdr:row>
          <xdr:rowOff>9525</xdr:rowOff>
        </xdr:from>
        <xdr:to>
          <xdr:col>11</xdr:col>
          <xdr:colOff>9525</xdr:colOff>
          <xdr:row>107</xdr:row>
          <xdr:rowOff>9525</xdr:rowOff>
        </xdr:to>
        <xdr:sp macro="" textlink="">
          <xdr:nvSpPr>
            <xdr:cNvPr id="3818" name="Drop Down 746" hidden="1">
              <a:extLst>
                <a:ext uri="{63B3BB69-23CF-44E3-9099-C40C66FF867C}">
                  <a14:compatExt spid="_x0000_s3818"/>
                </a:ext>
                <a:ext uri="{FF2B5EF4-FFF2-40B4-BE49-F238E27FC236}">
                  <a16:creationId xmlns:a16="http://schemas.microsoft.com/office/drawing/2014/main" id="{0EC64A65-A5D9-4926-8ACF-AF20031CD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105</xdr:row>
          <xdr:rowOff>9525</xdr:rowOff>
        </xdr:from>
        <xdr:to>
          <xdr:col>11</xdr:col>
          <xdr:colOff>9525</xdr:colOff>
          <xdr:row>106</xdr:row>
          <xdr:rowOff>9525</xdr:rowOff>
        </xdr:to>
        <xdr:sp macro="" textlink="">
          <xdr:nvSpPr>
            <xdr:cNvPr id="3819" name="Drop Down 747" hidden="1">
              <a:extLst>
                <a:ext uri="{63B3BB69-23CF-44E3-9099-C40C66FF867C}">
                  <a14:compatExt spid="_x0000_s3819"/>
                </a:ext>
                <a:ext uri="{FF2B5EF4-FFF2-40B4-BE49-F238E27FC236}">
                  <a16:creationId xmlns:a16="http://schemas.microsoft.com/office/drawing/2014/main" id="{090A7FDC-2F50-4E6C-9842-37BD6A706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104</xdr:row>
          <xdr:rowOff>9525</xdr:rowOff>
        </xdr:from>
        <xdr:to>
          <xdr:col>11</xdr:col>
          <xdr:colOff>9525</xdr:colOff>
          <xdr:row>105</xdr:row>
          <xdr:rowOff>9525</xdr:rowOff>
        </xdr:to>
        <xdr:sp macro="" textlink="">
          <xdr:nvSpPr>
            <xdr:cNvPr id="3820" name="Drop Down 748" hidden="1">
              <a:extLst>
                <a:ext uri="{63B3BB69-23CF-44E3-9099-C40C66FF867C}">
                  <a14:compatExt spid="_x0000_s3820"/>
                </a:ext>
                <a:ext uri="{FF2B5EF4-FFF2-40B4-BE49-F238E27FC236}">
                  <a16:creationId xmlns:a16="http://schemas.microsoft.com/office/drawing/2014/main" id="{EF9DA843-59B6-4817-BD8D-9DF02AFD3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9525</xdr:rowOff>
        </xdr:from>
        <xdr:to>
          <xdr:col>11</xdr:col>
          <xdr:colOff>9525</xdr:colOff>
          <xdr:row>104</xdr:row>
          <xdr:rowOff>9525</xdr:rowOff>
        </xdr:to>
        <xdr:sp macro="" textlink="">
          <xdr:nvSpPr>
            <xdr:cNvPr id="3821" name="Drop Down 749" hidden="1">
              <a:extLst>
                <a:ext uri="{63B3BB69-23CF-44E3-9099-C40C66FF867C}">
                  <a14:compatExt spid="_x0000_s3821"/>
                </a:ext>
                <a:ext uri="{FF2B5EF4-FFF2-40B4-BE49-F238E27FC236}">
                  <a16:creationId xmlns:a16="http://schemas.microsoft.com/office/drawing/2014/main" id="{4A6B615C-B504-4041-B582-7085F6B91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102</xdr:row>
          <xdr:rowOff>9525</xdr:rowOff>
        </xdr:from>
        <xdr:to>
          <xdr:col>11</xdr:col>
          <xdr:colOff>9525</xdr:colOff>
          <xdr:row>103</xdr:row>
          <xdr:rowOff>9525</xdr:rowOff>
        </xdr:to>
        <xdr:sp macro="" textlink="">
          <xdr:nvSpPr>
            <xdr:cNvPr id="3822" name="Drop Down 750" hidden="1">
              <a:extLst>
                <a:ext uri="{63B3BB69-23CF-44E3-9099-C40C66FF867C}">
                  <a14:compatExt spid="_x0000_s3822"/>
                </a:ext>
                <a:ext uri="{FF2B5EF4-FFF2-40B4-BE49-F238E27FC236}">
                  <a16:creationId xmlns:a16="http://schemas.microsoft.com/office/drawing/2014/main" id="{802066AC-8C80-47F8-B978-7D3FFFB1ED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101</xdr:row>
          <xdr:rowOff>9525</xdr:rowOff>
        </xdr:from>
        <xdr:to>
          <xdr:col>11</xdr:col>
          <xdr:colOff>9525</xdr:colOff>
          <xdr:row>102</xdr:row>
          <xdr:rowOff>9525</xdr:rowOff>
        </xdr:to>
        <xdr:sp macro="" textlink="">
          <xdr:nvSpPr>
            <xdr:cNvPr id="3823" name="Drop Down 751" hidden="1">
              <a:extLst>
                <a:ext uri="{63B3BB69-23CF-44E3-9099-C40C66FF867C}">
                  <a14:compatExt spid="_x0000_s3823"/>
                </a:ext>
                <a:ext uri="{FF2B5EF4-FFF2-40B4-BE49-F238E27FC236}">
                  <a16:creationId xmlns:a16="http://schemas.microsoft.com/office/drawing/2014/main" id="{86BD36F5-331C-43FA-891C-87E2B659C3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100</xdr:row>
          <xdr:rowOff>9525</xdr:rowOff>
        </xdr:from>
        <xdr:to>
          <xdr:col>11</xdr:col>
          <xdr:colOff>9525</xdr:colOff>
          <xdr:row>101</xdr:row>
          <xdr:rowOff>9525</xdr:rowOff>
        </xdr:to>
        <xdr:sp macro="" textlink="">
          <xdr:nvSpPr>
            <xdr:cNvPr id="3824" name="Drop Down 752" hidden="1">
              <a:extLst>
                <a:ext uri="{63B3BB69-23CF-44E3-9099-C40C66FF867C}">
                  <a14:compatExt spid="_x0000_s3824"/>
                </a:ext>
                <a:ext uri="{FF2B5EF4-FFF2-40B4-BE49-F238E27FC236}">
                  <a16:creationId xmlns:a16="http://schemas.microsoft.com/office/drawing/2014/main" id="{E10998A1-EEC0-4C56-B546-4465AFFB1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99</xdr:row>
          <xdr:rowOff>9525</xdr:rowOff>
        </xdr:from>
        <xdr:to>
          <xdr:col>11</xdr:col>
          <xdr:colOff>9525</xdr:colOff>
          <xdr:row>100</xdr:row>
          <xdr:rowOff>9525</xdr:rowOff>
        </xdr:to>
        <xdr:sp macro="" textlink="">
          <xdr:nvSpPr>
            <xdr:cNvPr id="3825" name="Drop Down 753" hidden="1">
              <a:extLst>
                <a:ext uri="{63B3BB69-23CF-44E3-9099-C40C66FF867C}">
                  <a14:compatExt spid="_x0000_s3825"/>
                </a:ext>
                <a:ext uri="{FF2B5EF4-FFF2-40B4-BE49-F238E27FC236}">
                  <a16:creationId xmlns:a16="http://schemas.microsoft.com/office/drawing/2014/main" id="{BE7406E2-EA2E-4E28-A015-59A44A01A2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109</xdr:row>
          <xdr:rowOff>9525</xdr:rowOff>
        </xdr:from>
        <xdr:to>
          <xdr:col>11</xdr:col>
          <xdr:colOff>9525</xdr:colOff>
          <xdr:row>110</xdr:row>
          <xdr:rowOff>9525</xdr:rowOff>
        </xdr:to>
        <xdr:sp macro="" textlink="">
          <xdr:nvSpPr>
            <xdr:cNvPr id="3826" name="Drop Down 754" hidden="1">
              <a:extLst>
                <a:ext uri="{63B3BB69-23CF-44E3-9099-C40C66FF867C}">
                  <a14:compatExt spid="_x0000_s3826"/>
                </a:ext>
                <a:ext uri="{FF2B5EF4-FFF2-40B4-BE49-F238E27FC236}">
                  <a16:creationId xmlns:a16="http://schemas.microsoft.com/office/drawing/2014/main" id="{9DA8B202-E2F8-498A-90D2-34C9C1AF3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118</xdr:row>
          <xdr:rowOff>9525</xdr:rowOff>
        </xdr:from>
        <xdr:to>
          <xdr:col>11</xdr:col>
          <xdr:colOff>9525</xdr:colOff>
          <xdr:row>119</xdr:row>
          <xdr:rowOff>9525</xdr:rowOff>
        </xdr:to>
        <xdr:sp macro="" textlink="">
          <xdr:nvSpPr>
            <xdr:cNvPr id="3827" name="Drop Down 755" hidden="1">
              <a:extLst>
                <a:ext uri="{63B3BB69-23CF-44E3-9099-C40C66FF867C}">
                  <a14:compatExt spid="_x0000_s3827"/>
                </a:ext>
                <a:ext uri="{FF2B5EF4-FFF2-40B4-BE49-F238E27FC236}">
                  <a16:creationId xmlns:a16="http://schemas.microsoft.com/office/drawing/2014/main" id="{A74D9587-DF41-4433-B94A-693ADA506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117</xdr:row>
          <xdr:rowOff>9525</xdr:rowOff>
        </xdr:from>
        <xdr:to>
          <xdr:col>11</xdr:col>
          <xdr:colOff>9525</xdr:colOff>
          <xdr:row>118</xdr:row>
          <xdr:rowOff>9525</xdr:rowOff>
        </xdr:to>
        <xdr:sp macro="" textlink="">
          <xdr:nvSpPr>
            <xdr:cNvPr id="3829" name="Drop Down 757" hidden="1">
              <a:extLst>
                <a:ext uri="{63B3BB69-23CF-44E3-9099-C40C66FF867C}">
                  <a14:compatExt spid="_x0000_s3829"/>
                </a:ext>
                <a:ext uri="{FF2B5EF4-FFF2-40B4-BE49-F238E27FC236}">
                  <a16:creationId xmlns:a16="http://schemas.microsoft.com/office/drawing/2014/main" id="{9F0CFD1C-017F-4778-AF96-6C6508F08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116</xdr:row>
          <xdr:rowOff>9525</xdr:rowOff>
        </xdr:from>
        <xdr:to>
          <xdr:col>11</xdr:col>
          <xdr:colOff>9525</xdr:colOff>
          <xdr:row>117</xdr:row>
          <xdr:rowOff>9525</xdr:rowOff>
        </xdr:to>
        <xdr:sp macro="" textlink="">
          <xdr:nvSpPr>
            <xdr:cNvPr id="3830" name="Drop Down 758" hidden="1">
              <a:extLst>
                <a:ext uri="{63B3BB69-23CF-44E3-9099-C40C66FF867C}">
                  <a14:compatExt spid="_x0000_s3830"/>
                </a:ext>
                <a:ext uri="{FF2B5EF4-FFF2-40B4-BE49-F238E27FC236}">
                  <a16:creationId xmlns:a16="http://schemas.microsoft.com/office/drawing/2014/main" id="{D6725679-F1FB-45EA-9999-97BFDDDE8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9525</xdr:rowOff>
        </xdr:from>
        <xdr:to>
          <xdr:col>11</xdr:col>
          <xdr:colOff>9525</xdr:colOff>
          <xdr:row>116</xdr:row>
          <xdr:rowOff>9525</xdr:rowOff>
        </xdr:to>
        <xdr:sp macro="" textlink="">
          <xdr:nvSpPr>
            <xdr:cNvPr id="3831" name="Drop Down 759" hidden="1">
              <a:extLst>
                <a:ext uri="{63B3BB69-23CF-44E3-9099-C40C66FF867C}">
                  <a14:compatExt spid="_x0000_s3831"/>
                </a:ext>
                <a:ext uri="{FF2B5EF4-FFF2-40B4-BE49-F238E27FC236}">
                  <a16:creationId xmlns:a16="http://schemas.microsoft.com/office/drawing/2014/main" id="{344C0989-8600-40DC-84DA-BDA58288A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114</xdr:row>
          <xdr:rowOff>9525</xdr:rowOff>
        </xdr:from>
        <xdr:to>
          <xdr:col>11</xdr:col>
          <xdr:colOff>9525</xdr:colOff>
          <xdr:row>115</xdr:row>
          <xdr:rowOff>9525</xdr:rowOff>
        </xdr:to>
        <xdr:sp macro="" textlink="">
          <xdr:nvSpPr>
            <xdr:cNvPr id="3832" name="Drop Down 760" hidden="1">
              <a:extLst>
                <a:ext uri="{63B3BB69-23CF-44E3-9099-C40C66FF867C}">
                  <a14:compatExt spid="_x0000_s3832"/>
                </a:ext>
                <a:ext uri="{FF2B5EF4-FFF2-40B4-BE49-F238E27FC236}">
                  <a16:creationId xmlns:a16="http://schemas.microsoft.com/office/drawing/2014/main" id="{C3C4A9E4-7BE4-45D4-89CC-249761A29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113</xdr:row>
          <xdr:rowOff>9525</xdr:rowOff>
        </xdr:from>
        <xdr:to>
          <xdr:col>11</xdr:col>
          <xdr:colOff>9525</xdr:colOff>
          <xdr:row>114</xdr:row>
          <xdr:rowOff>9525</xdr:rowOff>
        </xdr:to>
        <xdr:sp macro="" textlink="">
          <xdr:nvSpPr>
            <xdr:cNvPr id="3833" name="Drop Down 761" hidden="1">
              <a:extLst>
                <a:ext uri="{63B3BB69-23CF-44E3-9099-C40C66FF867C}">
                  <a14:compatExt spid="_x0000_s3833"/>
                </a:ext>
                <a:ext uri="{FF2B5EF4-FFF2-40B4-BE49-F238E27FC236}">
                  <a16:creationId xmlns:a16="http://schemas.microsoft.com/office/drawing/2014/main" id="{1399F946-B0E8-4929-9620-174585EF73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112</xdr:row>
          <xdr:rowOff>9525</xdr:rowOff>
        </xdr:from>
        <xdr:to>
          <xdr:col>11</xdr:col>
          <xdr:colOff>9525</xdr:colOff>
          <xdr:row>113</xdr:row>
          <xdr:rowOff>9525</xdr:rowOff>
        </xdr:to>
        <xdr:sp macro="" textlink="">
          <xdr:nvSpPr>
            <xdr:cNvPr id="3834" name="Drop Down 762" hidden="1">
              <a:extLst>
                <a:ext uri="{63B3BB69-23CF-44E3-9099-C40C66FF867C}">
                  <a14:compatExt spid="_x0000_s3834"/>
                </a:ext>
                <a:ext uri="{FF2B5EF4-FFF2-40B4-BE49-F238E27FC236}">
                  <a16:creationId xmlns:a16="http://schemas.microsoft.com/office/drawing/2014/main" id="{8766CC97-9EC2-4A76-9126-EE18D1733A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111</xdr:row>
          <xdr:rowOff>9525</xdr:rowOff>
        </xdr:from>
        <xdr:to>
          <xdr:col>11</xdr:col>
          <xdr:colOff>9525</xdr:colOff>
          <xdr:row>112</xdr:row>
          <xdr:rowOff>9525</xdr:rowOff>
        </xdr:to>
        <xdr:sp macro="" textlink="">
          <xdr:nvSpPr>
            <xdr:cNvPr id="3836" name="Drop Down 764" hidden="1">
              <a:extLst>
                <a:ext uri="{63B3BB69-23CF-44E3-9099-C40C66FF867C}">
                  <a14:compatExt spid="_x0000_s3836"/>
                </a:ext>
                <a:ext uri="{FF2B5EF4-FFF2-40B4-BE49-F238E27FC236}">
                  <a16:creationId xmlns:a16="http://schemas.microsoft.com/office/drawing/2014/main" id="{5FF64936-EF41-4ABF-AAB6-66E84DEF13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110</xdr:row>
          <xdr:rowOff>9525</xdr:rowOff>
        </xdr:from>
        <xdr:to>
          <xdr:col>11</xdr:col>
          <xdr:colOff>9525</xdr:colOff>
          <xdr:row>111</xdr:row>
          <xdr:rowOff>9525</xdr:rowOff>
        </xdr:to>
        <xdr:sp macro="" textlink="">
          <xdr:nvSpPr>
            <xdr:cNvPr id="3837" name="Drop Down 765" hidden="1">
              <a:extLst>
                <a:ext uri="{63B3BB69-23CF-44E3-9099-C40C66FF867C}">
                  <a14:compatExt spid="_x0000_s3837"/>
                </a:ext>
                <a:ext uri="{FF2B5EF4-FFF2-40B4-BE49-F238E27FC236}">
                  <a16:creationId xmlns:a16="http://schemas.microsoft.com/office/drawing/2014/main" id="{4CEE41E0-81FE-4FFD-A00C-63B2A0DA6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128</xdr:row>
          <xdr:rowOff>9525</xdr:rowOff>
        </xdr:from>
        <xdr:to>
          <xdr:col>11</xdr:col>
          <xdr:colOff>9525</xdr:colOff>
          <xdr:row>129</xdr:row>
          <xdr:rowOff>9525</xdr:rowOff>
        </xdr:to>
        <xdr:sp macro="" textlink="">
          <xdr:nvSpPr>
            <xdr:cNvPr id="3838" name="Drop Down 766" hidden="1">
              <a:extLst>
                <a:ext uri="{63B3BB69-23CF-44E3-9099-C40C66FF867C}">
                  <a14:compatExt spid="_x0000_s3838"/>
                </a:ext>
                <a:ext uri="{FF2B5EF4-FFF2-40B4-BE49-F238E27FC236}">
                  <a16:creationId xmlns:a16="http://schemas.microsoft.com/office/drawing/2014/main" id="{461FB648-1D35-43AC-A9B3-A5FD9BE8B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119</xdr:row>
          <xdr:rowOff>9525</xdr:rowOff>
        </xdr:from>
        <xdr:to>
          <xdr:col>11</xdr:col>
          <xdr:colOff>9525</xdr:colOff>
          <xdr:row>120</xdr:row>
          <xdr:rowOff>9525</xdr:rowOff>
        </xdr:to>
        <xdr:sp macro="" textlink="">
          <xdr:nvSpPr>
            <xdr:cNvPr id="3839" name="Drop Down 767" hidden="1">
              <a:extLst>
                <a:ext uri="{63B3BB69-23CF-44E3-9099-C40C66FF867C}">
                  <a14:compatExt spid="_x0000_s3839"/>
                </a:ext>
                <a:ext uri="{FF2B5EF4-FFF2-40B4-BE49-F238E27FC236}">
                  <a16:creationId xmlns:a16="http://schemas.microsoft.com/office/drawing/2014/main" id="{8414EF6D-E296-4A8B-AE18-989CD39A5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120</xdr:row>
          <xdr:rowOff>9525</xdr:rowOff>
        </xdr:from>
        <xdr:to>
          <xdr:col>11</xdr:col>
          <xdr:colOff>9525</xdr:colOff>
          <xdr:row>121</xdr:row>
          <xdr:rowOff>9525</xdr:rowOff>
        </xdr:to>
        <xdr:sp macro="" textlink="">
          <xdr:nvSpPr>
            <xdr:cNvPr id="3840" name="Drop Down 768" hidden="1">
              <a:extLst>
                <a:ext uri="{63B3BB69-23CF-44E3-9099-C40C66FF867C}">
                  <a14:compatExt spid="_x0000_s3840"/>
                </a:ext>
                <a:ext uri="{FF2B5EF4-FFF2-40B4-BE49-F238E27FC236}">
                  <a16:creationId xmlns:a16="http://schemas.microsoft.com/office/drawing/2014/main" id="{AC5B2D24-51AB-4793-8C88-81BE376678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121</xdr:row>
          <xdr:rowOff>9525</xdr:rowOff>
        </xdr:from>
        <xdr:to>
          <xdr:col>11</xdr:col>
          <xdr:colOff>9525</xdr:colOff>
          <xdr:row>122</xdr:row>
          <xdr:rowOff>9525</xdr:rowOff>
        </xdr:to>
        <xdr:sp macro="" textlink="">
          <xdr:nvSpPr>
            <xdr:cNvPr id="3841" name="Drop Down 769" hidden="1">
              <a:extLst>
                <a:ext uri="{63B3BB69-23CF-44E3-9099-C40C66FF867C}">
                  <a14:compatExt spid="_x0000_s3841"/>
                </a:ext>
                <a:ext uri="{FF2B5EF4-FFF2-40B4-BE49-F238E27FC236}">
                  <a16:creationId xmlns:a16="http://schemas.microsoft.com/office/drawing/2014/main" id="{F077FE30-1FE1-41A4-853F-01A932B656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123</xdr:row>
          <xdr:rowOff>9525</xdr:rowOff>
        </xdr:from>
        <xdr:to>
          <xdr:col>11</xdr:col>
          <xdr:colOff>9525</xdr:colOff>
          <xdr:row>124</xdr:row>
          <xdr:rowOff>9525</xdr:rowOff>
        </xdr:to>
        <xdr:sp macro="" textlink="">
          <xdr:nvSpPr>
            <xdr:cNvPr id="3843" name="Drop Down 771" hidden="1">
              <a:extLst>
                <a:ext uri="{63B3BB69-23CF-44E3-9099-C40C66FF867C}">
                  <a14:compatExt spid="_x0000_s3843"/>
                </a:ext>
                <a:ext uri="{FF2B5EF4-FFF2-40B4-BE49-F238E27FC236}">
                  <a16:creationId xmlns:a16="http://schemas.microsoft.com/office/drawing/2014/main" id="{F7034567-CC35-4D40-928B-DC757EEA4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122</xdr:row>
          <xdr:rowOff>9525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3844" name="Drop Down 772" hidden="1">
              <a:extLst>
                <a:ext uri="{63B3BB69-23CF-44E3-9099-C40C66FF867C}">
                  <a14:compatExt spid="_x0000_s3844"/>
                </a:ext>
                <a:ext uri="{FF2B5EF4-FFF2-40B4-BE49-F238E27FC236}">
                  <a16:creationId xmlns:a16="http://schemas.microsoft.com/office/drawing/2014/main" id="{C2F3617D-A6AF-4421-B631-649093A0C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124</xdr:row>
          <xdr:rowOff>9525</xdr:rowOff>
        </xdr:from>
        <xdr:to>
          <xdr:col>11</xdr:col>
          <xdr:colOff>9525</xdr:colOff>
          <xdr:row>125</xdr:row>
          <xdr:rowOff>9525</xdr:rowOff>
        </xdr:to>
        <xdr:sp macro="" textlink="">
          <xdr:nvSpPr>
            <xdr:cNvPr id="3845" name="Drop Down 773" hidden="1">
              <a:extLst>
                <a:ext uri="{63B3BB69-23CF-44E3-9099-C40C66FF867C}">
                  <a14:compatExt spid="_x0000_s3845"/>
                </a:ext>
                <a:ext uri="{FF2B5EF4-FFF2-40B4-BE49-F238E27FC236}">
                  <a16:creationId xmlns:a16="http://schemas.microsoft.com/office/drawing/2014/main" id="{E3616098-75D2-4E9F-88D1-B99A49B5C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125</xdr:row>
          <xdr:rowOff>9525</xdr:rowOff>
        </xdr:from>
        <xdr:to>
          <xdr:col>11</xdr:col>
          <xdr:colOff>9525</xdr:colOff>
          <xdr:row>126</xdr:row>
          <xdr:rowOff>9525</xdr:rowOff>
        </xdr:to>
        <xdr:sp macro="" textlink="">
          <xdr:nvSpPr>
            <xdr:cNvPr id="3846" name="Drop Down 774" hidden="1">
              <a:extLst>
                <a:ext uri="{63B3BB69-23CF-44E3-9099-C40C66FF867C}">
                  <a14:compatExt spid="_x0000_s3846"/>
                </a:ext>
                <a:ext uri="{FF2B5EF4-FFF2-40B4-BE49-F238E27FC236}">
                  <a16:creationId xmlns:a16="http://schemas.microsoft.com/office/drawing/2014/main" id="{24BD9571-FF95-4EEF-827C-4FE2D799C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126</xdr:row>
          <xdr:rowOff>9525</xdr:rowOff>
        </xdr:from>
        <xdr:to>
          <xdr:col>11</xdr:col>
          <xdr:colOff>9525</xdr:colOff>
          <xdr:row>127</xdr:row>
          <xdr:rowOff>9525</xdr:rowOff>
        </xdr:to>
        <xdr:sp macro="" textlink="">
          <xdr:nvSpPr>
            <xdr:cNvPr id="3847" name="Drop Down 775" hidden="1">
              <a:extLst>
                <a:ext uri="{63B3BB69-23CF-44E3-9099-C40C66FF867C}">
                  <a14:compatExt spid="_x0000_s3847"/>
                </a:ext>
                <a:ext uri="{FF2B5EF4-FFF2-40B4-BE49-F238E27FC236}">
                  <a16:creationId xmlns:a16="http://schemas.microsoft.com/office/drawing/2014/main" id="{DC241455-C315-4C63-A211-C383C7591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9525</xdr:rowOff>
        </xdr:from>
        <xdr:to>
          <xdr:col>11</xdr:col>
          <xdr:colOff>9525</xdr:colOff>
          <xdr:row>128</xdr:row>
          <xdr:rowOff>9525</xdr:rowOff>
        </xdr:to>
        <xdr:sp macro="" textlink="">
          <xdr:nvSpPr>
            <xdr:cNvPr id="3848" name="Drop Down 776" hidden="1">
              <a:extLst>
                <a:ext uri="{63B3BB69-23CF-44E3-9099-C40C66FF867C}">
                  <a14:compatExt spid="_x0000_s3848"/>
                </a:ext>
                <a:ext uri="{FF2B5EF4-FFF2-40B4-BE49-F238E27FC236}">
                  <a16:creationId xmlns:a16="http://schemas.microsoft.com/office/drawing/2014/main" id="{FC049E74-A995-46B6-B1EE-6F00AF8F97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137</xdr:row>
          <xdr:rowOff>9525</xdr:rowOff>
        </xdr:from>
        <xdr:to>
          <xdr:col>11</xdr:col>
          <xdr:colOff>9525</xdr:colOff>
          <xdr:row>138</xdr:row>
          <xdr:rowOff>9525</xdr:rowOff>
        </xdr:to>
        <xdr:sp macro="" textlink="">
          <xdr:nvSpPr>
            <xdr:cNvPr id="3849" name="Drop Down 777" hidden="1">
              <a:extLst>
                <a:ext uri="{63B3BB69-23CF-44E3-9099-C40C66FF867C}">
                  <a14:compatExt spid="_x0000_s3849"/>
                </a:ext>
                <a:ext uri="{FF2B5EF4-FFF2-40B4-BE49-F238E27FC236}">
                  <a16:creationId xmlns:a16="http://schemas.microsoft.com/office/drawing/2014/main" id="{2DF11E51-0C69-47A3-BF3E-CBC3049F23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136</xdr:row>
          <xdr:rowOff>9525</xdr:rowOff>
        </xdr:from>
        <xdr:to>
          <xdr:col>11</xdr:col>
          <xdr:colOff>9525</xdr:colOff>
          <xdr:row>137</xdr:row>
          <xdr:rowOff>9525</xdr:rowOff>
        </xdr:to>
        <xdr:sp macro="" textlink="">
          <xdr:nvSpPr>
            <xdr:cNvPr id="3850" name="Drop Down 778" hidden="1">
              <a:extLst>
                <a:ext uri="{63B3BB69-23CF-44E3-9099-C40C66FF867C}">
                  <a14:compatExt spid="_x0000_s3850"/>
                </a:ext>
                <a:ext uri="{FF2B5EF4-FFF2-40B4-BE49-F238E27FC236}">
                  <a16:creationId xmlns:a16="http://schemas.microsoft.com/office/drawing/2014/main" id="{EA1FB730-12BC-4C39-882D-74682F5AD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135</xdr:row>
          <xdr:rowOff>9525</xdr:rowOff>
        </xdr:from>
        <xdr:to>
          <xdr:col>11</xdr:col>
          <xdr:colOff>9525</xdr:colOff>
          <xdr:row>136</xdr:row>
          <xdr:rowOff>9525</xdr:rowOff>
        </xdr:to>
        <xdr:sp macro="" textlink="">
          <xdr:nvSpPr>
            <xdr:cNvPr id="3851" name="Drop Down 779" hidden="1">
              <a:extLst>
                <a:ext uri="{63B3BB69-23CF-44E3-9099-C40C66FF867C}">
                  <a14:compatExt spid="_x0000_s3851"/>
                </a:ext>
                <a:ext uri="{FF2B5EF4-FFF2-40B4-BE49-F238E27FC236}">
                  <a16:creationId xmlns:a16="http://schemas.microsoft.com/office/drawing/2014/main" id="{C33132E9-0D88-47E8-BBB2-79B6AD35B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134</xdr:row>
          <xdr:rowOff>9525</xdr:rowOff>
        </xdr:from>
        <xdr:to>
          <xdr:col>11</xdr:col>
          <xdr:colOff>9525</xdr:colOff>
          <xdr:row>135</xdr:row>
          <xdr:rowOff>9525</xdr:rowOff>
        </xdr:to>
        <xdr:sp macro="" textlink="">
          <xdr:nvSpPr>
            <xdr:cNvPr id="3852" name="Drop Down 780" hidden="1">
              <a:extLst>
                <a:ext uri="{63B3BB69-23CF-44E3-9099-C40C66FF867C}">
                  <a14:compatExt spid="_x0000_s3852"/>
                </a:ext>
                <a:ext uri="{FF2B5EF4-FFF2-40B4-BE49-F238E27FC236}">
                  <a16:creationId xmlns:a16="http://schemas.microsoft.com/office/drawing/2014/main" id="{F6EEFCC2-2708-47CF-A8BC-A2B0A93235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9525</xdr:rowOff>
        </xdr:from>
        <xdr:to>
          <xdr:col>11</xdr:col>
          <xdr:colOff>9525</xdr:colOff>
          <xdr:row>134</xdr:row>
          <xdr:rowOff>9525</xdr:rowOff>
        </xdr:to>
        <xdr:sp macro="" textlink="">
          <xdr:nvSpPr>
            <xdr:cNvPr id="3853" name="Drop Down 781" hidden="1">
              <a:extLst>
                <a:ext uri="{63B3BB69-23CF-44E3-9099-C40C66FF867C}">
                  <a14:compatExt spid="_x0000_s3853"/>
                </a:ext>
                <a:ext uri="{FF2B5EF4-FFF2-40B4-BE49-F238E27FC236}">
                  <a16:creationId xmlns:a16="http://schemas.microsoft.com/office/drawing/2014/main" id="{3B7BE5BE-ACE0-4A0A-B03F-B6E8CE7D43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132</xdr:row>
          <xdr:rowOff>9525</xdr:rowOff>
        </xdr:from>
        <xdr:to>
          <xdr:col>11</xdr:col>
          <xdr:colOff>9525</xdr:colOff>
          <xdr:row>133</xdr:row>
          <xdr:rowOff>9525</xdr:rowOff>
        </xdr:to>
        <xdr:sp macro="" textlink="">
          <xdr:nvSpPr>
            <xdr:cNvPr id="3854" name="Drop Down 782" hidden="1">
              <a:extLst>
                <a:ext uri="{63B3BB69-23CF-44E3-9099-C40C66FF867C}">
                  <a14:compatExt spid="_x0000_s3854"/>
                </a:ext>
                <a:ext uri="{FF2B5EF4-FFF2-40B4-BE49-F238E27FC236}">
                  <a16:creationId xmlns:a16="http://schemas.microsoft.com/office/drawing/2014/main" id="{B7290E62-94D6-40EC-824B-62BB575B0E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131</xdr:row>
          <xdr:rowOff>9525</xdr:rowOff>
        </xdr:from>
        <xdr:to>
          <xdr:col>11</xdr:col>
          <xdr:colOff>9525</xdr:colOff>
          <xdr:row>132</xdr:row>
          <xdr:rowOff>9525</xdr:rowOff>
        </xdr:to>
        <xdr:sp macro="" textlink="">
          <xdr:nvSpPr>
            <xdr:cNvPr id="3855" name="Drop Down 783" hidden="1">
              <a:extLst>
                <a:ext uri="{63B3BB69-23CF-44E3-9099-C40C66FF867C}">
                  <a14:compatExt spid="_x0000_s3855"/>
                </a:ext>
                <a:ext uri="{FF2B5EF4-FFF2-40B4-BE49-F238E27FC236}">
                  <a16:creationId xmlns:a16="http://schemas.microsoft.com/office/drawing/2014/main" id="{D18DB585-75C8-48FA-99DD-738442FC0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130</xdr:row>
          <xdr:rowOff>9525</xdr:rowOff>
        </xdr:from>
        <xdr:to>
          <xdr:col>11</xdr:col>
          <xdr:colOff>9525</xdr:colOff>
          <xdr:row>131</xdr:row>
          <xdr:rowOff>9525</xdr:rowOff>
        </xdr:to>
        <xdr:sp macro="" textlink="">
          <xdr:nvSpPr>
            <xdr:cNvPr id="3856" name="Drop Down 784" hidden="1">
              <a:extLst>
                <a:ext uri="{63B3BB69-23CF-44E3-9099-C40C66FF867C}">
                  <a14:compatExt spid="_x0000_s3856"/>
                </a:ext>
                <a:ext uri="{FF2B5EF4-FFF2-40B4-BE49-F238E27FC236}">
                  <a16:creationId xmlns:a16="http://schemas.microsoft.com/office/drawing/2014/main" id="{F54C541D-B5F4-4961-934F-205762384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129</xdr:row>
          <xdr:rowOff>9525</xdr:rowOff>
        </xdr:from>
        <xdr:to>
          <xdr:col>11</xdr:col>
          <xdr:colOff>9525</xdr:colOff>
          <xdr:row>130</xdr:row>
          <xdr:rowOff>9525</xdr:rowOff>
        </xdr:to>
        <xdr:sp macro="" textlink="">
          <xdr:nvSpPr>
            <xdr:cNvPr id="3857" name="Drop Down 785" hidden="1">
              <a:extLst>
                <a:ext uri="{63B3BB69-23CF-44E3-9099-C40C66FF867C}">
                  <a14:compatExt spid="_x0000_s3857"/>
                </a:ext>
                <a:ext uri="{FF2B5EF4-FFF2-40B4-BE49-F238E27FC236}">
                  <a16:creationId xmlns:a16="http://schemas.microsoft.com/office/drawing/2014/main" id="{39F39A59-1ED3-47E7-B832-065356137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.xml"/><Relationship Id="rId117" Type="http://schemas.openxmlformats.org/officeDocument/2006/relationships/ctrlProp" Target="../ctrlProps/ctrlProp110.xml"/><Relationship Id="rId21" Type="http://schemas.openxmlformats.org/officeDocument/2006/relationships/ctrlProp" Target="../ctrlProps/ctrlProp14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63" Type="http://schemas.openxmlformats.org/officeDocument/2006/relationships/ctrlProp" Target="../ctrlProps/ctrlProp56.xml"/><Relationship Id="rId68" Type="http://schemas.openxmlformats.org/officeDocument/2006/relationships/ctrlProp" Target="../ctrlProps/ctrlProp61.xml"/><Relationship Id="rId84" Type="http://schemas.openxmlformats.org/officeDocument/2006/relationships/ctrlProp" Target="../ctrlProps/ctrlProp77.xml"/><Relationship Id="rId89" Type="http://schemas.openxmlformats.org/officeDocument/2006/relationships/ctrlProp" Target="../ctrlProps/ctrlProp82.xml"/><Relationship Id="rId112" Type="http://schemas.openxmlformats.org/officeDocument/2006/relationships/ctrlProp" Target="../ctrlProps/ctrlProp105.xml"/><Relationship Id="rId16" Type="http://schemas.openxmlformats.org/officeDocument/2006/relationships/ctrlProp" Target="../ctrlProps/ctrlProp9.xml"/><Relationship Id="rId107" Type="http://schemas.openxmlformats.org/officeDocument/2006/relationships/ctrlProp" Target="../ctrlProps/ctrlProp100.xml"/><Relationship Id="rId11" Type="http://schemas.openxmlformats.org/officeDocument/2006/relationships/ctrlProp" Target="../ctrlProps/ctrlProp4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53" Type="http://schemas.openxmlformats.org/officeDocument/2006/relationships/ctrlProp" Target="../ctrlProps/ctrlProp46.xml"/><Relationship Id="rId58" Type="http://schemas.openxmlformats.org/officeDocument/2006/relationships/ctrlProp" Target="../ctrlProps/ctrlProp51.xml"/><Relationship Id="rId74" Type="http://schemas.openxmlformats.org/officeDocument/2006/relationships/ctrlProp" Target="../ctrlProps/ctrlProp67.xml"/><Relationship Id="rId79" Type="http://schemas.openxmlformats.org/officeDocument/2006/relationships/ctrlProp" Target="../ctrlProps/ctrlProp72.xml"/><Relationship Id="rId102" Type="http://schemas.openxmlformats.org/officeDocument/2006/relationships/ctrlProp" Target="../ctrlProps/ctrlProp95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3.xml"/><Relationship Id="rId95" Type="http://schemas.openxmlformats.org/officeDocument/2006/relationships/ctrlProp" Target="../ctrlProps/ctrlProp88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64" Type="http://schemas.openxmlformats.org/officeDocument/2006/relationships/ctrlProp" Target="../ctrlProps/ctrlProp57.xml"/><Relationship Id="rId69" Type="http://schemas.openxmlformats.org/officeDocument/2006/relationships/ctrlProp" Target="../ctrlProps/ctrlProp62.xml"/><Relationship Id="rId113" Type="http://schemas.openxmlformats.org/officeDocument/2006/relationships/ctrlProp" Target="../ctrlProps/ctrlProp106.xml"/><Relationship Id="rId118" Type="http://schemas.openxmlformats.org/officeDocument/2006/relationships/ctrlProp" Target="../ctrlProps/ctrlProp111.xml"/><Relationship Id="rId80" Type="http://schemas.openxmlformats.org/officeDocument/2006/relationships/ctrlProp" Target="../ctrlProps/ctrlProp73.xml"/><Relationship Id="rId85" Type="http://schemas.openxmlformats.org/officeDocument/2006/relationships/ctrlProp" Target="../ctrlProps/ctrlProp78.x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59" Type="http://schemas.openxmlformats.org/officeDocument/2006/relationships/ctrlProp" Target="../ctrlProps/ctrlProp52.xml"/><Relationship Id="rId103" Type="http://schemas.openxmlformats.org/officeDocument/2006/relationships/ctrlProp" Target="../ctrlProps/ctrlProp96.xml"/><Relationship Id="rId108" Type="http://schemas.openxmlformats.org/officeDocument/2006/relationships/ctrlProp" Target="../ctrlProps/ctrlProp101.xml"/><Relationship Id="rId54" Type="http://schemas.openxmlformats.org/officeDocument/2006/relationships/ctrlProp" Target="../ctrlProps/ctrlProp47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91" Type="http://schemas.openxmlformats.org/officeDocument/2006/relationships/ctrlProp" Target="../ctrlProps/ctrlProp84.xml"/><Relationship Id="rId96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49" Type="http://schemas.openxmlformats.org/officeDocument/2006/relationships/ctrlProp" Target="../ctrlProps/ctrlProp42.xml"/><Relationship Id="rId114" Type="http://schemas.openxmlformats.org/officeDocument/2006/relationships/ctrlProp" Target="../ctrlProps/ctrlProp107.xml"/><Relationship Id="rId119" Type="http://schemas.openxmlformats.org/officeDocument/2006/relationships/ctrlProp" Target="../ctrlProps/ctrlProp112.xml"/><Relationship Id="rId44" Type="http://schemas.openxmlformats.org/officeDocument/2006/relationships/ctrlProp" Target="../ctrlProps/ctrlProp37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81" Type="http://schemas.openxmlformats.org/officeDocument/2006/relationships/ctrlProp" Target="../ctrlProps/ctrlProp74.xml"/><Relationship Id="rId86" Type="http://schemas.openxmlformats.org/officeDocument/2006/relationships/ctrlProp" Target="../ctrlProps/ctrlProp79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2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9" Type="http://schemas.openxmlformats.org/officeDocument/2006/relationships/ctrlProp" Target="../ctrlProps/ctrlProp32.xml"/><Relationship Id="rId109" Type="http://schemas.openxmlformats.org/officeDocument/2006/relationships/ctrlProp" Target="../ctrlProps/ctrlProp102.xml"/><Relationship Id="rId34" Type="http://schemas.openxmlformats.org/officeDocument/2006/relationships/ctrlProp" Target="../ctrlProps/ctrlProp27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76" Type="http://schemas.openxmlformats.org/officeDocument/2006/relationships/ctrlProp" Target="../ctrlProps/ctrlProp69.xml"/><Relationship Id="rId97" Type="http://schemas.openxmlformats.org/officeDocument/2006/relationships/ctrlProp" Target="../ctrlProps/ctrlProp90.xml"/><Relationship Id="rId104" Type="http://schemas.openxmlformats.org/officeDocument/2006/relationships/ctrlProp" Target="../ctrlProps/ctrlProp97.xml"/><Relationship Id="rId120" Type="http://schemas.openxmlformats.org/officeDocument/2006/relationships/ctrlProp" Target="../ctrlProps/ctrlProp113.xml"/><Relationship Id="rId7" Type="http://schemas.openxmlformats.org/officeDocument/2006/relationships/image" Target="../media/image1.emf"/><Relationship Id="rId71" Type="http://schemas.openxmlformats.org/officeDocument/2006/relationships/ctrlProp" Target="../ctrlProps/ctrlProp64.xml"/><Relationship Id="rId92" Type="http://schemas.openxmlformats.org/officeDocument/2006/relationships/ctrlProp" Target="../ctrlProps/ctrlProp85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22.xml"/><Relationship Id="rId24" Type="http://schemas.openxmlformats.org/officeDocument/2006/relationships/ctrlProp" Target="../ctrlProps/ctrlProp17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66" Type="http://schemas.openxmlformats.org/officeDocument/2006/relationships/ctrlProp" Target="../ctrlProps/ctrlProp59.xml"/><Relationship Id="rId87" Type="http://schemas.openxmlformats.org/officeDocument/2006/relationships/ctrlProp" Target="../ctrlProps/ctrlProp80.xml"/><Relationship Id="rId110" Type="http://schemas.openxmlformats.org/officeDocument/2006/relationships/ctrlProp" Target="../ctrlProps/ctrlProp103.xml"/><Relationship Id="rId115" Type="http://schemas.openxmlformats.org/officeDocument/2006/relationships/ctrlProp" Target="../ctrlProps/ctrlProp108.xml"/><Relationship Id="rId61" Type="http://schemas.openxmlformats.org/officeDocument/2006/relationships/ctrlProp" Target="../ctrlProps/ctrlProp54.xml"/><Relationship Id="rId82" Type="http://schemas.openxmlformats.org/officeDocument/2006/relationships/ctrlProp" Target="../ctrlProps/ctrlProp75.xml"/><Relationship Id="rId19" Type="http://schemas.openxmlformats.org/officeDocument/2006/relationships/ctrlProp" Target="../ctrlProps/ctrlProp12.xml"/><Relationship Id="rId14" Type="http://schemas.openxmlformats.org/officeDocument/2006/relationships/ctrlProp" Target="../ctrlProps/ctrlProp7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56" Type="http://schemas.openxmlformats.org/officeDocument/2006/relationships/ctrlProp" Target="../ctrlProps/ctrlProp49.xml"/><Relationship Id="rId77" Type="http://schemas.openxmlformats.org/officeDocument/2006/relationships/ctrlProp" Target="../ctrlProps/ctrlProp70.xml"/><Relationship Id="rId100" Type="http://schemas.openxmlformats.org/officeDocument/2006/relationships/ctrlProp" Target="../ctrlProps/ctrlProp93.xml"/><Relationship Id="rId105" Type="http://schemas.openxmlformats.org/officeDocument/2006/relationships/ctrlProp" Target="../ctrlProps/ctrlProp98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93" Type="http://schemas.openxmlformats.org/officeDocument/2006/relationships/ctrlProp" Target="../ctrlProps/ctrlProp86.xml"/><Relationship Id="rId98" Type="http://schemas.openxmlformats.org/officeDocument/2006/relationships/ctrlProp" Target="../ctrlProps/ctrlProp91.xml"/><Relationship Id="rId121" Type="http://schemas.openxmlformats.org/officeDocument/2006/relationships/ctrlProp" Target="../ctrlProps/ctrlProp114.xml"/><Relationship Id="rId3" Type="http://schemas.openxmlformats.org/officeDocument/2006/relationships/printerSettings" Target="../printerSettings/printerSettings3.bin"/><Relationship Id="rId25" Type="http://schemas.openxmlformats.org/officeDocument/2006/relationships/ctrlProp" Target="../ctrlProps/ctrlProp18.xml"/><Relationship Id="rId46" Type="http://schemas.openxmlformats.org/officeDocument/2006/relationships/ctrlProp" Target="../ctrlProps/ctrlProp39.xml"/><Relationship Id="rId67" Type="http://schemas.openxmlformats.org/officeDocument/2006/relationships/ctrlProp" Target="../ctrlProps/ctrlProp60.xml"/><Relationship Id="rId116" Type="http://schemas.openxmlformats.org/officeDocument/2006/relationships/ctrlProp" Target="../ctrlProps/ctrlProp109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62" Type="http://schemas.openxmlformats.org/officeDocument/2006/relationships/ctrlProp" Target="../ctrlProps/ctrlProp55.xml"/><Relationship Id="rId83" Type="http://schemas.openxmlformats.org/officeDocument/2006/relationships/ctrlProp" Target="../ctrlProps/ctrlProp76.xml"/><Relationship Id="rId88" Type="http://schemas.openxmlformats.org/officeDocument/2006/relationships/ctrlProp" Target="../ctrlProps/ctrlProp81.xml"/><Relationship Id="rId111" Type="http://schemas.openxmlformats.org/officeDocument/2006/relationships/ctrlProp" Target="../ctrlProps/ctrlProp104.xml"/><Relationship Id="rId15" Type="http://schemas.openxmlformats.org/officeDocument/2006/relationships/ctrlProp" Target="../ctrlProps/ctrlProp8.xml"/><Relationship Id="rId36" Type="http://schemas.openxmlformats.org/officeDocument/2006/relationships/ctrlProp" Target="../ctrlProps/ctrlProp29.xml"/><Relationship Id="rId57" Type="http://schemas.openxmlformats.org/officeDocument/2006/relationships/ctrlProp" Target="../ctrlProps/ctrlProp50.xml"/><Relationship Id="rId106" Type="http://schemas.openxmlformats.org/officeDocument/2006/relationships/ctrlProp" Target="../ctrlProps/ctrlProp99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52" Type="http://schemas.openxmlformats.org/officeDocument/2006/relationships/ctrlProp" Target="../ctrlProps/ctrlProp45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94" Type="http://schemas.openxmlformats.org/officeDocument/2006/relationships/ctrlProp" Target="../ctrlProps/ctrlProp87.xml"/><Relationship Id="rId99" Type="http://schemas.openxmlformats.org/officeDocument/2006/relationships/ctrlProp" Target="../ctrlProps/ctrlProp92.xml"/><Relationship Id="rId101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AG934"/>
  <sheetViews>
    <sheetView showGridLines="0" showRowColHeaders="0" showZeros="0" tabSelected="1" defaultGridColor="0" topLeftCell="A31" colorId="8" zoomScale="80" zoomScaleNormal="80" zoomScalePageLayoutView="115" workbookViewId="0">
      <selection activeCell="H38" sqref="H38:I38"/>
    </sheetView>
  </sheetViews>
  <sheetFormatPr baseColWidth="10" defaultRowHeight="15" customHeight="1" x14ac:dyDescent="0.2"/>
  <cols>
    <col min="1" max="4" width="7.7109375" style="1" customWidth="1"/>
    <col min="5" max="5" width="9.140625" style="1" customWidth="1"/>
    <col min="6" max="6" width="11.140625" style="1" customWidth="1"/>
    <col min="7" max="8" width="8.28515625" style="2" customWidth="1"/>
    <col min="9" max="9" width="11.7109375" style="2" customWidth="1"/>
    <col min="10" max="10" width="6.5703125" style="1" customWidth="1"/>
    <col min="11" max="11" width="7.42578125" style="3" customWidth="1"/>
    <col min="12" max="12" width="6.5703125" style="1" customWidth="1"/>
    <col min="13" max="13" width="7.7109375" style="2" customWidth="1"/>
    <col min="14" max="14" width="7" style="1" customWidth="1"/>
    <col min="15" max="15" width="6" style="1" customWidth="1"/>
    <col min="16" max="16" width="6.5703125" style="1" customWidth="1"/>
    <col min="17" max="17" width="10.7109375" style="1" customWidth="1"/>
    <col min="18" max="31" width="10.7109375" style="1" hidden="1" customWidth="1"/>
    <col min="32" max="32" width="11" style="1" customWidth="1"/>
    <col min="33" max="16384" width="11.42578125" style="1"/>
  </cols>
  <sheetData>
    <row r="1" spans="1:33" ht="15.75" customHeight="1" x14ac:dyDescent="0.2">
      <c r="A1" s="55" t="s">
        <v>5</v>
      </c>
      <c r="B1" s="56"/>
      <c r="C1" s="316" t="s">
        <v>75</v>
      </c>
      <c r="D1" s="316"/>
      <c r="E1" s="316"/>
      <c r="F1" s="316"/>
      <c r="G1" s="316"/>
      <c r="H1" s="316"/>
      <c r="I1" s="316"/>
      <c r="J1" s="319" t="s">
        <v>77</v>
      </c>
      <c r="K1" s="320"/>
      <c r="L1" s="320"/>
      <c r="M1" s="320"/>
      <c r="N1" s="320"/>
      <c r="O1" s="321"/>
      <c r="P1" s="10"/>
      <c r="Q1" s="5"/>
      <c r="R1" s="47"/>
      <c r="S1" s="13"/>
      <c r="T1" s="13"/>
      <c r="U1" s="13"/>
      <c r="V1" s="13"/>
      <c r="W1" s="13"/>
      <c r="X1" s="13"/>
      <c r="Y1" s="13"/>
      <c r="Z1" s="14"/>
      <c r="AA1" s="14"/>
      <c r="AB1" s="14"/>
      <c r="AC1" s="13"/>
      <c r="AD1" s="13"/>
      <c r="AE1" s="15"/>
    </row>
    <row r="2" spans="1:33" ht="15.75" customHeight="1" x14ac:dyDescent="0.2">
      <c r="A2" s="331" t="s">
        <v>84</v>
      </c>
      <c r="B2" s="332"/>
      <c r="C2" s="317"/>
      <c r="D2" s="317"/>
      <c r="E2" s="317"/>
      <c r="F2" s="317"/>
      <c r="G2" s="317"/>
      <c r="H2" s="317"/>
      <c r="I2" s="317"/>
      <c r="J2" s="322"/>
      <c r="K2" s="322"/>
      <c r="L2" s="322"/>
      <c r="M2" s="322"/>
      <c r="N2" s="322"/>
      <c r="O2" s="323"/>
      <c r="P2" s="11"/>
      <c r="Q2" s="6"/>
      <c r="R2" s="47"/>
      <c r="S2" s="163" t="s">
        <v>58</v>
      </c>
      <c r="T2" s="164"/>
      <c r="U2" s="13">
        <f>D8*AB9</f>
        <v>64</v>
      </c>
      <c r="V2" s="13"/>
      <c r="W2" s="13"/>
      <c r="X2" s="13"/>
      <c r="Y2" s="13"/>
      <c r="Z2" s="14"/>
      <c r="AA2" s="13"/>
      <c r="AB2" s="13"/>
      <c r="AC2" s="13"/>
      <c r="AD2" s="13"/>
      <c r="AE2" s="15"/>
    </row>
    <row r="3" spans="1:33" ht="15.75" customHeight="1" thickBot="1" x14ac:dyDescent="0.25">
      <c r="A3" s="331" t="s">
        <v>85</v>
      </c>
      <c r="B3" s="332"/>
      <c r="C3" s="318"/>
      <c r="D3" s="318"/>
      <c r="E3" s="318"/>
      <c r="F3" s="318"/>
      <c r="G3" s="318"/>
      <c r="H3" s="318"/>
      <c r="I3" s="318"/>
      <c r="J3" s="324"/>
      <c r="K3" s="324"/>
      <c r="L3" s="324"/>
      <c r="M3" s="324"/>
      <c r="N3" s="324"/>
      <c r="O3" s="325"/>
      <c r="P3" s="12"/>
      <c r="Q3" s="7"/>
      <c r="R3" s="47"/>
      <c r="S3" s="163" t="s">
        <v>42</v>
      </c>
      <c r="T3" s="164"/>
      <c r="U3" s="16">
        <f>SUM(P37:Q38)/T45</f>
        <v>30</v>
      </c>
      <c r="V3" s="13"/>
      <c r="W3" s="13"/>
      <c r="X3" s="13"/>
      <c r="Y3" s="13"/>
      <c r="Z3" s="14"/>
      <c r="AA3" s="13"/>
      <c r="AB3" s="13"/>
      <c r="AC3" s="315"/>
      <c r="AD3" s="17">
        <v>-14.04</v>
      </c>
      <c r="AE3" s="18" t="s">
        <v>37</v>
      </c>
    </row>
    <row r="4" spans="1:33" ht="15.75" customHeight="1" x14ac:dyDescent="0.2">
      <c r="A4" s="217" t="s">
        <v>72</v>
      </c>
      <c r="B4" s="218"/>
      <c r="C4" s="218"/>
      <c r="D4" s="218"/>
      <c r="E4" s="218"/>
      <c r="F4" s="70"/>
      <c r="G4" s="72"/>
      <c r="H4" s="71"/>
      <c r="I4" s="72"/>
      <c r="J4" s="72"/>
      <c r="K4" s="71"/>
      <c r="L4" s="72"/>
      <c r="M4" s="72"/>
      <c r="N4" s="72"/>
      <c r="O4" s="72"/>
      <c r="P4" s="73"/>
      <c r="Q4" s="74"/>
      <c r="R4" s="47"/>
      <c r="S4" s="163" t="s">
        <v>43</v>
      </c>
      <c r="T4" s="164"/>
      <c r="U4" s="19">
        <f>SUM(U2:U3)</f>
        <v>94</v>
      </c>
      <c r="V4" s="13"/>
      <c r="W4" s="13"/>
      <c r="X4" s="13"/>
      <c r="Y4" s="13"/>
      <c r="Z4" s="20" t="s">
        <v>5</v>
      </c>
      <c r="AA4" s="21">
        <f>INT(AA5*100)/100</f>
        <v>32.4</v>
      </c>
      <c r="AB4" s="22"/>
      <c r="AC4" s="315"/>
      <c r="AD4" s="16">
        <v>-3</v>
      </c>
      <c r="AE4" s="15"/>
    </row>
    <row r="5" spans="1:33" ht="15.75" customHeight="1" thickBot="1" x14ac:dyDescent="0.25">
      <c r="A5" s="217"/>
      <c r="B5" s="218"/>
      <c r="C5" s="218"/>
      <c r="D5" s="218"/>
      <c r="E5" s="218"/>
      <c r="F5" s="186" t="s">
        <v>69</v>
      </c>
      <c r="G5" s="326" t="s">
        <v>71</v>
      </c>
      <c r="H5" s="327"/>
      <c r="I5" s="70"/>
      <c r="J5" s="70"/>
      <c r="K5" s="70"/>
      <c r="L5" s="70"/>
      <c r="M5" s="70"/>
      <c r="N5" s="70"/>
      <c r="O5" s="70"/>
      <c r="P5" s="75"/>
      <c r="Q5" s="76"/>
      <c r="R5" s="47"/>
      <c r="S5" s="163" t="s">
        <v>39</v>
      </c>
      <c r="T5" s="164"/>
      <c r="U5" s="17">
        <f>SUM(P45:Q75)/T45</f>
        <v>32.4</v>
      </c>
      <c r="V5" s="13"/>
      <c r="W5" s="13"/>
      <c r="X5" s="13"/>
      <c r="Y5" s="13"/>
      <c r="Z5" s="13"/>
      <c r="AA5" s="23">
        <f>IF(ISERROR(AA7/T45),"Choisir           Tension           Batterie",AA7/T45)</f>
        <v>32.4</v>
      </c>
      <c r="AB5" s="22"/>
      <c r="AC5" s="315"/>
      <c r="AD5" s="16">
        <v>0</v>
      </c>
      <c r="AE5" s="18" t="s">
        <v>38</v>
      </c>
    </row>
    <row r="6" spans="1:33" ht="15.75" customHeight="1" x14ac:dyDescent="0.25">
      <c r="A6" s="188" t="s">
        <v>6</v>
      </c>
      <c r="B6" s="189"/>
      <c r="C6" s="190"/>
      <c r="D6" s="77" t="s">
        <v>26</v>
      </c>
      <c r="E6" s="78" t="s">
        <v>27</v>
      </c>
      <c r="F6" s="187"/>
      <c r="G6" s="195" t="s">
        <v>70</v>
      </c>
      <c r="H6" s="196"/>
      <c r="I6" s="79"/>
      <c r="J6" s="79"/>
      <c r="K6" s="79"/>
      <c r="L6" s="79"/>
      <c r="M6" s="79"/>
      <c r="N6" s="79"/>
      <c r="O6" s="79"/>
      <c r="P6" s="80"/>
      <c r="Q6" s="76"/>
      <c r="R6" s="47"/>
      <c r="S6" s="163" t="s">
        <v>44</v>
      </c>
      <c r="T6" s="164"/>
      <c r="U6" s="16">
        <f>U3-(U3-N25)</f>
        <v>32.4</v>
      </c>
      <c r="V6" s="13"/>
      <c r="W6" s="13"/>
      <c r="X6" s="13"/>
      <c r="Y6" s="13"/>
      <c r="Z6" s="13"/>
      <c r="AA6" s="22"/>
      <c r="AB6" s="22"/>
      <c r="AC6" s="315"/>
      <c r="AD6" s="13"/>
      <c r="AE6" s="15"/>
    </row>
    <row r="7" spans="1:33" ht="15.75" customHeight="1" x14ac:dyDescent="0.2">
      <c r="A7" s="191"/>
      <c r="B7" s="192"/>
      <c r="C7" s="193"/>
      <c r="D7" s="81"/>
      <c r="E7" s="53"/>
      <c r="F7" s="187"/>
      <c r="G7" s="195" t="s">
        <v>64</v>
      </c>
      <c r="H7" s="196"/>
      <c r="I7" s="79"/>
      <c r="J7" s="82"/>
      <c r="K7" s="82"/>
      <c r="L7" s="82"/>
      <c r="M7" s="82"/>
      <c r="N7" s="82"/>
      <c r="O7" s="82"/>
      <c r="P7" s="75"/>
      <c r="Q7" s="76"/>
      <c r="R7" s="47"/>
      <c r="S7" s="163" t="s">
        <v>45</v>
      </c>
      <c r="T7" s="164"/>
      <c r="U7" s="13">
        <f>IF(U6&gt;40,U3,U6)</f>
        <v>32.4</v>
      </c>
      <c r="V7" s="13"/>
      <c r="W7" s="13"/>
      <c r="X7" s="13"/>
      <c r="Y7" s="13"/>
      <c r="Z7" s="24"/>
      <c r="AA7" s="21">
        <f>SUM(P45:P138)</f>
        <v>777.6</v>
      </c>
      <c r="AB7" s="13"/>
      <c r="AC7" s="13" t="b">
        <f>AND(Z30&lt;2.99,Z30&gt;15,AE11)</f>
        <v>0</v>
      </c>
      <c r="AD7" s="13"/>
      <c r="AE7" s="13"/>
    </row>
    <row r="8" spans="1:33" ht="15.75" customHeight="1" x14ac:dyDescent="0.2">
      <c r="A8" s="167" t="s">
        <v>80</v>
      </c>
      <c r="B8" s="168"/>
      <c r="C8" s="169"/>
      <c r="D8" s="170">
        <v>80</v>
      </c>
      <c r="E8" s="172" t="s">
        <v>28</v>
      </c>
      <c r="F8" s="187"/>
      <c r="G8" s="195" t="s">
        <v>21</v>
      </c>
      <c r="H8" s="196"/>
      <c r="I8" s="79"/>
      <c r="J8" s="82"/>
      <c r="K8" s="82"/>
      <c r="L8" s="82"/>
      <c r="M8" s="82"/>
      <c r="N8" s="82"/>
      <c r="O8" s="82"/>
      <c r="P8" s="75"/>
      <c r="Q8" s="76"/>
      <c r="R8" s="47"/>
      <c r="S8" s="164"/>
      <c r="T8" s="164"/>
      <c r="U8" s="13"/>
      <c r="V8" s="13"/>
      <c r="W8" s="13"/>
      <c r="X8" s="13"/>
      <c r="Y8" s="13"/>
      <c r="Z8" s="25">
        <f>Z10</f>
        <v>1</v>
      </c>
      <c r="AA8" s="13"/>
      <c r="AB8" s="19" t="s">
        <v>5</v>
      </c>
      <c r="AC8" s="19" t="s">
        <v>36</v>
      </c>
      <c r="AD8" s="13"/>
      <c r="AE8" s="13"/>
    </row>
    <row r="9" spans="1:33" ht="15.75" customHeight="1" x14ac:dyDescent="0.2">
      <c r="A9" s="167"/>
      <c r="B9" s="168"/>
      <c r="C9" s="169"/>
      <c r="D9" s="171"/>
      <c r="E9" s="173"/>
      <c r="F9" s="187"/>
      <c r="G9" s="263" t="s">
        <v>65</v>
      </c>
      <c r="H9" s="264"/>
      <c r="I9" s="79"/>
      <c r="J9" s="83"/>
      <c r="K9" s="83"/>
      <c r="L9" s="84"/>
      <c r="M9" s="84"/>
      <c r="N9" s="84"/>
      <c r="O9" s="84"/>
      <c r="P9" s="208" t="s">
        <v>19</v>
      </c>
      <c r="Q9" s="209"/>
      <c r="R9" s="47"/>
      <c r="S9" s="163" t="s">
        <v>46</v>
      </c>
      <c r="T9" s="164"/>
      <c r="U9" s="16">
        <f>U5-U3</f>
        <v>2.3999999999999986</v>
      </c>
      <c r="V9" s="16">
        <f>IF(U9&lt;=0,"",U9)</f>
        <v>2.3999999999999986</v>
      </c>
      <c r="W9" s="13"/>
      <c r="X9" s="13"/>
      <c r="Y9" s="13"/>
      <c r="Z9" s="13"/>
      <c r="AA9" s="13"/>
      <c r="AB9" s="26">
        <f>IF(AA15=1,0.5,0.8)</f>
        <v>0.8</v>
      </c>
      <c r="AC9" s="13"/>
      <c r="AD9" s="13"/>
      <c r="AE9" s="15"/>
    </row>
    <row r="10" spans="1:33" ht="15.75" customHeight="1" x14ac:dyDescent="0.2">
      <c r="A10" s="191" t="s">
        <v>20</v>
      </c>
      <c r="B10" s="192"/>
      <c r="C10" s="193"/>
      <c r="D10" s="85" t="s">
        <v>5</v>
      </c>
      <c r="E10" s="86" t="s">
        <v>5</v>
      </c>
      <c r="F10" s="187"/>
      <c r="G10" s="195" t="s">
        <v>66</v>
      </c>
      <c r="H10" s="196"/>
      <c r="I10" s="79"/>
      <c r="J10" s="83"/>
      <c r="K10" s="83"/>
      <c r="L10" s="84"/>
      <c r="M10" s="84"/>
      <c r="N10" s="84"/>
      <c r="O10" s="84"/>
      <c r="P10" s="70"/>
      <c r="Q10" s="87"/>
      <c r="R10" s="47"/>
      <c r="S10" s="163" t="s">
        <v>48</v>
      </c>
      <c r="T10" s="164"/>
      <c r="U10" s="13" t="str">
        <f>IF(U9&lt;0,"Autonome","")</f>
        <v/>
      </c>
      <c r="V10" s="13"/>
      <c r="W10" s="13"/>
      <c r="X10" s="13"/>
      <c r="Y10" s="13"/>
      <c r="Z10" s="13">
        <v>1</v>
      </c>
      <c r="AA10" s="13">
        <v>2</v>
      </c>
      <c r="AB10" s="19" t="s">
        <v>21</v>
      </c>
      <c r="AC10" s="13"/>
      <c r="AD10" s="27"/>
      <c r="AE10" s="15"/>
    </row>
    <row r="11" spans="1:33" ht="15.75" customHeight="1" thickBot="1" x14ac:dyDescent="0.25">
      <c r="A11" s="312"/>
      <c r="B11" s="313"/>
      <c r="C11" s="314"/>
      <c r="D11" s="8" t="s">
        <v>73</v>
      </c>
      <c r="E11" s="9" t="s">
        <v>74</v>
      </c>
      <c r="F11" s="187"/>
      <c r="G11" s="195" t="s">
        <v>67</v>
      </c>
      <c r="H11" s="196"/>
      <c r="I11" s="79"/>
      <c r="J11" s="83"/>
      <c r="K11" s="83"/>
      <c r="L11" s="83"/>
      <c r="M11" s="83"/>
      <c r="N11" s="83"/>
      <c r="O11" s="83"/>
      <c r="P11" s="70"/>
      <c r="Q11" s="87"/>
      <c r="R11" s="47"/>
      <c r="S11" s="163" t="s">
        <v>47</v>
      </c>
      <c r="T11" s="164"/>
      <c r="U11" s="28" t="str">
        <f>IF(U9=0,"Equilibre","")</f>
        <v/>
      </c>
      <c r="V11" s="13" t="b">
        <f>AND(U11="",U10="",U9)</f>
        <v>1</v>
      </c>
      <c r="W11" s="13"/>
      <c r="X11" s="13"/>
      <c r="Y11" s="13"/>
      <c r="Z11" s="13"/>
      <c r="AA11" s="13">
        <v>2</v>
      </c>
      <c r="AB11" s="27" t="s">
        <v>9</v>
      </c>
      <c r="AC11" s="13"/>
      <c r="AD11" s="27"/>
      <c r="AE11" s="15"/>
    </row>
    <row r="12" spans="1:33" ht="15.75" customHeight="1" x14ac:dyDescent="0.2">
      <c r="A12" s="88"/>
      <c r="B12" s="70"/>
      <c r="C12" s="70"/>
      <c r="D12" s="70"/>
      <c r="E12" s="70"/>
      <c r="F12" s="187"/>
      <c r="G12" s="197" t="s">
        <v>68</v>
      </c>
      <c r="H12" s="198"/>
      <c r="I12" s="71"/>
      <c r="J12" s="83"/>
      <c r="K12" s="83"/>
      <c r="L12" s="83"/>
      <c r="M12" s="83"/>
      <c r="N12" s="83"/>
      <c r="O12" s="83"/>
      <c r="P12" s="70"/>
      <c r="Q12" s="87"/>
      <c r="R12" s="47"/>
      <c r="S12" s="163" t="s">
        <v>5</v>
      </c>
      <c r="T12" s="164"/>
      <c r="U12" s="13"/>
      <c r="V12" s="16"/>
      <c r="W12" s="13"/>
      <c r="X12" s="13"/>
      <c r="Y12" s="13"/>
      <c r="Z12" s="16">
        <f>Z13</f>
        <v>-26.666666666666682</v>
      </c>
      <c r="AA12" s="13">
        <v>2</v>
      </c>
      <c r="AB12" s="27" t="s">
        <v>22</v>
      </c>
      <c r="AC12" s="13"/>
      <c r="AD12" s="29" t="s">
        <v>31</v>
      </c>
      <c r="AE12" s="15"/>
    </row>
    <row r="13" spans="1:33" ht="15.75" customHeight="1" thickBot="1" x14ac:dyDescent="0.25">
      <c r="A13" s="89"/>
      <c r="B13" s="70"/>
      <c r="C13" s="70"/>
      <c r="D13" s="70"/>
      <c r="E13" s="70"/>
      <c r="F13" s="90"/>
      <c r="G13" s="71"/>
      <c r="H13" s="71"/>
      <c r="I13" s="71"/>
      <c r="J13" s="83"/>
      <c r="K13" s="83"/>
      <c r="L13" s="83"/>
      <c r="M13" s="83"/>
      <c r="N13" s="83"/>
      <c r="O13" s="83"/>
      <c r="P13" s="70"/>
      <c r="Q13" s="87"/>
      <c r="R13" s="47"/>
      <c r="S13" s="164"/>
      <c r="T13" s="164"/>
      <c r="U13" s="13"/>
      <c r="V13" s="28">
        <f>IF(U14&gt;0,ROUND(U14,2),"0")</f>
        <v>2.4</v>
      </c>
      <c r="W13" s="13"/>
      <c r="X13" s="13"/>
      <c r="Y13" s="13"/>
      <c r="Z13" s="16">
        <f>(D8*AB9)/(N27-N25)</f>
        <v>-26.666666666666682</v>
      </c>
      <c r="AA13" s="13">
        <f>AA10-AA11-AA12</f>
        <v>-2</v>
      </c>
      <c r="AB13" s="27" t="s">
        <v>23</v>
      </c>
      <c r="AC13" s="13"/>
      <c r="AD13" s="19" t="s">
        <v>29</v>
      </c>
      <c r="AE13" s="15"/>
    </row>
    <row r="14" spans="1:33" ht="15.75" customHeight="1" x14ac:dyDescent="0.2">
      <c r="A14" s="89"/>
      <c r="B14" s="200" t="s">
        <v>35</v>
      </c>
      <c r="C14" s="201"/>
      <c r="D14" s="201"/>
      <c r="E14" s="201"/>
      <c r="F14" s="201"/>
      <c r="G14" s="201"/>
      <c r="H14" s="202"/>
      <c r="I14" s="79"/>
      <c r="J14" s="84"/>
      <c r="K14" s="67"/>
      <c r="L14" s="180" t="s">
        <v>30</v>
      </c>
      <c r="M14" s="180"/>
      <c r="N14" s="180"/>
      <c r="O14" s="180"/>
      <c r="P14" s="181"/>
      <c r="Q14" s="87"/>
      <c r="R14" s="47"/>
      <c r="S14" s="163" t="s">
        <v>49</v>
      </c>
      <c r="T14" s="164"/>
      <c r="U14" s="28" t="str">
        <f>V9&amp;U10&amp;U11</f>
        <v>2,4</v>
      </c>
      <c r="V14" s="13"/>
      <c r="W14" s="13"/>
      <c r="X14" s="13"/>
      <c r="Y14" s="13"/>
      <c r="Z14" s="30"/>
      <c r="AA14" s="13"/>
      <c r="AB14" s="13"/>
      <c r="AC14" s="13"/>
      <c r="AD14" s="13"/>
      <c r="AE14" s="15"/>
    </row>
    <row r="15" spans="1:33" ht="15.75" customHeight="1" x14ac:dyDescent="0.2">
      <c r="A15" s="89"/>
      <c r="B15" s="203"/>
      <c r="C15" s="204"/>
      <c r="D15" s="204"/>
      <c r="E15" s="204"/>
      <c r="F15" s="204"/>
      <c r="G15" s="204"/>
      <c r="H15" s="205"/>
      <c r="I15" s="199" t="s">
        <v>62</v>
      </c>
      <c r="J15" s="199"/>
      <c r="K15" s="68"/>
      <c r="L15" s="182"/>
      <c r="M15" s="182"/>
      <c r="N15" s="182"/>
      <c r="O15" s="182"/>
      <c r="P15" s="183"/>
      <c r="Q15" s="87"/>
      <c r="R15" s="48"/>
      <c r="S15" s="163" t="s">
        <v>56</v>
      </c>
      <c r="T15" s="164"/>
      <c r="U15" s="31">
        <f>N25-N27</f>
        <v>2.3999999999999986</v>
      </c>
      <c r="V15" s="13">
        <f>IF(U15&lt;0," --- ",U15)</f>
        <v>2.3999999999999986</v>
      </c>
      <c r="W15" s="13"/>
      <c r="X15" s="13"/>
      <c r="Y15" s="15"/>
      <c r="Z15" s="13"/>
      <c r="AA15" s="24">
        <v>2</v>
      </c>
      <c r="AB15" s="13"/>
      <c r="AC15" s="227" t="s">
        <v>11</v>
      </c>
      <c r="AD15" s="228" t="s">
        <v>11</v>
      </c>
      <c r="AE15" s="99"/>
      <c r="AF15" s="101"/>
      <c r="AG15" s="101"/>
    </row>
    <row r="16" spans="1:33" ht="15.75" customHeight="1" x14ac:dyDescent="0.2">
      <c r="A16" s="89"/>
      <c r="B16" s="178" t="s">
        <v>24</v>
      </c>
      <c r="C16" s="179"/>
      <c r="D16" s="179"/>
      <c r="E16" s="267" t="str">
        <f>AA4&amp;" Ampères/Heure"</f>
        <v>32,4 Ampères/Heure</v>
      </c>
      <c r="F16" s="268"/>
      <c r="G16" s="268"/>
      <c r="H16" s="269"/>
      <c r="I16" s="199"/>
      <c r="J16" s="199"/>
      <c r="K16" s="68"/>
      <c r="L16" s="184"/>
      <c r="M16" s="184"/>
      <c r="N16" s="184"/>
      <c r="O16" s="184"/>
      <c r="P16" s="185"/>
      <c r="Q16" s="87"/>
      <c r="R16" s="48"/>
      <c r="S16" s="164"/>
      <c r="T16" s="164"/>
      <c r="U16" s="13"/>
      <c r="V16" s="13"/>
      <c r="W16" s="13"/>
      <c r="X16" s="13"/>
      <c r="Y16" s="15"/>
      <c r="Z16" s="17">
        <f>Z17</f>
        <v>2.3999999999999986</v>
      </c>
      <c r="AA16" s="24">
        <v>1</v>
      </c>
      <c r="AB16" s="13"/>
      <c r="AC16" s="227"/>
      <c r="AD16" s="228"/>
      <c r="AE16" s="100"/>
      <c r="AF16" s="101"/>
      <c r="AG16" s="101"/>
    </row>
    <row r="17" spans="1:33" ht="15.75" customHeight="1" x14ac:dyDescent="0.2">
      <c r="A17" s="89"/>
      <c r="B17" s="178"/>
      <c r="C17" s="179"/>
      <c r="D17" s="179"/>
      <c r="E17" s="270"/>
      <c r="F17" s="271"/>
      <c r="G17" s="271"/>
      <c r="H17" s="272"/>
      <c r="I17" s="199" t="s">
        <v>63</v>
      </c>
      <c r="J17" s="199"/>
      <c r="K17" s="68" t="s">
        <v>5</v>
      </c>
      <c r="L17" s="95"/>
      <c r="M17" s="95"/>
      <c r="N17" s="95"/>
      <c r="O17" s="95"/>
      <c r="P17" s="96"/>
      <c r="Q17" s="87"/>
      <c r="R17" s="49"/>
      <c r="S17" s="165" t="s">
        <v>50</v>
      </c>
      <c r="T17" s="166"/>
      <c r="U17" s="32">
        <f>IF(U9=0,"0",(U4/U9))</f>
        <v>39.166666666666693</v>
      </c>
      <c r="V17" s="33">
        <f>IF(U17&lt;0,"",U17)</f>
        <v>39.166666666666693</v>
      </c>
      <c r="W17" s="28" t="e">
        <f>OR(V17&lt;0,V17="0","","jours")</f>
        <v>#VALUE!</v>
      </c>
      <c r="X17" s="28"/>
      <c r="Y17" s="15"/>
      <c r="Z17" s="16">
        <f>Z19</f>
        <v>2.3999999999999986</v>
      </c>
      <c r="AA17" s="13"/>
      <c r="AB17" s="13"/>
      <c r="AC17" s="13"/>
      <c r="AD17" s="13"/>
      <c r="AE17" s="100"/>
      <c r="AF17" s="101"/>
      <c r="AG17" s="101"/>
    </row>
    <row r="18" spans="1:33" ht="15.75" customHeight="1" x14ac:dyDescent="0.2">
      <c r="A18" s="89"/>
      <c r="B18" s="178"/>
      <c r="C18" s="179"/>
      <c r="D18" s="179"/>
      <c r="E18" s="273"/>
      <c r="F18" s="274"/>
      <c r="G18" s="274"/>
      <c r="H18" s="275"/>
      <c r="I18" s="199"/>
      <c r="J18" s="199"/>
      <c r="K18" s="68"/>
      <c r="L18" s="132" t="str">
        <f>U10&amp;U11&amp;U22</f>
        <v/>
      </c>
      <c r="M18" s="132"/>
      <c r="N18" s="132"/>
      <c r="O18" s="132"/>
      <c r="P18" s="133"/>
      <c r="Q18" s="87"/>
      <c r="R18" s="49"/>
      <c r="S18" s="165" t="s">
        <v>48</v>
      </c>
      <c r="T18" s="166"/>
      <c r="U18" s="32" t="str">
        <f>IF(U17&lt;0,"Autonome","")</f>
        <v/>
      </c>
      <c r="V18" s="34"/>
      <c r="W18" s="28"/>
      <c r="X18" s="28"/>
      <c r="Y18" s="15"/>
      <c r="Z18" s="16"/>
      <c r="AA18" s="13"/>
      <c r="AB18" s="13"/>
      <c r="AC18" s="225" t="str">
        <f>IF(AC30&lt;1,"Autonome",AC30&amp;AD27)</f>
        <v>27 jours</v>
      </c>
      <c r="AD18" s="225"/>
      <c r="AE18" s="226"/>
      <c r="AF18" s="101"/>
      <c r="AG18" s="101"/>
    </row>
    <row r="19" spans="1:33" ht="15.75" customHeight="1" x14ac:dyDescent="0.2">
      <c r="A19" s="89"/>
      <c r="B19" s="174" t="s">
        <v>33</v>
      </c>
      <c r="C19" s="175"/>
      <c r="D19" s="175"/>
      <c r="E19" s="282" t="str">
        <f>AA7&amp;"   Watts / Heure"</f>
        <v>777,6   Watts / Heure</v>
      </c>
      <c r="F19" s="283"/>
      <c r="G19" s="283"/>
      <c r="H19" s="284"/>
      <c r="I19" s="199" t="s">
        <v>61</v>
      </c>
      <c r="J19" s="199"/>
      <c r="K19" s="68" t="s">
        <v>5</v>
      </c>
      <c r="L19" s="132">
        <f>U21</f>
        <v>39.166666666666693</v>
      </c>
      <c r="M19" s="132"/>
      <c r="N19" s="132"/>
      <c r="O19" s="132"/>
      <c r="P19" s="133"/>
      <c r="Q19" s="87"/>
      <c r="R19" s="49"/>
      <c r="S19" s="165" t="s">
        <v>47</v>
      </c>
      <c r="T19" s="166"/>
      <c r="U19" s="32" t="str">
        <f>IF(U17="0","Equilibre","")</f>
        <v/>
      </c>
      <c r="V19" s="34" t="b">
        <f>AND(U19="",U18="",U17)</f>
        <v>1</v>
      </c>
      <c r="W19" s="28"/>
      <c r="X19" s="28"/>
      <c r="Y19" s="15"/>
      <c r="Z19" s="16">
        <f>N25-N27</f>
        <v>2.3999999999999986</v>
      </c>
      <c r="AA19" s="13"/>
      <c r="AB19" s="13"/>
      <c r="AC19" s="225" t="str">
        <f>IF(Z30&lt;3," jours","")</f>
        <v xml:space="preserve"> jours</v>
      </c>
      <c r="AD19" s="225"/>
      <c r="AE19" s="100"/>
      <c r="AF19" s="101"/>
      <c r="AG19" s="101"/>
    </row>
    <row r="20" spans="1:33" ht="15.75" customHeight="1" thickBot="1" x14ac:dyDescent="0.25">
      <c r="A20" s="89"/>
      <c r="B20" s="176"/>
      <c r="C20" s="177"/>
      <c r="D20" s="177"/>
      <c r="E20" s="285"/>
      <c r="F20" s="286"/>
      <c r="G20" s="286"/>
      <c r="H20" s="287"/>
      <c r="I20" s="199"/>
      <c r="J20" s="199"/>
      <c r="K20" s="69"/>
      <c r="L20" s="134" t="str">
        <f>IF(U9&gt;0," jours","")</f>
        <v xml:space="preserve"> jours</v>
      </c>
      <c r="M20" s="134"/>
      <c r="N20" s="134"/>
      <c r="O20" s="134"/>
      <c r="P20" s="135"/>
      <c r="Q20" s="87"/>
      <c r="R20" s="49"/>
      <c r="S20" s="165" t="s">
        <v>5</v>
      </c>
      <c r="T20" s="166"/>
      <c r="U20" s="32"/>
      <c r="V20" s="32"/>
      <c r="W20" s="28"/>
      <c r="X20" s="28"/>
      <c r="Y20" s="15"/>
      <c r="Z20" s="13"/>
      <c r="AA20" s="13"/>
      <c r="AB20" s="13"/>
      <c r="AC20" s="13">
        <f>INT(D8*AB9/N29)</f>
        <v>26</v>
      </c>
      <c r="AD20" s="13"/>
      <c r="AE20" s="100"/>
      <c r="AF20" s="101"/>
      <c r="AG20" s="101"/>
    </row>
    <row r="21" spans="1:33" ht="15.75" customHeight="1" x14ac:dyDescent="0.2">
      <c r="A21" s="89"/>
      <c r="B21" s="70"/>
      <c r="C21" s="70"/>
      <c r="D21" s="70"/>
      <c r="E21" s="70"/>
      <c r="F21" s="70"/>
      <c r="G21" s="71"/>
      <c r="H21" s="70"/>
      <c r="I21" s="71"/>
      <c r="J21" s="70"/>
      <c r="K21" s="70"/>
      <c r="L21" s="70"/>
      <c r="M21" s="70"/>
      <c r="N21" s="70"/>
      <c r="O21" s="70"/>
      <c r="P21" s="70"/>
      <c r="Q21" s="87"/>
      <c r="R21" s="49"/>
      <c r="S21" s="165" t="s">
        <v>51</v>
      </c>
      <c r="T21" s="166"/>
      <c r="U21" s="32">
        <f>IF(U17="0",U18,V17)</f>
        <v>39.166666666666693</v>
      </c>
      <c r="V21" s="34"/>
      <c r="W21" s="28"/>
      <c r="X21" s="28"/>
      <c r="Y21" s="15"/>
      <c r="Z21" s="13">
        <f>(D8*AB9)/Z23</f>
        <v>2.3997000374953128</v>
      </c>
      <c r="AA21" s="13">
        <f>IF(Z21&lt;Z22,Z23,"Moins de 3 jours")</f>
        <v>26.67</v>
      </c>
      <c r="AB21" s="13"/>
      <c r="AC21" s="13"/>
      <c r="AD21" s="13"/>
      <c r="AE21" s="100"/>
      <c r="AF21" s="101"/>
      <c r="AG21" s="101"/>
    </row>
    <row r="22" spans="1:33" ht="15.75" customHeight="1" thickBot="1" x14ac:dyDescent="0.25">
      <c r="A22" s="89"/>
      <c r="B22" s="70"/>
      <c r="C22" s="70"/>
      <c r="D22" s="70"/>
      <c r="E22" s="70"/>
      <c r="F22" s="70"/>
      <c r="G22" s="71"/>
      <c r="H22" s="70"/>
      <c r="I22" s="71"/>
      <c r="J22" s="70"/>
      <c r="K22" s="70"/>
      <c r="L22" s="70"/>
      <c r="M22" s="70"/>
      <c r="N22" s="70"/>
      <c r="O22" s="70"/>
      <c r="P22" s="70"/>
      <c r="Q22" s="87"/>
      <c r="R22" s="49"/>
      <c r="S22" s="28"/>
      <c r="T22" s="35"/>
      <c r="U22" s="230" t="str">
        <f>IF(U21&lt;3,"Moins de ","")</f>
        <v/>
      </c>
      <c r="V22" s="230"/>
      <c r="W22" s="230"/>
      <c r="X22" s="28"/>
      <c r="Y22" s="15"/>
      <c r="Z22" s="19">
        <f>(D8*AB9)/3</f>
        <v>21.333333333333332</v>
      </c>
      <c r="AA22" s="13"/>
      <c r="AB22" s="13"/>
      <c r="AC22" s="13"/>
      <c r="AD22" s="13"/>
      <c r="AE22" s="100"/>
      <c r="AF22" s="101"/>
      <c r="AG22" s="101"/>
    </row>
    <row r="23" spans="1:33" ht="15.75" customHeight="1" x14ac:dyDescent="0.2">
      <c r="A23" s="89"/>
      <c r="B23" s="301" t="s">
        <v>96</v>
      </c>
      <c r="C23" s="302"/>
      <c r="D23" s="302"/>
      <c r="E23" s="302"/>
      <c r="F23" s="251" t="s">
        <v>79</v>
      </c>
      <c r="G23" s="180"/>
      <c r="H23" s="180"/>
      <c r="I23" s="181"/>
      <c r="J23" s="70"/>
      <c r="K23" s="276" t="s">
        <v>34</v>
      </c>
      <c r="L23" s="277"/>
      <c r="M23" s="277"/>
      <c r="N23" s="277"/>
      <c r="O23" s="277"/>
      <c r="P23" s="278"/>
      <c r="Q23" s="87"/>
      <c r="R23" s="50"/>
      <c r="S23" s="166" t="s">
        <v>52</v>
      </c>
      <c r="T23" s="166"/>
      <c r="U23" s="16" t="str">
        <f>U22</f>
        <v/>
      </c>
      <c r="V23" s="13"/>
      <c r="W23" s="13"/>
      <c r="X23" s="36"/>
      <c r="Y23" s="15"/>
      <c r="Z23" s="19">
        <f>Z25-Z25-Z25</f>
        <v>26.67</v>
      </c>
      <c r="AA23" s="13"/>
      <c r="AB23" s="16"/>
      <c r="AC23" s="16"/>
      <c r="AD23" s="16"/>
      <c r="AE23" s="16"/>
    </row>
    <row r="24" spans="1:33" ht="15.75" customHeight="1" thickBot="1" x14ac:dyDescent="0.25">
      <c r="A24" s="89"/>
      <c r="B24" s="303"/>
      <c r="C24" s="304"/>
      <c r="D24" s="304"/>
      <c r="E24" s="304"/>
      <c r="F24" s="252"/>
      <c r="G24" s="182"/>
      <c r="H24" s="182"/>
      <c r="I24" s="183"/>
      <c r="J24" s="70"/>
      <c r="K24" s="279"/>
      <c r="L24" s="280"/>
      <c r="M24" s="280"/>
      <c r="N24" s="280"/>
      <c r="O24" s="280"/>
      <c r="P24" s="281"/>
      <c r="Q24" s="87"/>
      <c r="R24" s="49"/>
      <c r="S24" s="165" t="s">
        <v>31</v>
      </c>
      <c r="T24" s="165"/>
      <c r="U24" s="34"/>
      <c r="V24" s="34"/>
      <c r="W24" s="28"/>
      <c r="X24" s="28"/>
      <c r="Y24" s="15"/>
      <c r="Z24" s="16"/>
      <c r="AA24" s="13"/>
      <c r="AB24" s="13"/>
      <c r="AC24" s="13"/>
      <c r="AD24" s="15"/>
      <c r="AE24" s="15"/>
    </row>
    <row r="25" spans="1:33" ht="15.75" customHeight="1" x14ac:dyDescent="0.2">
      <c r="A25" s="89"/>
      <c r="B25" s="303"/>
      <c r="C25" s="304"/>
      <c r="D25" s="304"/>
      <c r="E25" s="304"/>
      <c r="F25" s="252"/>
      <c r="G25" s="182"/>
      <c r="H25" s="182"/>
      <c r="I25" s="183"/>
      <c r="J25" s="70"/>
      <c r="K25" s="236" t="s">
        <v>18</v>
      </c>
      <c r="L25" s="237"/>
      <c r="M25" s="238"/>
      <c r="N25" s="307">
        <f>AA5</f>
        <v>32.4</v>
      </c>
      <c r="O25" s="308"/>
      <c r="P25" s="210" t="s">
        <v>11</v>
      </c>
      <c r="Q25" s="87"/>
      <c r="R25" s="49"/>
      <c r="S25" s="165" t="s">
        <v>53</v>
      </c>
      <c r="T25" s="165"/>
      <c r="U25" s="34"/>
      <c r="V25" s="34"/>
      <c r="W25" s="28"/>
      <c r="X25" s="28"/>
      <c r="Y25" s="15"/>
      <c r="Z25" s="13">
        <f>Z26/100</f>
        <v>-26.67</v>
      </c>
      <c r="AA25" s="13"/>
      <c r="AB25" s="13"/>
      <c r="AC25" s="13"/>
      <c r="AD25" s="15" t="str">
        <f>IF(Z30&lt;3," jours","")</f>
        <v xml:space="preserve"> jours</v>
      </c>
      <c r="AE25" s="15"/>
    </row>
    <row r="26" spans="1:33" ht="15.75" customHeight="1" x14ac:dyDescent="0.2">
      <c r="A26" s="89"/>
      <c r="B26" s="303"/>
      <c r="C26" s="304"/>
      <c r="D26" s="304"/>
      <c r="E26" s="304"/>
      <c r="F26" s="288" t="s">
        <v>9</v>
      </c>
      <c r="G26" s="289"/>
      <c r="H26" s="290" t="s">
        <v>10</v>
      </c>
      <c r="I26" s="291"/>
      <c r="J26" s="70"/>
      <c r="K26" s="239"/>
      <c r="L26" s="240"/>
      <c r="M26" s="241"/>
      <c r="N26" s="309"/>
      <c r="O26" s="309"/>
      <c r="P26" s="211"/>
      <c r="Q26" s="87"/>
      <c r="R26" s="49"/>
      <c r="S26" s="28"/>
      <c r="T26" s="28"/>
      <c r="U26" s="34"/>
      <c r="V26" s="37" t="s">
        <v>54</v>
      </c>
      <c r="W26" s="28"/>
      <c r="X26" s="28"/>
      <c r="Y26" s="15"/>
      <c r="Z26" s="16">
        <f>INT(Z27*100)</f>
        <v>-2667</v>
      </c>
      <c r="AA26" s="30"/>
      <c r="AB26" s="13"/>
      <c r="AC26" s="13"/>
      <c r="AD26" s="15"/>
      <c r="AE26" s="15"/>
    </row>
    <row r="27" spans="1:33" ht="15.75" customHeight="1" x14ac:dyDescent="0.2">
      <c r="A27" s="89"/>
      <c r="B27" s="303"/>
      <c r="C27" s="304"/>
      <c r="D27" s="304"/>
      <c r="E27" s="304"/>
      <c r="F27" s="295">
        <f>AA5/0.5</f>
        <v>64.8</v>
      </c>
      <c r="G27" s="297" t="s">
        <v>11</v>
      </c>
      <c r="H27" s="295">
        <f>AA5/0.8</f>
        <v>40.499999999999993</v>
      </c>
      <c r="I27" s="299" t="s">
        <v>11</v>
      </c>
      <c r="J27" s="70"/>
      <c r="K27" s="242" t="s">
        <v>55</v>
      </c>
      <c r="L27" s="243"/>
      <c r="M27" s="244"/>
      <c r="N27" s="310">
        <f>SUM(P37:P41)/T45</f>
        <v>30</v>
      </c>
      <c r="O27" s="311"/>
      <c r="P27" s="292" t="s">
        <v>11</v>
      </c>
      <c r="Q27" s="87"/>
      <c r="R27" s="49"/>
      <c r="S27" s="28"/>
      <c r="T27" s="28"/>
      <c r="U27" s="34"/>
      <c r="V27" s="34"/>
      <c r="W27" s="28"/>
      <c r="X27" s="28"/>
      <c r="Y27" s="15"/>
      <c r="Z27" s="13">
        <f>D8/(N27-N25)*AB9</f>
        <v>-26.666666666666682</v>
      </c>
      <c r="AA27" s="13">
        <f>D8*0.8/N29</f>
        <v>26.666666666666682</v>
      </c>
      <c r="AB27" s="13"/>
      <c r="AC27" s="13"/>
      <c r="AD27" s="225" t="str">
        <f>IF(Z30&lt;3," jours","")</f>
        <v xml:space="preserve"> jours</v>
      </c>
      <c r="AE27" s="225"/>
    </row>
    <row r="28" spans="1:33" ht="15.75" customHeight="1" x14ac:dyDescent="0.2">
      <c r="A28" s="89"/>
      <c r="B28" s="305"/>
      <c r="C28" s="306"/>
      <c r="D28" s="306"/>
      <c r="E28" s="306"/>
      <c r="F28" s="296"/>
      <c r="G28" s="298"/>
      <c r="H28" s="296"/>
      <c r="I28" s="300"/>
      <c r="J28" s="70"/>
      <c r="K28" s="239"/>
      <c r="L28" s="240"/>
      <c r="M28" s="241"/>
      <c r="N28" s="309"/>
      <c r="O28" s="309"/>
      <c r="P28" s="211"/>
      <c r="Q28" s="87"/>
      <c r="R28" s="49"/>
      <c r="S28" s="28"/>
      <c r="T28" s="28"/>
      <c r="U28" s="34"/>
      <c r="V28" s="34"/>
      <c r="W28" s="28"/>
      <c r="X28" s="28"/>
      <c r="Y28" s="15"/>
      <c r="Z28" s="13"/>
      <c r="AA28" s="38"/>
      <c r="AB28" s="38"/>
      <c r="AC28" s="13"/>
      <c r="AD28" s="35" t="s">
        <v>32</v>
      </c>
      <c r="AE28" s="15"/>
    </row>
    <row r="29" spans="1:33" ht="15.75" customHeight="1" x14ac:dyDescent="0.2">
      <c r="A29" s="88"/>
      <c r="B29" s="219" t="s">
        <v>86</v>
      </c>
      <c r="C29" s="220"/>
      <c r="D29" s="220"/>
      <c r="E29" s="221"/>
      <c r="F29" s="128" t="str">
        <f>INT(F27)*0.5&amp;"A/H"</f>
        <v>32A/H</v>
      </c>
      <c r="G29" s="126" t="s">
        <v>87</v>
      </c>
      <c r="H29" s="128" t="str">
        <f>INT(H27*0.8)&amp;"A/H"</f>
        <v>32A/H</v>
      </c>
      <c r="I29" s="130" t="s">
        <v>88</v>
      </c>
      <c r="J29" s="70"/>
      <c r="K29" s="245" t="s">
        <v>57</v>
      </c>
      <c r="L29" s="246"/>
      <c r="M29" s="247"/>
      <c r="N29" s="232">
        <f>V15</f>
        <v>2.3999999999999986</v>
      </c>
      <c r="O29" s="233"/>
      <c r="P29" s="293" t="str">
        <f>IF(Z19&gt;0,AD15,AC15)</f>
        <v>A/H</v>
      </c>
      <c r="Q29" s="87"/>
      <c r="R29" s="231"/>
      <c r="S29" s="164"/>
      <c r="T29" s="164"/>
      <c r="U29" s="164"/>
      <c r="V29" s="164"/>
      <c r="W29" s="164"/>
      <c r="X29" s="164"/>
      <c r="Y29" s="15"/>
      <c r="Z29" s="13"/>
      <c r="AA29" s="38"/>
      <c r="AB29" s="38"/>
      <c r="AC29" s="13"/>
      <c r="AD29" s="19" t="s">
        <v>31</v>
      </c>
      <c r="AE29" s="15"/>
    </row>
    <row r="30" spans="1:33" ht="15.75" customHeight="1" thickBot="1" x14ac:dyDescent="0.25">
      <c r="A30" s="88"/>
      <c r="B30" s="222"/>
      <c r="C30" s="223"/>
      <c r="D30" s="223"/>
      <c r="E30" s="224"/>
      <c r="F30" s="129"/>
      <c r="G30" s="127"/>
      <c r="H30" s="129"/>
      <c r="I30" s="131"/>
      <c r="J30" s="70"/>
      <c r="K30" s="248"/>
      <c r="L30" s="249"/>
      <c r="M30" s="250"/>
      <c r="N30" s="234"/>
      <c r="O30" s="235"/>
      <c r="P30" s="294"/>
      <c r="Q30" s="87"/>
      <c r="R30" s="48"/>
      <c r="S30" s="229" t="s">
        <v>25</v>
      </c>
      <c r="T30" s="229"/>
      <c r="U30" s="229"/>
      <c r="V30" s="229"/>
      <c r="W30" s="229"/>
      <c r="X30" s="229"/>
      <c r="Y30" s="229"/>
      <c r="Z30" s="13">
        <f>(D8*AB9/(N27-N25))</f>
        <v>-26.666666666666682</v>
      </c>
      <c r="AA30" s="38">
        <f>IF(Z27&gt;0,"Autonome",INT(Z27))</f>
        <v>-27</v>
      </c>
      <c r="AB30" s="38">
        <f>IF(AA30&lt;1,AA30-AA30-AA30,AA30)</f>
        <v>27</v>
      </c>
      <c r="AC30" s="13">
        <f>IF(AB30&lt;4,AD30,AB30)</f>
        <v>27</v>
      </c>
      <c r="AD30" s="15" t="str">
        <f>IF(AB30&lt;1,AD29,AD28)</f>
        <v xml:space="preserve">Moins de 3 </v>
      </c>
      <c r="AE30" s="15"/>
    </row>
    <row r="31" spans="1:33" ht="15.75" customHeight="1" thickBot="1" x14ac:dyDescent="0.25">
      <c r="A31" s="91"/>
      <c r="B31" s="92"/>
      <c r="C31" s="92"/>
      <c r="D31" s="92"/>
      <c r="E31" s="92"/>
      <c r="F31" s="92"/>
      <c r="G31" s="93"/>
      <c r="H31" s="93"/>
      <c r="I31" s="93"/>
      <c r="J31" s="92"/>
      <c r="K31" s="92"/>
      <c r="L31" s="92"/>
      <c r="M31" s="93"/>
      <c r="N31" s="92"/>
      <c r="O31" s="92"/>
      <c r="P31" s="92"/>
      <c r="Q31" s="94"/>
      <c r="R31" s="47"/>
      <c r="S31" s="229"/>
      <c r="T31" s="229"/>
      <c r="U31" s="229"/>
      <c r="V31" s="229"/>
      <c r="W31" s="229"/>
      <c r="X31" s="229"/>
      <c r="Y31" s="229"/>
      <c r="Z31" s="13"/>
      <c r="AA31" s="13"/>
      <c r="AB31" s="13">
        <f>AB30</f>
        <v>27</v>
      </c>
      <c r="AC31" s="13"/>
      <c r="AD31" s="13"/>
      <c r="AE31" s="13"/>
    </row>
    <row r="32" spans="1:33" ht="15.75" customHeight="1" x14ac:dyDescent="0.2">
      <c r="A32" s="140" t="s">
        <v>17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47">
        <v>2</v>
      </c>
      <c r="S32" s="39"/>
      <c r="T32" s="39"/>
      <c r="U32" s="39"/>
      <c r="V32" s="39"/>
      <c r="W32" s="39"/>
      <c r="X32" s="39"/>
      <c r="Y32" s="39"/>
      <c r="Z32" s="13"/>
      <c r="AA32" s="13"/>
      <c r="AB32" s="13"/>
      <c r="AC32" s="13"/>
      <c r="AD32" s="13"/>
      <c r="AE32" s="13"/>
    </row>
    <row r="33" spans="1:31" ht="15.75" customHeight="1" thickBot="1" x14ac:dyDescent="0.2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47"/>
      <c r="S33" s="39"/>
      <c r="T33" s="39"/>
      <c r="U33" s="39"/>
      <c r="V33" s="39"/>
      <c r="W33" s="39"/>
      <c r="X33" s="39"/>
      <c r="Y33" s="39"/>
      <c r="Z33" s="13"/>
      <c r="AA33" s="13"/>
      <c r="AB33" s="13"/>
      <c r="AC33" s="13"/>
      <c r="AD33" s="13"/>
      <c r="AE33" s="13"/>
    </row>
    <row r="34" spans="1:31" ht="15.75" customHeight="1" x14ac:dyDescent="0.2">
      <c r="A34" s="155" t="s">
        <v>4</v>
      </c>
      <c r="B34" s="156"/>
      <c r="C34" s="156"/>
      <c r="D34" s="156"/>
      <c r="E34" s="156"/>
      <c r="F34" s="156"/>
      <c r="G34" s="156" t="s">
        <v>0</v>
      </c>
      <c r="H34" s="156" t="s">
        <v>16</v>
      </c>
      <c r="I34" s="156"/>
      <c r="J34" s="156" t="s">
        <v>15</v>
      </c>
      <c r="K34" s="156"/>
      <c r="L34" s="156" t="s">
        <v>41</v>
      </c>
      <c r="M34" s="156"/>
      <c r="N34" s="156" t="s">
        <v>40</v>
      </c>
      <c r="O34" s="156"/>
      <c r="P34" s="156" t="s">
        <v>60</v>
      </c>
      <c r="Q34" s="212"/>
      <c r="R34" s="47"/>
      <c r="S34" s="39"/>
      <c r="T34" s="39"/>
      <c r="U34" s="39"/>
      <c r="V34" s="39"/>
      <c r="W34" s="39"/>
      <c r="X34" s="39"/>
      <c r="Y34" s="39"/>
      <c r="Z34" s="13"/>
      <c r="AA34" s="13"/>
      <c r="AB34" s="13"/>
      <c r="AC34" s="13"/>
      <c r="AD34" s="13"/>
      <c r="AE34" s="13"/>
    </row>
    <row r="35" spans="1:31" ht="15.75" customHeight="1" x14ac:dyDescent="0.2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213"/>
      <c r="R35" s="47"/>
      <c r="S35" s="39"/>
      <c r="T35" s="39"/>
      <c r="U35" s="39"/>
      <c r="V35" s="39"/>
      <c r="W35" s="39"/>
      <c r="X35" s="39"/>
      <c r="Y35" s="39"/>
      <c r="Z35" s="13"/>
      <c r="AA35" s="13"/>
      <c r="AB35" s="13"/>
      <c r="AC35" s="13"/>
      <c r="AD35" s="13"/>
      <c r="AE35" s="13"/>
    </row>
    <row r="36" spans="1:31" ht="15.75" customHeight="1" thickBot="1" x14ac:dyDescent="0.2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14"/>
      <c r="R36" s="47"/>
      <c r="S36" s="39"/>
      <c r="T36" s="39"/>
      <c r="U36" s="39"/>
      <c r="V36" s="39"/>
      <c r="W36" s="39"/>
      <c r="X36" s="39"/>
      <c r="Y36" s="39"/>
      <c r="Z36" s="13"/>
      <c r="AA36" s="13"/>
      <c r="AB36" s="13"/>
      <c r="AC36" s="13"/>
      <c r="AD36" s="13"/>
      <c r="AE36" s="13"/>
    </row>
    <row r="37" spans="1:31" ht="15.75" customHeight="1" x14ac:dyDescent="0.2">
      <c r="A37" s="146" t="s">
        <v>81</v>
      </c>
      <c r="B37" s="147"/>
      <c r="C37" s="147"/>
      <c r="D37" s="147"/>
      <c r="E37" s="147"/>
      <c r="F37" s="147"/>
      <c r="G37" s="57">
        <v>1</v>
      </c>
      <c r="H37" s="257"/>
      <c r="I37" s="257"/>
      <c r="J37" s="58"/>
      <c r="K37" s="59"/>
      <c r="L37" s="119">
        <v>2</v>
      </c>
      <c r="M37" s="120"/>
      <c r="N37" s="259">
        <f>IF(R37=2,H37*G37,H37*G37*T81)</f>
        <v>0</v>
      </c>
      <c r="O37" s="260"/>
      <c r="P37" s="215">
        <f>N37*L37</f>
        <v>0</v>
      </c>
      <c r="Q37" s="216"/>
      <c r="R37" s="52">
        <v>1</v>
      </c>
      <c r="S37" s="39"/>
      <c r="T37" s="40">
        <f>T45</f>
        <v>24</v>
      </c>
      <c r="U37" s="39"/>
      <c r="V37" s="39"/>
      <c r="W37" s="39"/>
      <c r="X37" s="39"/>
      <c r="Y37" s="39"/>
      <c r="Z37" s="13"/>
      <c r="AA37" s="13"/>
      <c r="AB37" s="13"/>
      <c r="AC37" s="13"/>
      <c r="AD37" s="13"/>
      <c r="AE37" s="13"/>
    </row>
    <row r="38" spans="1:31" ht="15.75" customHeight="1" x14ac:dyDescent="0.2">
      <c r="A38" s="159" t="s">
        <v>82</v>
      </c>
      <c r="B38" s="160"/>
      <c r="C38" s="160"/>
      <c r="D38" s="160"/>
      <c r="E38" s="160"/>
      <c r="F38" s="160"/>
      <c r="G38" s="60">
        <v>1</v>
      </c>
      <c r="H38" s="148">
        <v>5</v>
      </c>
      <c r="I38" s="148"/>
      <c r="J38" s="61"/>
      <c r="K38" s="62"/>
      <c r="L38" s="136">
        <v>6</v>
      </c>
      <c r="M38" s="137"/>
      <c r="N38" s="138">
        <f t="shared" ref="N38:N41" si="0">IF(R38=2,H38*G38,H38*G38*T82)</f>
        <v>120</v>
      </c>
      <c r="O38" s="139"/>
      <c r="P38" s="157">
        <f>N38*L38</f>
        <v>720</v>
      </c>
      <c r="Q38" s="158"/>
      <c r="R38" s="52">
        <v>1</v>
      </c>
      <c r="S38" s="39"/>
      <c r="T38" s="40">
        <f t="shared" ref="T38:T41" si="1">T46</f>
        <v>24</v>
      </c>
      <c r="U38" s="39"/>
      <c r="V38" s="39"/>
      <c r="W38" s="39"/>
      <c r="X38" s="39"/>
      <c r="Y38" s="39"/>
      <c r="Z38" s="13"/>
      <c r="AA38" s="13"/>
      <c r="AB38" s="13"/>
      <c r="AC38" s="13"/>
      <c r="AD38" s="13"/>
      <c r="AE38" s="13"/>
    </row>
    <row r="39" spans="1:31" ht="15.75" customHeight="1" x14ac:dyDescent="0.2">
      <c r="A39" s="161" t="s">
        <v>78</v>
      </c>
      <c r="B39" s="162"/>
      <c r="C39" s="162"/>
      <c r="D39" s="162"/>
      <c r="E39" s="162"/>
      <c r="F39" s="162"/>
      <c r="G39" s="63">
        <v>0</v>
      </c>
      <c r="H39" s="149"/>
      <c r="I39" s="150"/>
      <c r="J39" s="64"/>
      <c r="K39" s="64"/>
      <c r="L39" s="136">
        <v>0</v>
      </c>
      <c r="M39" s="137"/>
      <c r="N39" s="151">
        <f t="shared" si="0"/>
        <v>0</v>
      </c>
      <c r="O39" s="152"/>
      <c r="P39" s="153">
        <f>N39*L39</f>
        <v>0</v>
      </c>
      <c r="Q39" s="154"/>
      <c r="R39" s="52">
        <v>2</v>
      </c>
      <c r="S39" s="39"/>
      <c r="T39" s="40">
        <f t="shared" si="1"/>
        <v>24</v>
      </c>
      <c r="U39" s="39"/>
      <c r="V39" s="39"/>
      <c r="W39" s="39"/>
      <c r="X39" s="39"/>
      <c r="Y39" s="39"/>
      <c r="Z39" s="13"/>
      <c r="AA39" s="13"/>
      <c r="AB39" s="13"/>
      <c r="AC39" s="13"/>
      <c r="AD39" s="13"/>
      <c r="AE39" s="13"/>
    </row>
    <row r="40" spans="1:31" ht="15.75" customHeight="1" x14ac:dyDescent="0.2">
      <c r="A40" s="206" t="s">
        <v>83</v>
      </c>
      <c r="B40" s="255"/>
      <c r="C40" s="255"/>
      <c r="D40" s="255"/>
      <c r="E40" s="255"/>
      <c r="F40" s="255"/>
      <c r="G40" s="60">
        <v>0</v>
      </c>
      <c r="H40" s="256">
        <v>0</v>
      </c>
      <c r="I40" s="148"/>
      <c r="J40" s="62"/>
      <c r="K40" s="62"/>
      <c r="L40" s="136">
        <v>0</v>
      </c>
      <c r="M40" s="137"/>
      <c r="N40" s="138">
        <f t="shared" si="0"/>
        <v>0</v>
      </c>
      <c r="O40" s="139"/>
      <c r="P40" s="124">
        <f>N40*L40</f>
        <v>0</v>
      </c>
      <c r="Q40" s="125"/>
      <c r="R40" s="52">
        <v>1</v>
      </c>
      <c r="S40" s="39"/>
      <c r="T40" s="40">
        <f t="shared" si="1"/>
        <v>24</v>
      </c>
      <c r="U40" s="39"/>
      <c r="V40" s="39"/>
      <c r="W40" s="39"/>
      <c r="X40" s="39"/>
      <c r="Y40" s="39"/>
      <c r="Z40" s="13"/>
      <c r="AA40" s="13"/>
      <c r="AB40" s="13"/>
      <c r="AC40" s="13"/>
      <c r="AD40" s="13"/>
      <c r="AE40" s="13"/>
    </row>
    <row r="41" spans="1:31" ht="18" customHeight="1" thickBot="1" x14ac:dyDescent="0.25">
      <c r="A41" s="206" t="s">
        <v>5</v>
      </c>
      <c r="B41" s="207"/>
      <c r="C41" s="207"/>
      <c r="D41" s="207"/>
      <c r="E41" s="207"/>
      <c r="F41" s="207"/>
      <c r="G41" s="60">
        <v>0</v>
      </c>
      <c r="H41" s="253">
        <v>0</v>
      </c>
      <c r="I41" s="254"/>
      <c r="J41" s="61"/>
      <c r="K41" s="62"/>
      <c r="L41" s="194">
        <v>0</v>
      </c>
      <c r="M41" s="136"/>
      <c r="N41" s="258">
        <f t="shared" si="0"/>
        <v>0</v>
      </c>
      <c r="O41" s="139"/>
      <c r="P41" s="157">
        <f>N41*L41</f>
        <v>0</v>
      </c>
      <c r="Q41" s="158"/>
      <c r="R41" s="52">
        <v>2</v>
      </c>
      <c r="S41" s="39"/>
      <c r="T41" s="40">
        <f t="shared" si="1"/>
        <v>24</v>
      </c>
      <c r="U41" s="39"/>
      <c r="V41" s="39"/>
      <c r="W41" s="39"/>
      <c r="X41" s="39"/>
      <c r="Y41" s="39"/>
      <c r="Z41" s="13"/>
      <c r="AA41" s="13"/>
      <c r="AB41" s="13"/>
      <c r="AC41" s="13"/>
      <c r="AD41" s="13"/>
      <c r="AE41" s="13"/>
    </row>
    <row r="42" spans="1:31" ht="31.5" customHeight="1" thickBot="1" x14ac:dyDescent="0.25">
      <c r="A42" s="106" t="s">
        <v>76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8"/>
      <c r="R42" s="51"/>
      <c r="S42" s="13"/>
      <c r="T42" s="13"/>
      <c r="U42" s="13"/>
      <c r="V42" s="13"/>
      <c r="W42" s="13"/>
      <c r="X42" s="13"/>
      <c r="Y42" s="13"/>
      <c r="Z42" s="13"/>
      <c r="AA42" s="4"/>
      <c r="AB42" s="4"/>
      <c r="AC42" s="4"/>
      <c r="AD42" s="4"/>
      <c r="AE42" s="4"/>
    </row>
    <row r="43" spans="1:31" ht="23.45" customHeight="1" x14ac:dyDescent="0.2">
      <c r="A43" s="114" t="s">
        <v>4</v>
      </c>
      <c r="B43" s="115"/>
      <c r="C43" s="115"/>
      <c r="D43" s="115"/>
      <c r="E43" s="115"/>
      <c r="F43" s="115"/>
      <c r="G43" s="102" t="s">
        <v>0</v>
      </c>
      <c r="H43" s="102" t="s">
        <v>1</v>
      </c>
      <c r="I43" s="102"/>
      <c r="J43" s="102" t="s">
        <v>15</v>
      </c>
      <c r="K43" s="102"/>
      <c r="L43" s="102" t="s">
        <v>13</v>
      </c>
      <c r="M43" s="102"/>
      <c r="N43" s="102" t="s">
        <v>14</v>
      </c>
      <c r="O43" s="102"/>
      <c r="P43" s="102" t="s">
        <v>59</v>
      </c>
      <c r="Q43" s="103"/>
      <c r="R43" s="51"/>
      <c r="S43" s="41"/>
      <c r="T43" s="41"/>
      <c r="U43" s="13"/>
      <c r="V43" s="13"/>
      <c r="W43" s="13"/>
      <c r="X43" s="13"/>
      <c r="Y43" s="13"/>
      <c r="Z43" s="13"/>
      <c r="AA43" s="4"/>
      <c r="AB43" s="4"/>
      <c r="AC43" s="4"/>
      <c r="AD43" s="4"/>
      <c r="AE43" s="4"/>
    </row>
    <row r="44" spans="1:31" ht="23.45" customHeight="1" thickBot="1" x14ac:dyDescent="0.25">
      <c r="A44" s="116"/>
      <c r="B44" s="117"/>
      <c r="C44" s="117"/>
      <c r="D44" s="117"/>
      <c r="E44" s="117"/>
      <c r="F44" s="117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  <c r="R44" s="51"/>
      <c r="S44" s="41"/>
      <c r="T44" s="41"/>
      <c r="U44" s="42">
        <v>2</v>
      </c>
      <c r="V44" s="13"/>
      <c r="W44" s="13"/>
      <c r="X44" s="13"/>
      <c r="Y44" s="13"/>
      <c r="Z44" s="13"/>
      <c r="AA44" s="4"/>
      <c r="AB44" s="4"/>
      <c r="AC44" s="4"/>
      <c r="AD44" s="4"/>
      <c r="AE44" s="4"/>
    </row>
    <row r="45" spans="1:31" ht="15.75" customHeight="1" x14ac:dyDescent="0.2">
      <c r="A45" s="112" t="s">
        <v>5</v>
      </c>
      <c r="B45" s="113"/>
      <c r="C45" s="113"/>
      <c r="D45" s="113"/>
      <c r="E45" s="113"/>
      <c r="F45" s="113"/>
      <c r="G45" s="97">
        <v>0</v>
      </c>
      <c r="H45" s="118">
        <v>0</v>
      </c>
      <c r="I45" s="118"/>
      <c r="J45" s="59"/>
      <c r="K45" s="59"/>
      <c r="L45" s="119">
        <v>0</v>
      </c>
      <c r="M45" s="120"/>
      <c r="N45" s="265">
        <f>IF(R45=2,H45*G45,H45*G45*T45)</f>
        <v>0</v>
      </c>
      <c r="O45" s="266"/>
      <c r="P45" s="261">
        <f>N45*L45</f>
        <v>0</v>
      </c>
      <c r="Q45" s="262"/>
      <c r="R45" s="52">
        <v>1</v>
      </c>
      <c r="S45" s="13"/>
      <c r="T45" s="16">
        <f>(U44)*12</f>
        <v>24</v>
      </c>
      <c r="U45" s="13">
        <v>1</v>
      </c>
      <c r="V45" s="13"/>
      <c r="W45" s="13"/>
      <c r="X45" s="13"/>
      <c r="Y45" s="13"/>
      <c r="Z45" s="13"/>
      <c r="AA45" s="4"/>
      <c r="AB45" s="4"/>
      <c r="AC45" s="4"/>
      <c r="AD45" s="4"/>
      <c r="AE45" s="4"/>
    </row>
    <row r="46" spans="1:31" ht="15.75" customHeight="1" x14ac:dyDescent="0.2">
      <c r="A46" s="109" t="s">
        <v>97</v>
      </c>
      <c r="B46" s="110"/>
      <c r="C46" s="110"/>
      <c r="D46" s="110"/>
      <c r="E46" s="110"/>
      <c r="F46" s="110"/>
      <c r="G46" s="98">
        <v>1</v>
      </c>
      <c r="H46" s="111">
        <v>0.8</v>
      </c>
      <c r="I46" s="111"/>
      <c r="J46" s="62"/>
      <c r="K46" s="62"/>
      <c r="L46" s="121">
        <v>8</v>
      </c>
      <c r="M46" s="121"/>
      <c r="N46" s="122">
        <f t="shared" ref="N46:N75" si="2">IF(R46=2,H46*G46,H46*G46*T46)</f>
        <v>19.200000000000003</v>
      </c>
      <c r="O46" s="123"/>
      <c r="P46" s="124">
        <f t="shared" ref="P46:P75" si="3">N46*L46</f>
        <v>153.60000000000002</v>
      </c>
      <c r="Q46" s="125"/>
      <c r="R46" s="52">
        <v>1</v>
      </c>
      <c r="S46" s="66" t="s">
        <v>3</v>
      </c>
      <c r="T46" s="16">
        <f>T45</f>
        <v>24</v>
      </c>
      <c r="U46" s="43" t="s">
        <v>12</v>
      </c>
      <c r="V46" s="13"/>
      <c r="W46" s="13"/>
      <c r="X46" s="13"/>
      <c r="Y46" s="13"/>
      <c r="Z46" s="13"/>
      <c r="AA46" s="4"/>
      <c r="AB46" s="4"/>
      <c r="AC46" s="4"/>
      <c r="AD46" s="4"/>
      <c r="AE46" s="4"/>
    </row>
    <row r="47" spans="1:31" ht="15.75" customHeight="1" x14ac:dyDescent="0.2">
      <c r="A47" s="109" t="s">
        <v>101</v>
      </c>
      <c r="B47" s="110"/>
      <c r="C47" s="110"/>
      <c r="D47" s="110"/>
      <c r="E47" s="110"/>
      <c r="F47" s="110"/>
      <c r="G47" s="98">
        <v>1</v>
      </c>
      <c r="H47" s="111">
        <v>0.3</v>
      </c>
      <c r="I47" s="111"/>
      <c r="J47" s="62"/>
      <c r="K47" s="62"/>
      <c r="L47" s="121">
        <v>16</v>
      </c>
      <c r="M47" s="121"/>
      <c r="N47" s="122">
        <f t="shared" si="2"/>
        <v>7.1999999999999993</v>
      </c>
      <c r="O47" s="123"/>
      <c r="P47" s="124">
        <f t="shared" si="3"/>
        <v>115.19999999999999</v>
      </c>
      <c r="Q47" s="125"/>
      <c r="R47" s="52">
        <v>1</v>
      </c>
      <c r="S47" s="66" t="s">
        <v>2</v>
      </c>
      <c r="T47" s="16">
        <f t="shared" ref="T47:T110" si="4">T46</f>
        <v>24</v>
      </c>
      <c r="U47" s="13" t="s">
        <v>7</v>
      </c>
      <c r="V47" s="13"/>
      <c r="W47" s="13"/>
      <c r="X47" s="13"/>
      <c r="Y47" s="13"/>
      <c r="Z47" s="13"/>
      <c r="AA47" s="4"/>
      <c r="AB47" s="4"/>
      <c r="AC47" s="4"/>
      <c r="AD47" s="4"/>
      <c r="AE47" s="4"/>
    </row>
    <row r="48" spans="1:31" ht="15.75" customHeight="1" x14ac:dyDescent="0.2">
      <c r="A48" s="109" t="s">
        <v>95</v>
      </c>
      <c r="B48" s="110"/>
      <c r="C48" s="110"/>
      <c r="D48" s="110"/>
      <c r="E48" s="110"/>
      <c r="F48" s="110"/>
      <c r="G48" s="98">
        <v>0</v>
      </c>
      <c r="H48" s="111">
        <v>0</v>
      </c>
      <c r="I48" s="111"/>
      <c r="J48" s="62"/>
      <c r="K48" s="62"/>
      <c r="L48" s="121">
        <v>0</v>
      </c>
      <c r="M48" s="121"/>
      <c r="N48" s="122">
        <f t="shared" si="2"/>
        <v>0</v>
      </c>
      <c r="O48" s="123"/>
      <c r="P48" s="124">
        <f t="shared" si="3"/>
        <v>0</v>
      </c>
      <c r="Q48" s="125"/>
      <c r="R48" s="52">
        <v>2</v>
      </c>
      <c r="S48" s="19" t="s">
        <v>5</v>
      </c>
      <c r="T48" s="16">
        <f t="shared" si="4"/>
        <v>24</v>
      </c>
      <c r="U48" s="13" t="s">
        <v>8</v>
      </c>
      <c r="V48" s="13"/>
      <c r="W48" s="13"/>
      <c r="X48" s="13"/>
      <c r="Y48" s="13"/>
      <c r="Z48" s="13"/>
      <c r="AA48" s="4"/>
      <c r="AB48" s="4"/>
      <c r="AC48" s="4"/>
      <c r="AD48" s="4"/>
      <c r="AE48" s="4"/>
    </row>
    <row r="49" spans="1:31" ht="15.75" customHeight="1" x14ac:dyDescent="0.2">
      <c r="A49" s="109" t="s">
        <v>89</v>
      </c>
      <c r="B49" s="110"/>
      <c r="C49" s="110"/>
      <c r="D49" s="110"/>
      <c r="E49" s="110"/>
      <c r="F49" s="110"/>
      <c r="G49" s="98">
        <v>0</v>
      </c>
      <c r="H49" s="111">
        <v>0</v>
      </c>
      <c r="I49" s="111"/>
      <c r="J49" s="62"/>
      <c r="K49" s="62"/>
      <c r="L49" s="121">
        <v>0</v>
      </c>
      <c r="M49" s="121"/>
      <c r="N49" s="122">
        <f t="shared" si="2"/>
        <v>0</v>
      </c>
      <c r="O49" s="123"/>
      <c r="P49" s="124">
        <f t="shared" si="3"/>
        <v>0</v>
      </c>
      <c r="Q49" s="125"/>
      <c r="R49" s="52">
        <v>2</v>
      </c>
      <c r="S49" s="13"/>
      <c r="T49" s="16">
        <f t="shared" si="4"/>
        <v>24</v>
      </c>
      <c r="U49" s="13" t="s">
        <v>5</v>
      </c>
      <c r="V49" s="13"/>
      <c r="W49" s="13"/>
      <c r="X49" s="13"/>
      <c r="Y49" s="13"/>
      <c r="Z49" s="13"/>
      <c r="AA49" s="4"/>
      <c r="AB49" s="4"/>
      <c r="AC49" s="4"/>
      <c r="AD49" s="4"/>
      <c r="AE49" s="4"/>
    </row>
    <row r="50" spans="1:31" ht="15.75" customHeight="1" x14ac:dyDescent="0.2">
      <c r="A50" s="109" t="s">
        <v>90</v>
      </c>
      <c r="B50" s="110"/>
      <c r="C50" s="110"/>
      <c r="D50" s="110"/>
      <c r="E50" s="110"/>
      <c r="F50" s="110"/>
      <c r="G50" s="98">
        <v>0</v>
      </c>
      <c r="H50" s="111">
        <v>0</v>
      </c>
      <c r="I50" s="111"/>
      <c r="J50" s="62"/>
      <c r="K50" s="62"/>
      <c r="L50" s="121">
        <v>0</v>
      </c>
      <c r="M50" s="121"/>
      <c r="N50" s="122">
        <f t="shared" si="2"/>
        <v>0</v>
      </c>
      <c r="O50" s="123"/>
      <c r="P50" s="124">
        <f t="shared" si="3"/>
        <v>0</v>
      </c>
      <c r="Q50" s="125"/>
      <c r="R50" s="52">
        <v>2</v>
      </c>
      <c r="S50" s="13"/>
      <c r="T50" s="16">
        <f t="shared" si="4"/>
        <v>24</v>
      </c>
      <c r="U50" s="13"/>
      <c r="V50" s="13"/>
      <c r="W50" s="13"/>
      <c r="X50" s="13"/>
      <c r="Y50" s="13"/>
      <c r="Z50" s="13"/>
      <c r="AA50" s="4"/>
      <c r="AB50" s="4"/>
      <c r="AC50" s="4"/>
      <c r="AD50" s="4"/>
      <c r="AE50" s="4"/>
    </row>
    <row r="51" spans="1:31" ht="15.75" customHeight="1" x14ac:dyDescent="0.2">
      <c r="A51" s="109" t="s">
        <v>91</v>
      </c>
      <c r="B51" s="110"/>
      <c r="C51" s="110"/>
      <c r="D51" s="110"/>
      <c r="E51" s="110"/>
      <c r="F51" s="110"/>
      <c r="G51" s="98">
        <v>0</v>
      </c>
      <c r="H51" s="111">
        <v>0</v>
      </c>
      <c r="I51" s="111"/>
      <c r="J51" s="65"/>
      <c r="K51" s="65"/>
      <c r="L51" s="121">
        <v>0</v>
      </c>
      <c r="M51" s="121"/>
      <c r="N51" s="122">
        <f t="shared" si="2"/>
        <v>0</v>
      </c>
      <c r="O51" s="123"/>
      <c r="P51" s="124">
        <f t="shared" si="3"/>
        <v>0</v>
      </c>
      <c r="Q51" s="125"/>
      <c r="R51" s="52">
        <v>2</v>
      </c>
      <c r="S51" s="13"/>
      <c r="T51" s="44">
        <f t="shared" si="4"/>
        <v>24</v>
      </c>
      <c r="U51" s="13"/>
      <c r="V51" s="13"/>
      <c r="W51" s="13"/>
      <c r="X51" s="13"/>
      <c r="Y51" s="13"/>
      <c r="Z51" s="13"/>
      <c r="AA51" s="4"/>
      <c r="AB51" s="4"/>
      <c r="AC51" s="4"/>
      <c r="AD51" s="4"/>
      <c r="AE51" s="4"/>
    </row>
    <row r="52" spans="1:31" ht="15.75" customHeight="1" x14ac:dyDescent="0.2">
      <c r="A52" s="109" t="s">
        <v>92</v>
      </c>
      <c r="B52" s="110"/>
      <c r="C52" s="110"/>
      <c r="D52" s="110"/>
      <c r="E52" s="110"/>
      <c r="F52" s="110"/>
      <c r="G52" s="98">
        <v>0</v>
      </c>
      <c r="H52" s="111">
        <v>0</v>
      </c>
      <c r="I52" s="111"/>
      <c r="J52" s="65"/>
      <c r="K52" s="65"/>
      <c r="L52" s="121">
        <v>0</v>
      </c>
      <c r="M52" s="121"/>
      <c r="N52" s="122">
        <f t="shared" si="2"/>
        <v>0</v>
      </c>
      <c r="O52" s="123"/>
      <c r="P52" s="124">
        <f t="shared" si="3"/>
        <v>0</v>
      </c>
      <c r="Q52" s="125"/>
      <c r="R52" s="52">
        <v>2</v>
      </c>
      <c r="S52" s="13"/>
      <c r="T52" s="16">
        <f t="shared" si="4"/>
        <v>24</v>
      </c>
      <c r="U52" s="13"/>
      <c r="V52" s="13"/>
      <c r="W52" s="13"/>
      <c r="X52" s="13"/>
      <c r="Y52" s="13"/>
      <c r="Z52" s="13"/>
      <c r="AA52" s="4"/>
      <c r="AB52" s="4"/>
      <c r="AC52" s="4"/>
      <c r="AD52" s="4"/>
      <c r="AE52" s="4"/>
    </row>
    <row r="53" spans="1:31" ht="15.75" customHeight="1" x14ac:dyDescent="0.2">
      <c r="A53" s="109" t="s">
        <v>93</v>
      </c>
      <c r="B53" s="110"/>
      <c r="C53" s="110"/>
      <c r="D53" s="110"/>
      <c r="E53" s="110"/>
      <c r="F53" s="110"/>
      <c r="G53" s="98">
        <v>0</v>
      </c>
      <c r="H53" s="111">
        <v>0</v>
      </c>
      <c r="I53" s="111"/>
      <c r="J53" s="65"/>
      <c r="K53" s="65"/>
      <c r="L53" s="121">
        <v>0</v>
      </c>
      <c r="M53" s="121"/>
      <c r="N53" s="122">
        <f t="shared" si="2"/>
        <v>0</v>
      </c>
      <c r="O53" s="123"/>
      <c r="P53" s="124">
        <f t="shared" si="3"/>
        <v>0</v>
      </c>
      <c r="Q53" s="125"/>
      <c r="R53" s="52">
        <v>2</v>
      </c>
      <c r="S53" s="13"/>
      <c r="T53" s="16">
        <f t="shared" si="4"/>
        <v>24</v>
      </c>
      <c r="U53" s="13"/>
      <c r="V53" s="13"/>
      <c r="W53" s="13"/>
      <c r="X53" s="13"/>
      <c r="Y53" s="13"/>
      <c r="Z53" s="13"/>
      <c r="AA53" s="4"/>
      <c r="AB53" s="4"/>
      <c r="AC53" s="4"/>
      <c r="AD53" s="4"/>
      <c r="AE53" s="4"/>
    </row>
    <row r="54" spans="1:31" ht="15.75" customHeight="1" x14ac:dyDescent="0.2">
      <c r="A54" s="109" t="s">
        <v>94</v>
      </c>
      <c r="B54" s="110"/>
      <c r="C54" s="110"/>
      <c r="D54" s="110"/>
      <c r="E54" s="110"/>
      <c r="F54" s="110"/>
      <c r="G54" s="98">
        <v>0</v>
      </c>
      <c r="H54" s="111">
        <v>0</v>
      </c>
      <c r="I54" s="111"/>
      <c r="J54" s="65"/>
      <c r="K54" s="65"/>
      <c r="L54" s="121">
        <v>0</v>
      </c>
      <c r="M54" s="121"/>
      <c r="N54" s="122">
        <f t="shared" si="2"/>
        <v>0</v>
      </c>
      <c r="O54" s="123"/>
      <c r="P54" s="124">
        <f t="shared" si="3"/>
        <v>0</v>
      </c>
      <c r="Q54" s="125"/>
      <c r="R54" s="52">
        <v>2</v>
      </c>
      <c r="S54" s="13"/>
      <c r="T54" s="16">
        <f t="shared" si="4"/>
        <v>24</v>
      </c>
      <c r="U54" s="13"/>
      <c r="V54" s="13"/>
      <c r="W54" s="13"/>
      <c r="X54" s="13"/>
      <c r="Y54" s="13"/>
      <c r="Z54" s="13"/>
      <c r="AA54" s="4"/>
      <c r="AB54" s="4"/>
      <c r="AC54" s="4"/>
      <c r="AD54" s="4"/>
      <c r="AE54" s="4"/>
    </row>
    <row r="55" spans="1:31" ht="15.75" customHeight="1" x14ac:dyDescent="0.2">
      <c r="A55" s="109" t="s">
        <v>95</v>
      </c>
      <c r="B55" s="110"/>
      <c r="C55" s="110"/>
      <c r="D55" s="110"/>
      <c r="E55" s="110"/>
      <c r="F55" s="110"/>
      <c r="G55" s="98">
        <v>0</v>
      </c>
      <c r="H55" s="111">
        <v>0</v>
      </c>
      <c r="I55" s="111"/>
      <c r="J55" s="65"/>
      <c r="K55" s="65"/>
      <c r="L55" s="121">
        <v>0</v>
      </c>
      <c r="M55" s="121"/>
      <c r="N55" s="122">
        <f t="shared" si="2"/>
        <v>0</v>
      </c>
      <c r="O55" s="123"/>
      <c r="P55" s="124">
        <f t="shared" si="3"/>
        <v>0</v>
      </c>
      <c r="Q55" s="125"/>
      <c r="R55" s="52">
        <v>2</v>
      </c>
      <c r="S55" s="13"/>
      <c r="T55" s="16">
        <f t="shared" si="4"/>
        <v>24</v>
      </c>
      <c r="U55" s="13"/>
      <c r="V55" s="13"/>
      <c r="W55" s="13"/>
      <c r="X55" s="13"/>
      <c r="Y55" s="13"/>
      <c r="Z55" s="13"/>
      <c r="AA55" s="4"/>
      <c r="AB55" s="4"/>
      <c r="AC55" s="4"/>
      <c r="AD55" s="4"/>
      <c r="AE55" s="4"/>
    </row>
    <row r="56" spans="1:31" ht="15.75" customHeight="1" x14ac:dyDescent="0.2">
      <c r="A56" s="109" t="s">
        <v>98</v>
      </c>
      <c r="B56" s="110"/>
      <c r="C56" s="110"/>
      <c r="D56" s="110"/>
      <c r="E56" s="110"/>
      <c r="F56" s="110"/>
      <c r="G56" s="98">
        <v>1</v>
      </c>
      <c r="H56" s="111">
        <v>0.2</v>
      </c>
      <c r="I56" s="111"/>
      <c r="J56" s="65"/>
      <c r="K56" s="65"/>
      <c r="L56" s="121">
        <v>16</v>
      </c>
      <c r="M56" s="121"/>
      <c r="N56" s="122">
        <f t="shared" si="2"/>
        <v>4.8000000000000007</v>
      </c>
      <c r="O56" s="123"/>
      <c r="P56" s="124">
        <f t="shared" si="3"/>
        <v>76.800000000000011</v>
      </c>
      <c r="Q56" s="125"/>
      <c r="R56" s="52">
        <v>1</v>
      </c>
      <c r="S56" s="13"/>
      <c r="T56" s="16">
        <f t="shared" si="4"/>
        <v>24</v>
      </c>
      <c r="U56" s="13"/>
      <c r="V56" s="13"/>
      <c r="W56" s="13"/>
      <c r="X56" s="13"/>
      <c r="Y56" s="13"/>
      <c r="Z56" s="13"/>
      <c r="AA56" s="4"/>
      <c r="AB56" s="4"/>
      <c r="AC56" s="4"/>
      <c r="AD56" s="4"/>
      <c r="AE56" s="4"/>
    </row>
    <row r="57" spans="1:31" ht="15.75" customHeight="1" x14ac:dyDescent="0.2">
      <c r="A57" s="109" t="s">
        <v>99</v>
      </c>
      <c r="B57" s="110"/>
      <c r="C57" s="110"/>
      <c r="D57" s="110"/>
      <c r="E57" s="110"/>
      <c r="F57" s="110"/>
      <c r="G57" s="98">
        <v>1</v>
      </c>
      <c r="H57" s="111">
        <v>1</v>
      </c>
      <c r="I57" s="111"/>
      <c r="J57" s="65"/>
      <c r="K57" s="65"/>
      <c r="L57" s="121">
        <v>6</v>
      </c>
      <c r="M57" s="121"/>
      <c r="N57" s="122">
        <f t="shared" si="2"/>
        <v>24</v>
      </c>
      <c r="O57" s="123"/>
      <c r="P57" s="124">
        <f t="shared" si="3"/>
        <v>144</v>
      </c>
      <c r="Q57" s="125"/>
      <c r="R57" s="52">
        <v>1</v>
      </c>
      <c r="S57" s="13"/>
      <c r="T57" s="16">
        <f t="shared" si="4"/>
        <v>24</v>
      </c>
      <c r="U57" s="13"/>
      <c r="V57" s="13"/>
      <c r="W57" s="13"/>
      <c r="X57" s="13"/>
      <c r="Y57" s="13"/>
      <c r="Z57" s="13"/>
      <c r="AA57" s="4"/>
      <c r="AB57" s="4"/>
      <c r="AC57" s="4"/>
      <c r="AD57" s="4"/>
      <c r="AE57" s="4"/>
    </row>
    <row r="58" spans="1:31" ht="15.75" customHeight="1" x14ac:dyDescent="0.2">
      <c r="A58" s="109" t="s">
        <v>100</v>
      </c>
      <c r="B58" s="110"/>
      <c r="C58" s="110"/>
      <c r="D58" s="110"/>
      <c r="E58" s="110"/>
      <c r="F58" s="110"/>
      <c r="G58" s="98">
        <v>2</v>
      </c>
      <c r="H58" s="111">
        <v>1</v>
      </c>
      <c r="I58" s="111"/>
      <c r="J58" s="65"/>
      <c r="K58" s="65"/>
      <c r="L58" s="121">
        <v>6</v>
      </c>
      <c r="M58" s="121"/>
      <c r="N58" s="122">
        <f t="shared" si="2"/>
        <v>48</v>
      </c>
      <c r="O58" s="123"/>
      <c r="P58" s="124">
        <f t="shared" si="3"/>
        <v>288</v>
      </c>
      <c r="Q58" s="125"/>
      <c r="R58" s="52">
        <v>1</v>
      </c>
      <c r="S58" s="13"/>
      <c r="T58" s="16">
        <f t="shared" si="4"/>
        <v>24</v>
      </c>
      <c r="U58" s="13"/>
      <c r="V58" s="13"/>
      <c r="W58" s="13"/>
      <c r="X58" s="13"/>
      <c r="Y58" s="13"/>
      <c r="Z58" s="13"/>
      <c r="AA58" s="4"/>
      <c r="AB58" s="4"/>
      <c r="AC58" s="4"/>
      <c r="AD58" s="4"/>
      <c r="AE58" s="4"/>
    </row>
    <row r="59" spans="1:31" ht="15.75" customHeight="1" x14ac:dyDescent="0.2">
      <c r="A59" s="109" t="s">
        <v>5</v>
      </c>
      <c r="B59" s="110"/>
      <c r="C59" s="110"/>
      <c r="D59" s="110"/>
      <c r="E59" s="110"/>
      <c r="F59" s="110"/>
      <c r="G59" s="98">
        <v>0</v>
      </c>
      <c r="H59" s="111">
        <v>0</v>
      </c>
      <c r="I59" s="111"/>
      <c r="J59" s="65"/>
      <c r="K59" s="65"/>
      <c r="L59" s="121">
        <v>0</v>
      </c>
      <c r="M59" s="121"/>
      <c r="N59" s="122">
        <f t="shared" si="2"/>
        <v>0</v>
      </c>
      <c r="O59" s="123"/>
      <c r="P59" s="124">
        <f t="shared" si="3"/>
        <v>0</v>
      </c>
      <c r="Q59" s="125"/>
      <c r="R59" s="52">
        <v>2</v>
      </c>
      <c r="S59" s="13"/>
      <c r="T59" s="16">
        <f t="shared" si="4"/>
        <v>24</v>
      </c>
      <c r="U59" s="13"/>
      <c r="V59" s="13"/>
      <c r="W59" s="13"/>
      <c r="X59" s="13"/>
      <c r="Y59" s="13"/>
      <c r="Z59" s="13"/>
      <c r="AA59" s="4"/>
      <c r="AB59" s="4"/>
      <c r="AC59" s="4"/>
      <c r="AD59" s="4"/>
      <c r="AE59" s="4"/>
    </row>
    <row r="60" spans="1:31" ht="15.75" customHeight="1" x14ac:dyDescent="0.2">
      <c r="A60" s="109" t="s">
        <v>5</v>
      </c>
      <c r="B60" s="110"/>
      <c r="C60" s="110"/>
      <c r="D60" s="110"/>
      <c r="E60" s="110"/>
      <c r="F60" s="110"/>
      <c r="G60" s="98">
        <v>0</v>
      </c>
      <c r="H60" s="111">
        <v>0</v>
      </c>
      <c r="I60" s="111"/>
      <c r="J60" s="65"/>
      <c r="K60" s="65"/>
      <c r="L60" s="121">
        <v>0</v>
      </c>
      <c r="M60" s="121"/>
      <c r="N60" s="122">
        <f t="shared" si="2"/>
        <v>0</v>
      </c>
      <c r="O60" s="123"/>
      <c r="P60" s="124">
        <f t="shared" si="3"/>
        <v>0</v>
      </c>
      <c r="Q60" s="125"/>
      <c r="R60" s="52">
        <v>2</v>
      </c>
      <c r="S60" s="13"/>
      <c r="T60" s="16">
        <f t="shared" si="4"/>
        <v>24</v>
      </c>
      <c r="U60" s="13"/>
      <c r="V60" s="13"/>
      <c r="W60" s="13"/>
      <c r="X60" s="13"/>
      <c r="Y60" s="13"/>
      <c r="Z60" s="13"/>
      <c r="AA60" s="4"/>
      <c r="AB60" s="4"/>
      <c r="AC60" s="4"/>
      <c r="AD60" s="4"/>
      <c r="AE60" s="4"/>
    </row>
    <row r="61" spans="1:31" ht="15.75" customHeight="1" x14ac:dyDescent="0.2">
      <c r="A61" s="109" t="s">
        <v>5</v>
      </c>
      <c r="B61" s="110"/>
      <c r="C61" s="110"/>
      <c r="D61" s="110"/>
      <c r="E61" s="110"/>
      <c r="F61" s="110"/>
      <c r="G61" s="98">
        <v>0</v>
      </c>
      <c r="H61" s="111">
        <v>0</v>
      </c>
      <c r="I61" s="111"/>
      <c r="J61" s="65"/>
      <c r="K61" s="65"/>
      <c r="L61" s="121">
        <v>0</v>
      </c>
      <c r="M61" s="121"/>
      <c r="N61" s="122">
        <f t="shared" si="2"/>
        <v>0</v>
      </c>
      <c r="O61" s="123"/>
      <c r="P61" s="124">
        <f t="shared" si="3"/>
        <v>0</v>
      </c>
      <c r="Q61" s="125"/>
      <c r="R61" s="52">
        <v>2</v>
      </c>
      <c r="S61" s="13"/>
      <c r="T61" s="16">
        <f t="shared" si="4"/>
        <v>24</v>
      </c>
      <c r="U61" s="13"/>
      <c r="V61" s="13"/>
      <c r="W61" s="13"/>
      <c r="X61" s="13"/>
      <c r="Y61" s="13"/>
      <c r="Z61" s="13"/>
      <c r="AA61" s="4"/>
      <c r="AB61" s="4"/>
      <c r="AC61" s="4"/>
      <c r="AD61" s="4"/>
      <c r="AE61" s="4"/>
    </row>
    <row r="62" spans="1:31" ht="15.75" customHeight="1" x14ac:dyDescent="0.2">
      <c r="A62" s="109" t="s">
        <v>5</v>
      </c>
      <c r="B62" s="110"/>
      <c r="C62" s="110"/>
      <c r="D62" s="110"/>
      <c r="E62" s="110"/>
      <c r="F62" s="110"/>
      <c r="G62" s="98">
        <v>0</v>
      </c>
      <c r="H62" s="111">
        <v>0</v>
      </c>
      <c r="I62" s="111"/>
      <c r="J62" s="65"/>
      <c r="K62" s="65"/>
      <c r="L62" s="121">
        <v>0</v>
      </c>
      <c r="M62" s="121"/>
      <c r="N62" s="122">
        <f t="shared" si="2"/>
        <v>0</v>
      </c>
      <c r="O62" s="123"/>
      <c r="P62" s="124">
        <f t="shared" si="3"/>
        <v>0</v>
      </c>
      <c r="Q62" s="125"/>
      <c r="R62" s="52">
        <v>2</v>
      </c>
      <c r="S62" s="13"/>
      <c r="T62" s="16">
        <f t="shared" si="4"/>
        <v>24</v>
      </c>
      <c r="U62" s="13"/>
      <c r="V62" s="13"/>
      <c r="W62" s="13"/>
      <c r="X62" s="13"/>
      <c r="Y62" s="13"/>
      <c r="Z62" s="13"/>
      <c r="AA62" s="4"/>
      <c r="AB62" s="4"/>
      <c r="AC62" s="4"/>
      <c r="AD62" s="4"/>
      <c r="AE62" s="4"/>
    </row>
    <row r="63" spans="1:31" ht="15.75" customHeight="1" x14ac:dyDescent="0.2">
      <c r="A63" s="109" t="s">
        <v>5</v>
      </c>
      <c r="B63" s="110"/>
      <c r="C63" s="110"/>
      <c r="D63" s="110"/>
      <c r="E63" s="110"/>
      <c r="F63" s="110"/>
      <c r="G63" s="98">
        <v>0</v>
      </c>
      <c r="H63" s="111">
        <v>0</v>
      </c>
      <c r="I63" s="111"/>
      <c r="J63" s="65"/>
      <c r="K63" s="65"/>
      <c r="L63" s="121">
        <v>0</v>
      </c>
      <c r="M63" s="121"/>
      <c r="N63" s="122">
        <f t="shared" si="2"/>
        <v>0</v>
      </c>
      <c r="O63" s="123"/>
      <c r="P63" s="124">
        <f t="shared" si="3"/>
        <v>0</v>
      </c>
      <c r="Q63" s="125"/>
      <c r="R63" s="52">
        <v>2</v>
      </c>
      <c r="S63" s="13"/>
      <c r="T63" s="16">
        <f t="shared" si="4"/>
        <v>24</v>
      </c>
      <c r="U63" s="13"/>
      <c r="V63" s="13"/>
      <c r="W63" s="13"/>
      <c r="X63" s="13"/>
      <c r="Y63" s="13"/>
      <c r="Z63" s="13"/>
      <c r="AA63" s="4"/>
      <c r="AB63" s="4"/>
      <c r="AC63" s="4"/>
      <c r="AD63" s="4"/>
      <c r="AE63" s="4"/>
    </row>
    <row r="64" spans="1:31" ht="15.75" customHeight="1" x14ac:dyDescent="0.2">
      <c r="A64" s="109" t="s">
        <v>5</v>
      </c>
      <c r="B64" s="110"/>
      <c r="C64" s="110"/>
      <c r="D64" s="110"/>
      <c r="E64" s="110"/>
      <c r="F64" s="110"/>
      <c r="G64" s="98">
        <v>0</v>
      </c>
      <c r="H64" s="111">
        <v>0</v>
      </c>
      <c r="I64" s="111"/>
      <c r="J64" s="65"/>
      <c r="K64" s="65"/>
      <c r="L64" s="121">
        <v>0</v>
      </c>
      <c r="M64" s="121"/>
      <c r="N64" s="122">
        <f t="shared" si="2"/>
        <v>0</v>
      </c>
      <c r="O64" s="123"/>
      <c r="P64" s="124">
        <f t="shared" si="3"/>
        <v>0</v>
      </c>
      <c r="Q64" s="125"/>
      <c r="R64" s="52">
        <v>2</v>
      </c>
      <c r="S64" s="13"/>
      <c r="T64" s="16">
        <f t="shared" si="4"/>
        <v>24</v>
      </c>
      <c r="U64" s="13"/>
      <c r="V64" s="13"/>
      <c r="W64" s="13"/>
      <c r="X64" s="13"/>
      <c r="Y64" s="13"/>
      <c r="Z64" s="13"/>
      <c r="AA64" s="4"/>
      <c r="AB64" s="4"/>
      <c r="AC64" s="4"/>
      <c r="AD64" s="4"/>
      <c r="AE64" s="4"/>
    </row>
    <row r="65" spans="1:31" ht="15.75" customHeight="1" x14ac:dyDescent="0.2">
      <c r="A65" s="109" t="s">
        <v>5</v>
      </c>
      <c r="B65" s="110"/>
      <c r="C65" s="110"/>
      <c r="D65" s="110"/>
      <c r="E65" s="110"/>
      <c r="F65" s="110"/>
      <c r="G65" s="98">
        <v>0</v>
      </c>
      <c r="H65" s="111">
        <v>0</v>
      </c>
      <c r="I65" s="111"/>
      <c r="J65" s="65"/>
      <c r="K65" s="65">
        <v>0</v>
      </c>
      <c r="L65" s="121">
        <v>0</v>
      </c>
      <c r="M65" s="121"/>
      <c r="N65" s="122">
        <f t="shared" ref="N65" si="5">IF(R65=2,H65*G65,H65*G65*T65)</f>
        <v>0</v>
      </c>
      <c r="O65" s="123"/>
      <c r="P65" s="124">
        <f t="shared" ref="P65" si="6">N65*L65</f>
        <v>0</v>
      </c>
      <c r="Q65" s="125"/>
      <c r="R65" s="52">
        <v>2</v>
      </c>
      <c r="S65" s="13"/>
      <c r="T65" s="16">
        <f t="shared" si="4"/>
        <v>24</v>
      </c>
      <c r="U65" s="13"/>
      <c r="V65" s="13"/>
      <c r="W65" s="13"/>
      <c r="X65" s="13"/>
      <c r="Y65" s="13"/>
      <c r="Z65" s="13"/>
      <c r="AA65" s="4"/>
      <c r="AB65" s="4"/>
      <c r="AC65" s="4"/>
      <c r="AD65" s="4"/>
      <c r="AE65" s="4"/>
    </row>
    <row r="66" spans="1:31" ht="15.75" customHeight="1" x14ac:dyDescent="0.2">
      <c r="A66" s="109" t="s">
        <v>5</v>
      </c>
      <c r="B66" s="110"/>
      <c r="C66" s="110"/>
      <c r="D66" s="110"/>
      <c r="E66" s="110"/>
      <c r="F66" s="110"/>
      <c r="G66" s="98">
        <v>0</v>
      </c>
      <c r="H66" s="111">
        <v>0</v>
      </c>
      <c r="I66" s="111"/>
      <c r="J66" s="65">
        <v>0</v>
      </c>
      <c r="K66" s="65">
        <v>0</v>
      </c>
      <c r="L66" s="121">
        <v>0</v>
      </c>
      <c r="M66" s="121"/>
      <c r="N66" s="122">
        <f t="shared" ref="N66" si="7">IF(R66=2,H66*G66,H66*G66*T66)</f>
        <v>0</v>
      </c>
      <c r="O66" s="123"/>
      <c r="P66" s="124">
        <f t="shared" ref="P66" si="8">N66*L66</f>
        <v>0</v>
      </c>
      <c r="Q66" s="125"/>
      <c r="R66" s="52">
        <v>2</v>
      </c>
      <c r="S66" s="13"/>
      <c r="T66" s="16">
        <f t="shared" si="4"/>
        <v>24</v>
      </c>
      <c r="U66" s="13"/>
      <c r="V66" s="13"/>
      <c r="W66" s="13"/>
      <c r="X66" s="13"/>
      <c r="Y66" s="13"/>
      <c r="Z66" s="13"/>
      <c r="AA66" s="4"/>
      <c r="AB66" s="4"/>
      <c r="AC66" s="4"/>
      <c r="AD66" s="4"/>
      <c r="AE66" s="4"/>
    </row>
    <row r="67" spans="1:31" ht="15.75" customHeight="1" x14ac:dyDescent="0.2">
      <c r="A67" s="109" t="s">
        <v>5</v>
      </c>
      <c r="B67" s="110"/>
      <c r="C67" s="110"/>
      <c r="D67" s="110"/>
      <c r="E67" s="110"/>
      <c r="F67" s="110"/>
      <c r="G67" s="98">
        <v>0</v>
      </c>
      <c r="H67" s="111">
        <v>0</v>
      </c>
      <c r="I67" s="111"/>
      <c r="J67" s="65"/>
      <c r="K67" s="65">
        <v>0</v>
      </c>
      <c r="L67" s="121">
        <v>0</v>
      </c>
      <c r="M67" s="121"/>
      <c r="N67" s="122">
        <f t="shared" ref="N67" si="9">IF(R67=2,H67*G67,H67*G67*T67)</f>
        <v>0</v>
      </c>
      <c r="O67" s="123"/>
      <c r="P67" s="124">
        <f t="shared" ref="P67" si="10">N67*L67</f>
        <v>0</v>
      </c>
      <c r="Q67" s="125"/>
      <c r="R67" s="52">
        <v>2</v>
      </c>
      <c r="S67" s="13"/>
      <c r="T67" s="16">
        <f t="shared" si="4"/>
        <v>24</v>
      </c>
      <c r="U67" s="13"/>
      <c r="V67" s="13"/>
      <c r="W67" s="13"/>
      <c r="X67" s="13"/>
      <c r="Y67" s="13"/>
      <c r="Z67" s="13"/>
      <c r="AA67" s="4"/>
      <c r="AB67" s="4"/>
      <c r="AC67" s="4"/>
      <c r="AD67" s="4"/>
      <c r="AE67" s="4"/>
    </row>
    <row r="68" spans="1:31" ht="15.75" customHeight="1" x14ac:dyDescent="0.2">
      <c r="A68" s="109" t="s">
        <v>5</v>
      </c>
      <c r="B68" s="110"/>
      <c r="C68" s="110"/>
      <c r="D68" s="110"/>
      <c r="E68" s="110"/>
      <c r="F68" s="110"/>
      <c r="G68" s="98">
        <v>0</v>
      </c>
      <c r="H68" s="111">
        <v>0</v>
      </c>
      <c r="I68" s="111"/>
      <c r="J68" s="65"/>
      <c r="K68" s="65">
        <v>0</v>
      </c>
      <c r="L68" s="121">
        <v>0</v>
      </c>
      <c r="M68" s="121"/>
      <c r="N68" s="122">
        <f t="shared" ref="N68:N74" si="11">IF(R68=2,H68*G68,H68*G68*T68)</f>
        <v>0</v>
      </c>
      <c r="O68" s="123"/>
      <c r="P68" s="124">
        <f t="shared" ref="P68" si="12">N68*L68</f>
        <v>0</v>
      </c>
      <c r="Q68" s="125"/>
      <c r="R68" s="52">
        <v>2</v>
      </c>
      <c r="S68" s="13"/>
      <c r="T68" s="16">
        <f t="shared" si="4"/>
        <v>24</v>
      </c>
      <c r="U68" s="13"/>
      <c r="V68" s="13"/>
      <c r="W68" s="13"/>
      <c r="X68" s="13"/>
      <c r="Y68" s="13"/>
      <c r="Z68" s="13"/>
      <c r="AA68" s="4"/>
      <c r="AB68" s="4"/>
      <c r="AC68" s="4"/>
      <c r="AD68" s="4"/>
      <c r="AE68" s="4"/>
    </row>
    <row r="69" spans="1:31" ht="15.75" customHeight="1" x14ac:dyDescent="0.2">
      <c r="A69" s="109" t="s">
        <v>5</v>
      </c>
      <c r="B69" s="110"/>
      <c r="C69" s="110"/>
      <c r="D69" s="110"/>
      <c r="E69" s="110"/>
      <c r="F69" s="110"/>
      <c r="G69" s="98">
        <v>0</v>
      </c>
      <c r="H69" s="111">
        <v>0</v>
      </c>
      <c r="I69" s="111"/>
      <c r="J69" s="65"/>
      <c r="K69" s="65">
        <v>0</v>
      </c>
      <c r="L69" s="121">
        <v>0</v>
      </c>
      <c r="M69" s="121"/>
      <c r="N69" s="122">
        <f t="shared" si="11"/>
        <v>0</v>
      </c>
      <c r="O69" s="123"/>
      <c r="P69" s="124">
        <f t="shared" si="3"/>
        <v>0</v>
      </c>
      <c r="Q69" s="125"/>
      <c r="R69" s="52">
        <v>2</v>
      </c>
      <c r="S69" s="13"/>
      <c r="T69" s="16">
        <f>T66</f>
        <v>24</v>
      </c>
      <c r="U69" s="13"/>
      <c r="V69" s="13"/>
      <c r="W69" s="13"/>
      <c r="X69" s="13"/>
      <c r="Y69" s="13"/>
      <c r="Z69" s="13"/>
      <c r="AA69" s="4"/>
      <c r="AB69" s="4"/>
      <c r="AC69" s="4"/>
      <c r="AD69" s="4"/>
      <c r="AE69" s="4"/>
    </row>
    <row r="70" spans="1:31" ht="15.75" customHeight="1" x14ac:dyDescent="0.2">
      <c r="A70" s="109" t="s">
        <v>5</v>
      </c>
      <c r="B70" s="110"/>
      <c r="C70" s="110"/>
      <c r="D70" s="110"/>
      <c r="E70" s="110"/>
      <c r="F70" s="110"/>
      <c r="G70" s="98">
        <v>0</v>
      </c>
      <c r="H70" s="111">
        <v>0</v>
      </c>
      <c r="I70" s="111"/>
      <c r="J70" s="65"/>
      <c r="K70" s="65">
        <v>0</v>
      </c>
      <c r="L70" s="121">
        <v>0</v>
      </c>
      <c r="M70" s="121"/>
      <c r="N70" s="122">
        <f t="shared" si="11"/>
        <v>0</v>
      </c>
      <c r="O70" s="123"/>
      <c r="P70" s="124">
        <f t="shared" si="3"/>
        <v>0</v>
      </c>
      <c r="Q70" s="125"/>
      <c r="R70" s="52">
        <v>2</v>
      </c>
      <c r="S70" s="13"/>
      <c r="T70" s="16">
        <f t="shared" si="4"/>
        <v>24</v>
      </c>
      <c r="U70" s="13"/>
      <c r="V70" s="13"/>
      <c r="W70" s="13"/>
      <c r="X70" s="13"/>
      <c r="Y70" s="13"/>
      <c r="Z70" s="13"/>
      <c r="AA70" s="4"/>
      <c r="AB70" s="4"/>
      <c r="AC70" s="4"/>
      <c r="AD70" s="4"/>
      <c r="AE70" s="4"/>
    </row>
    <row r="71" spans="1:31" ht="15.75" customHeight="1" x14ac:dyDescent="0.2">
      <c r="A71" s="109" t="s">
        <v>5</v>
      </c>
      <c r="B71" s="110"/>
      <c r="C71" s="110"/>
      <c r="D71" s="110"/>
      <c r="E71" s="110"/>
      <c r="F71" s="110"/>
      <c r="G71" s="98">
        <v>0</v>
      </c>
      <c r="H71" s="111">
        <v>0</v>
      </c>
      <c r="I71" s="111"/>
      <c r="J71" s="65"/>
      <c r="K71" s="65">
        <v>0</v>
      </c>
      <c r="L71" s="121">
        <v>0</v>
      </c>
      <c r="M71" s="121"/>
      <c r="N71" s="122">
        <f t="shared" si="11"/>
        <v>0</v>
      </c>
      <c r="O71" s="123"/>
      <c r="P71" s="124">
        <f t="shared" si="3"/>
        <v>0</v>
      </c>
      <c r="Q71" s="125"/>
      <c r="R71" s="52">
        <v>2</v>
      </c>
      <c r="S71" s="13"/>
      <c r="T71" s="16">
        <f t="shared" si="4"/>
        <v>24</v>
      </c>
      <c r="U71" s="13"/>
      <c r="V71" s="13"/>
      <c r="W71" s="13"/>
      <c r="X71" s="13"/>
      <c r="Y71" s="13"/>
      <c r="Z71" s="13"/>
      <c r="AA71" s="4"/>
      <c r="AB71" s="4"/>
      <c r="AC71" s="4"/>
      <c r="AD71" s="4"/>
      <c r="AE71" s="4"/>
    </row>
    <row r="72" spans="1:31" ht="15.75" customHeight="1" x14ac:dyDescent="0.2">
      <c r="A72" s="109" t="s">
        <v>5</v>
      </c>
      <c r="B72" s="110"/>
      <c r="C72" s="110"/>
      <c r="D72" s="110"/>
      <c r="E72" s="110"/>
      <c r="F72" s="110"/>
      <c r="G72" s="98">
        <v>0</v>
      </c>
      <c r="H72" s="111">
        <v>0</v>
      </c>
      <c r="I72" s="111"/>
      <c r="J72" s="65"/>
      <c r="K72" s="65">
        <v>0</v>
      </c>
      <c r="L72" s="121">
        <v>0</v>
      </c>
      <c r="M72" s="121"/>
      <c r="N72" s="122">
        <f t="shared" si="11"/>
        <v>0</v>
      </c>
      <c r="O72" s="123"/>
      <c r="P72" s="124">
        <f t="shared" si="3"/>
        <v>0</v>
      </c>
      <c r="Q72" s="125"/>
      <c r="R72" s="52">
        <v>2</v>
      </c>
      <c r="S72" s="13"/>
      <c r="T72" s="16">
        <f t="shared" si="4"/>
        <v>24</v>
      </c>
      <c r="U72" s="13"/>
      <c r="V72" s="13"/>
      <c r="W72" s="13"/>
      <c r="X72" s="13"/>
      <c r="Y72" s="13"/>
      <c r="Z72" s="13"/>
      <c r="AA72" s="4"/>
      <c r="AB72" s="4"/>
      <c r="AC72" s="4"/>
      <c r="AD72" s="4"/>
      <c r="AE72" s="4"/>
    </row>
    <row r="73" spans="1:31" ht="15.75" customHeight="1" x14ac:dyDescent="0.2">
      <c r="A73" s="109" t="s">
        <v>5</v>
      </c>
      <c r="B73" s="110"/>
      <c r="C73" s="110"/>
      <c r="D73" s="110"/>
      <c r="E73" s="110"/>
      <c r="F73" s="110"/>
      <c r="G73" s="98">
        <v>0</v>
      </c>
      <c r="H73" s="111">
        <v>0</v>
      </c>
      <c r="I73" s="111"/>
      <c r="J73" s="65"/>
      <c r="K73" s="65">
        <v>0</v>
      </c>
      <c r="L73" s="121">
        <v>0</v>
      </c>
      <c r="M73" s="121"/>
      <c r="N73" s="122">
        <f t="shared" si="11"/>
        <v>0</v>
      </c>
      <c r="O73" s="123"/>
      <c r="P73" s="124">
        <f t="shared" si="3"/>
        <v>0</v>
      </c>
      <c r="Q73" s="125"/>
      <c r="R73" s="52">
        <v>2</v>
      </c>
      <c r="S73" s="13"/>
      <c r="T73" s="16">
        <f t="shared" si="4"/>
        <v>24</v>
      </c>
      <c r="U73" s="13"/>
      <c r="V73" s="13"/>
      <c r="W73" s="13"/>
      <c r="X73" s="13"/>
      <c r="Y73" s="13"/>
      <c r="Z73" s="13"/>
      <c r="AA73" s="4"/>
      <c r="AB73" s="4"/>
      <c r="AC73" s="4"/>
      <c r="AD73" s="4"/>
      <c r="AE73" s="4"/>
    </row>
    <row r="74" spans="1:31" ht="15.75" customHeight="1" x14ac:dyDescent="0.2">
      <c r="A74" s="109" t="s">
        <v>5</v>
      </c>
      <c r="B74" s="110"/>
      <c r="C74" s="110"/>
      <c r="D74" s="110"/>
      <c r="E74" s="110"/>
      <c r="F74" s="110"/>
      <c r="G74" s="98">
        <v>0</v>
      </c>
      <c r="H74" s="111">
        <v>0</v>
      </c>
      <c r="I74" s="111"/>
      <c r="J74" s="65"/>
      <c r="K74" s="65">
        <v>0</v>
      </c>
      <c r="L74" s="121">
        <v>0</v>
      </c>
      <c r="M74" s="121"/>
      <c r="N74" s="122">
        <f t="shared" si="11"/>
        <v>0</v>
      </c>
      <c r="O74" s="123"/>
      <c r="P74" s="124">
        <f t="shared" si="3"/>
        <v>0</v>
      </c>
      <c r="Q74" s="125"/>
      <c r="R74" s="52">
        <v>2</v>
      </c>
      <c r="S74" s="13"/>
      <c r="T74" s="16">
        <f t="shared" si="4"/>
        <v>24</v>
      </c>
      <c r="U74" s="13"/>
      <c r="V74" s="13"/>
      <c r="W74" s="13"/>
      <c r="X74" s="13"/>
      <c r="Y74" s="13"/>
      <c r="Z74" s="13"/>
      <c r="AA74" s="4"/>
      <c r="AB74" s="4"/>
      <c r="AC74" s="4"/>
      <c r="AD74" s="4"/>
      <c r="AE74" s="4"/>
    </row>
    <row r="75" spans="1:31" ht="15.75" customHeight="1" x14ac:dyDescent="0.2">
      <c r="A75" s="109" t="s">
        <v>5</v>
      </c>
      <c r="B75" s="110"/>
      <c r="C75" s="110"/>
      <c r="D75" s="110"/>
      <c r="E75" s="110"/>
      <c r="F75" s="110"/>
      <c r="G75" s="98">
        <v>0</v>
      </c>
      <c r="H75" s="111">
        <v>0</v>
      </c>
      <c r="I75" s="111"/>
      <c r="J75" s="65"/>
      <c r="K75" s="65"/>
      <c r="L75" s="121">
        <v>0</v>
      </c>
      <c r="M75" s="121"/>
      <c r="N75" s="122">
        <f t="shared" si="2"/>
        <v>0</v>
      </c>
      <c r="O75" s="123"/>
      <c r="P75" s="124">
        <f t="shared" si="3"/>
        <v>0</v>
      </c>
      <c r="Q75" s="125"/>
      <c r="R75" s="52">
        <v>2</v>
      </c>
      <c r="S75" s="13"/>
      <c r="T75" s="16">
        <f t="shared" si="4"/>
        <v>24</v>
      </c>
      <c r="U75" s="13"/>
      <c r="V75" s="13"/>
      <c r="W75" s="13"/>
      <c r="X75" s="13"/>
      <c r="Y75" s="13"/>
      <c r="Z75" s="13"/>
      <c r="AA75" s="4"/>
      <c r="AB75" s="4"/>
      <c r="AC75" s="4"/>
      <c r="AD75" s="4"/>
      <c r="AE75" s="4"/>
    </row>
    <row r="76" spans="1:31" ht="15.75" customHeight="1" x14ac:dyDescent="0.2">
      <c r="A76" s="109" t="s">
        <v>5</v>
      </c>
      <c r="B76" s="110"/>
      <c r="C76" s="110"/>
      <c r="D76" s="110"/>
      <c r="E76" s="110"/>
      <c r="F76" s="110"/>
      <c r="G76" s="98">
        <v>0</v>
      </c>
      <c r="H76" s="111">
        <v>0</v>
      </c>
      <c r="I76" s="111"/>
      <c r="J76" s="65"/>
      <c r="K76" s="65"/>
      <c r="L76" s="121">
        <v>0</v>
      </c>
      <c r="M76" s="121"/>
      <c r="N76" s="122">
        <f t="shared" ref="N76:N100" si="13">IF(R76=2,H76*G76,H76*G76*T76)</f>
        <v>0</v>
      </c>
      <c r="O76" s="123"/>
      <c r="P76" s="124">
        <f t="shared" ref="P76:P99" si="14">N76*L76</f>
        <v>0</v>
      </c>
      <c r="Q76" s="125"/>
      <c r="R76" s="52">
        <v>2</v>
      </c>
      <c r="S76" s="13"/>
      <c r="T76" s="16">
        <f t="shared" si="4"/>
        <v>24</v>
      </c>
      <c r="U76" s="13"/>
      <c r="V76" s="13"/>
      <c r="W76" s="13"/>
      <c r="X76" s="16">
        <v>1</v>
      </c>
      <c r="Y76" s="13"/>
      <c r="Z76" s="13"/>
      <c r="AA76" s="4"/>
      <c r="AB76" s="4"/>
      <c r="AC76" s="4"/>
      <c r="AD76" s="4"/>
      <c r="AE76" s="4"/>
    </row>
    <row r="77" spans="1:31" ht="15.75" customHeight="1" x14ac:dyDescent="0.2">
      <c r="A77" s="109" t="s">
        <v>5</v>
      </c>
      <c r="B77" s="110"/>
      <c r="C77" s="110"/>
      <c r="D77" s="110"/>
      <c r="E77" s="110"/>
      <c r="F77" s="110"/>
      <c r="G77" s="98">
        <v>0</v>
      </c>
      <c r="H77" s="111">
        <v>0</v>
      </c>
      <c r="I77" s="111"/>
      <c r="J77" s="65"/>
      <c r="K77" s="65"/>
      <c r="L77" s="121">
        <v>0</v>
      </c>
      <c r="M77" s="121"/>
      <c r="N77" s="122">
        <f t="shared" si="13"/>
        <v>0</v>
      </c>
      <c r="O77" s="123"/>
      <c r="P77" s="124">
        <f t="shared" si="14"/>
        <v>0</v>
      </c>
      <c r="Q77" s="125"/>
      <c r="R77" s="52">
        <v>2</v>
      </c>
      <c r="S77" s="13"/>
      <c r="T77" s="16">
        <f t="shared" si="4"/>
        <v>24</v>
      </c>
      <c r="U77" s="13"/>
      <c r="V77" s="13"/>
      <c r="W77" s="13"/>
      <c r="X77" s="16">
        <v>1</v>
      </c>
      <c r="Y77" s="13"/>
      <c r="Z77" s="13"/>
      <c r="AA77" s="4"/>
      <c r="AB77" s="4"/>
      <c r="AC77" s="4"/>
      <c r="AD77" s="4"/>
      <c r="AE77" s="4"/>
    </row>
    <row r="78" spans="1:31" ht="15.75" customHeight="1" x14ac:dyDescent="0.2">
      <c r="A78" s="109" t="s">
        <v>5</v>
      </c>
      <c r="B78" s="110"/>
      <c r="C78" s="110"/>
      <c r="D78" s="110"/>
      <c r="E78" s="110"/>
      <c r="F78" s="110"/>
      <c r="G78" s="98">
        <v>0</v>
      </c>
      <c r="H78" s="111">
        <v>0</v>
      </c>
      <c r="I78" s="111"/>
      <c r="J78" s="65"/>
      <c r="K78" s="65"/>
      <c r="L78" s="121">
        <v>0</v>
      </c>
      <c r="M78" s="121"/>
      <c r="N78" s="122">
        <f t="shared" si="13"/>
        <v>0</v>
      </c>
      <c r="O78" s="123"/>
      <c r="P78" s="124">
        <f t="shared" si="14"/>
        <v>0</v>
      </c>
      <c r="Q78" s="125"/>
      <c r="R78" s="52">
        <v>2</v>
      </c>
      <c r="S78" s="13"/>
      <c r="T78" s="16">
        <f t="shared" si="4"/>
        <v>24</v>
      </c>
      <c r="U78" s="13"/>
      <c r="V78" s="13"/>
      <c r="W78" s="13"/>
      <c r="X78" s="16">
        <v>1</v>
      </c>
      <c r="Y78" s="13"/>
      <c r="Z78" s="13"/>
      <c r="AA78" s="4"/>
      <c r="AB78" s="4"/>
      <c r="AC78" s="4"/>
      <c r="AD78" s="4"/>
      <c r="AE78" s="4"/>
    </row>
    <row r="79" spans="1:31" ht="15.75" customHeight="1" x14ac:dyDescent="0.2">
      <c r="A79" s="109" t="s">
        <v>5</v>
      </c>
      <c r="B79" s="110"/>
      <c r="C79" s="110"/>
      <c r="D79" s="110"/>
      <c r="E79" s="110"/>
      <c r="F79" s="110"/>
      <c r="G79" s="98">
        <v>0</v>
      </c>
      <c r="H79" s="111">
        <v>0</v>
      </c>
      <c r="I79" s="111"/>
      <c r="J79" s="65"/>
      <c r="K79" s="65"/>
      <c r="L79" s="121">
        <v>0</v>
      </c>
      <c r="M79" s="121"/>
      <c r="N79" s="122">
        <f t="shared" si="13"/>
        <v>0</v>
      </c>
      <c r="O79" s="123"/>
      <c r="P79" s="124">
        <f t="shared" si="14"/>
        <v>0</v>
      </c>
      <c r="Q79" s="125"/>
      <c r="R79" s="52">
        <v>2</v>
      </c>
      <c r="S79" s="13"/>
      <c r="T79" s="16">
        <f t="shared" si="4"/>
        <v>24</v>
      </c>
      <c r="U79" s="13"/>
      <c r="V79" s="13"/>
      <c r="W79" s="13"/>
      <c r="X79" s="16">
        <v>1</v>
      </c>
      <c r="Y79" s="13"/>
      <c r="Z79" s="13"/>
      <c r="AA79" s="4"/>
      <c r="AB79" s="4"/>
      <c r="AC79" s="4"/>
      <c r="AD79" s="4"/>
      <c r="AE79" s="4"/>
    </row>
    <row r="80" spans="1:31" ht="15.75" customHeight="1" x14ac:dyDescent="0.2">
      <c r="A80" s="109" t="s">
        <v>5</v>
      </c>
      <c r="B80" s="110"/>
      <c r="C80" s="110"/>
      <c r="D80" s="110"/>
      <c r="E80" s="110"/>
      <c r="F80" s="110"/>
      <c r="G80" s="98">
        <v>0</v>
      </c>
      <c r="H80" s="111">
        <v>0</v>
      </c>
      <c r="I80" s="111"/>
      <c r="J80" s="65"/>
      <c r="K80" s="65"/>
      <c r="L80" s="121">
        <v>0</v>
      </c>
      <c r="M80" s="121"/>
      <c r="N80" s="122">
        <f t="shared" si="13"/>
        <v>0</v>
      </c>
      <c r="O80" s="123"/>
      <c r="P80" s="124">
        <f t="shared" si="14"/>
        <v>0</v>
      </c>
      <c r="Q80" s="125"/>
      <c r="R80" s="52">
        <v>2</v>
      </c>
      <c r="S80" s="13"/>
      <c r="T80" s="16">
        <f t="shared" si="4"/>
        <v>24</v>
      </c>
      <c r="U80" s="13"/>
      <c r="V80" s="13"/>
      <c r="W80" s="13"/>
      <c r="X80" s="16">
        <v>1</v>
      </c>
      <c r="Y80" s="13"/>
      <c r="Z80" s="13"/>
      <c r="AA80" s="4"/>
      <c r="AB80" s="4"/>
      <c r="AC80" s="4"/>
      <c r="AD80" s="4"/>
      <c r="AE80" s="4"/>
    </row>
    <row r="81" spans="1:31" ht="15.75" customHeight="1" x14ac:dyDescent="0.2">
      <c r="A81" s="109" t="s">
        <v>5</v>
      </c>
      <c r="B81" s="110"/>
      <c r="C81" s="110"/>
      <c r="D81" s="110"/>
      <c r="E81" s="110"/>
      <c r="F81" s="110"/>
      <c r="G81" s="98">
        <v>0</v>
      </c>
      <c r="H81" s="111">
        <v>0</v>
      </c>
      <c r="I81" s="111"/>
      <c r="J81" s="65"/>
      <c r="K81" s="65"/>
      <c r="L81" s="121">
        <v>0</v>
      </c>
      <c r="M81" s="121"/>
      <c r="N81" s="122">
        <f t="shared" si="13"/>
        <v>0</v>
      </c>
      <c r="O81" s="123"/>
      <c r="P81" s="124">
        <f t="shared" si="14"/>
        <v>0</v>
      </c>
      <c r="Q81" s="125"/>
      <c r="R81" s="52">
        <v>1</v>
      </c>
      <c r="S81" s="13"/>
      <c r="T81" s="16">
        <f t="shared" si="4"/>
        <v>24</v>
      </c>
      <c r="U81" s="13"/>
      <c r="V81" s="13"/>
      <c r="W81" s="13"/>
      <c r="X81" s="16">
        <v>1</v>
      </c>
      <c r="Y81" s="13"/>
      <c r="Z81" s="13"/>
      <c r="AA81" s="4"/>
      <c r="AB81" s="4"/>
      <c r="AC81" s="4"/>
      <c r="AD81" s="4"/>
      <c r="AE81" s="4"/>
    </row>
    <row r="82" spans="1:31" ht="15.75" customHeight="1" x14ac:dyDescent="0.2">
      <c r="A82" s="109" t="s">
        <v>5</v>
      </c>
      <c r="B82" s="110"/>
      <c r="C82" s="110"/>
      <c r="D82" s="110"/>
      <c r="E82" s="110"/>
      <c r="F82" s="110"/>
      <c r="G82" s="98">
        <v>0</v>
      </c>
      <c r="H82" s="111">
        <v>0</v>
      </c>
      <c r="I82" s="111"/>
      <c r="J82" s="65"/>
      <c r="K82" s="65"/>
      <c r="L82" s="121">
        <v>0</v>
      </c>
      <c r="M82" s="121"/>
      <c r="N82" s="122">
        <f t="shared" si="13"/>
        <v>0</v>
      </c>
      <c r="O82" s="123"/>
      <c r="P82" s="124">
        <f t="shared" si="14"/>
        <v>0</v>
      </c>
      <c r="Q82" s="125"/>
      <c r="R82" s="52">
        <v>2</v>
      </c>
      <c r="S82" s="13"/>
      <c r="T82" s="16">
        <f t="shared" si="4"/>
        <v>24</v>
      </c>
      <c r="U82" s="13"/>
      <c r="V82" s="13"/>
      <c r="W82" s="13"/>
      <c r="X82" s="16">
        <v>1</v>
      </c>
      <c r="Y82" s="13"/>
      <c r="Z82" s="13"/>
      <c r="AA82" s="4"/>
      <c r="AB82" s="4"/>
      <c r="AC82" s="4"/>
      <c r="AD82" s="4"/>
      <c r="AE82" s="4"/>
    </row>
    <row r="83" spans="1:31" ht="15.75" customHeight="1" x14ac:dyDescent="0.2">
      <c r="A83" s="109" t="s">
        <v>5</v>
      </c>
      <c r="B83" s="110"/>
      <c r="C83" s="110"/>
      <c r="D83" s="110"/>
      <c r="E83" s="110"/>
      <c r="F83" s="110"/>
      <c r="G83" s="98">
        <v>0</v>
      </c>
      <c r="H83" s="111">
        <v>0</v>
      </c>
      <c r="I83" s="111"/>
      <c r="J83" s="65"/>
      <c r="K83" s="65"/>
      <c r="L83" s="121">
        <v>0</v>
      </c>
      <c r="M83" s="121"/>
      <c r="N83" s="122">
        <f t="shared" si="13"/>
        <v>0</v>
      </c>
      <c r="O83" s="123"/>
      <c r="P83" s="124">
        <f t="shared" si="14"/>
        <v>0</v>
      </c>
      <c r="Q83" s="125"/>
      <c r="R83" s="52">
        <v>2</v>
      </c>
      <c r="S83" s="13"/>
      <c r="T83" s="16">
        <f t="shared" si="4"/>
        <v>24</v>
      </c>
      <c r="U83" s="13"/>
      <c r="V83" s="13"/>
      <c r="W83" s="13"/>
      <c r="X83" s="16">
        <v>1</v>
      </c>
      <c r="Y83" s="13"/>
      <c r="Z83" s="13"/>
      <c r="AA83" s="4"/>
      <c r="AB83" s="4"/>
      <c r="AC83" s="4"/>
      <c r="AD83" s="4"/>
      <c r="AE83" s="4"/>
    </row>
    <row r="84" spans="1:31" ht="15.75" customHeight="1" x14ac:dyDescent="0.2">
      <c r="A84" s="109" t="s">
        <v>5</v>
      </c>
      <c r="B84" s="110"/>
      <c r="C84" s="110"/>
      <c r="D84" s="110"/>
      <c r="E84" s="110"/>
      <c r="F84" s="110"/>
      <c r="G84" s="98">
        <v>0</v>
      </c>
      <c r="H84" s="111">
        <v>0</v>
      </c>
      <c r="I84" s="111"/>
      <c r="J84" s="65"/>
      <c r="K84" s="65"/>
      <c r="L84" s="121">
        <v>0</v>
      </c>
      <c r="M84" s="121"/>
      <c r="N84" s="122">
        <f t="shared" si="13"/>
        <v>0</v>
      </c>
      <c r="O84" s="123"/>
      <c r="P84" s="124">
        <f t="shared" si="14"/>
        <v>0</v>
      </c>
      <c r="Q84" s="125"/>
      <c r="R84" s="52">
        <v>2</v>
      </c>
      <c r="S84" s="13"/>
      <c r="T84" s="16">
        <f t="shared" si="4"/>
        <v>24</v>
      </c>
      <c r="U84" s="13"/>
      <c r="V84" s="13"/>
      <c r="W84" s="13"/>
      <c r="X84" s="16">
        <v>1</v>
      </c>
      <c r="Y84" s="13"/>
      <c r="Z84" s="13"/>
      <c r="AA84" s="4"/>
      <c r="AB84" s="4"/>
      <c r="AC84" s="4"/>
      <c r="AD84" s="4"/>
      <c r="AE84" s="4"/>
    </row>
    <row r="85" spans="1:31" ht="15.75" customHeight="1" x14ac:dyDescent="0.2">
      <c r="A85" s="109" t="s">
        <v>5</v>
      </c>
      <c r="B85" s="110"/>
      <c r="C85" s="110"/>
      <c r="D85" s="110"/>
      <c r="E85" s="110"/>
      <c r="F85" s="110"/>
      <c r="G85" s="98">
        <v>0</v>
      </c>
      <c r="H85" s="111">
        <v>0</v>
      </c>
      <c r="I85" s="111"/>
      <c r="J85" s="65"/>
      <c r="K85" s="65"/>
      <c r="L85" s="121">
        <v>0</v>
      </c>
      <c r="M85" s="121"/>
      <c r="N85" s="122">
        <f t="shared" si="13"/>
        <v>0</v>
      </c>
      <c r="O85" s="123"/>
      <c r="P85" s="124">
        <f t="shared" si="14"/>
        <v>0</v>
      </c>
      <c r="Q85" s="125"/>
      <c r="R85" s="52">
        <v>2</v>
      </c>
      <c r="S85" s="13"/>
      <c r="T85" s="16">
        <f t="shared" si="4"/>
        <v>24</v>
      </c>
      <c r="U85" s="13"/>
      <c r="V85" s="13"/>
      <c r="W85" s="13"/>
      <c r="X85" s="16">
        <v>1</v>
      </c>
      <c r="Y85" s="13"/>
      <c r="Z85" s="13"/>
      <c r="AA85" s="4"/>
      <c r="AB85" s="4"/>
      <c r="AC85" s="4"/>
      <c r="AD85" s="4"/>
      <c r="AE85" s="4"/>
    </row>
    <row r="86" spans="1:31" ht="15.75" customHeight="1" x14ac:dyDescent="0.2">
      <c r="A86" s="109" t="s">
        <v>5</v>
      </c>
      <c r="B86" s="110"/>
      <c r="C86" s="110"/>
      <c r="D86" s="110"/>
      <c r="E86" s="110"/>
      <c r="F86" s="110"/>
      <c r="G86" s="98">
        <v>0</v>
      </c>
      <c r="H86" s="111">
        <v>0</v>
      </c>
      <c r="I86" s="111"/>
      <c r="J86" s="65"/>
      <c r="K86" s="65"/>
      <c r="L86" s="121">
        <v>0</v>
      </c>
      <c r="M86" s="121"/>
      <c r="N86" s="122">
        <f t="shared" si="13"/>
        <v>0</v>
      </c>
      <c r="O86" s="123"/>
      <c r="P86" s="124">
        <f t="shared" si="14"/>
        <v>0</v>
      </c>
      <c r="Q86" s="125"/>
      <c r="R86" s="52">
        <v>2</v>
      </c>
      <c r="S86" s="13"/>
      <c r="T86" s="16">
        <f t="shared" si="4"/>
        <v>24</v>
      </c>
      <c r="U86" s="13"/>
      <c r="V86" s="13"/>
      <c r="W86" s="13"/>
      <c r="X86" s="16">
        <v>1</v>
      </c>
      <c r="Y86" s="13"/>
      <c r="Z86" s="13"/>
      <c r="AA86" s="4"/>
      <c r="AB86" s="4"/>
      <c r="AC86" s="4"/>
      <c r="AD86" s="4"/>
      <c r="AE86" s="4"/>
    </row>
    <row r="87" spans="1:31" ht="15.75" customHeight="1" x14ac:dyDescent="0.2">
      <c r="A87" s="109" t="s">
        <v>5</v>
      </c>
      <c r="B87" s="110"/>
      <c r="C87" s="110"/>
      <c r="D87" s="110"/>
      <c r="E87" s="110"/>
      <c r="F87" s="110"/>
      <c r="G87" s="98">
        <v>0</v>
      </c>
      <c r="H87" s="111">
        <v>0</v>
      </c>
      <c r="I87" s="111"/>
      <c r="J87" s="65"/>
      <c r="K87" s="65"/>
      <c r="L87" s="121">
        <v>0</v>
      </c>
      <c r="M87" s="121"/>
      <c r="N87" s="122">
        <f t="shared" si="13"/>
        <v>0</v>
      </c>
      <c r="O87" s="123"/>
      <c r="P87" s="124">
        <f t="shared" si="14"/>
        <v>0</v>
      </c>
      <c r="Q87" s="125"/>
      <c r="R87" s="52">
        <v>2</v>
      </c>
      <c r="S87" s="13"/>
      <c r="T87" s="16">
        <f t="shared" si="4"/>
        <v>24</v>
      </c>
      <c r="U87" s="13"/>
      <c r="V87" s="13"/>
      <c r="W87" s="13"/>
      <c r="X87" s="16">
        <v>1</v>
      </c>
      <c r="Y87" s="13"/>
      <c r="Z87" s="13"/>
      <c r="AA87" s="4"/>
      <c r="AB87" s="4"/>
      <c r="AC87" s="4"/>
      <c r="AD87" s="4"/>
      <c r="AE87" s="4"/>
    </row>
    <row r="88" spans="1:31" ht="15.75" customHeight="1" x14ac:dyDescent="0.2">
      <c r="A88" s="109" t="s">
        <v>5</v>
      </c>
      <c r="B88" s="110"/>
      <c r="C88" s="110"/>
      <c r="D88" s="110"/>
      <c r="E88" s="110"/>
      <c r="F88" s="110"/>
      <c r="G88" s="98">
        <v>0</v>
      </c>
      <c r="H88" s="111">
        <v>0</v>
      </c>
      <c r="I88" s="111"/>
      <c r="J88" s="65"/>
      <c r="K88" s="65"/>
      <c r="L88" s="121">
        <v>0</v>
      </c>
      <c r="M88" s="121"/>
      <c r="N88" s="122">
        <f t="shared" si="13"/>
        <v>0</v>
      </c>
      <c r="O88" s="123"/>
      <c r="P88" s="124">
        <f t="shared" si="14"/>
        <v>0</v>
      </c>
      <c r="Q88" s="125"/>
      <c r="R88" s="52">
        <v>2</v>
      </c>
      <c r="S88" s="13"/>
      <c r="T88" s="16">
        <f t="shared" si="4"/>
        <v>24</v>
      </c>
      <c r="U88" s="13"/>
      <c r="V88" s="13"/>
      <c r="W88" s="13"/>
      <c r="X88" s="16">
        <v>0</v>
      </c>
      <c r="Y88" s="13"/>
      <c r="Z88" s="13"/>
      <c r="AA88" s="4"/>
      <c r="AB88" s="4"/>
      <c r="AC88" s="4"/>
      <c r="AD88" s="4"/>
      <c r="AE88" s="4"/>
    </row>
    <row r="89" spans="1:31" ht="15.75" customHeight="1" x14ac:dyDescent="0.2">
      <c r="A89" s="109" t="s">
        <v>5</v>
      </c>
      <c r="B89" s="110"/>
      <c r="C89" s="110"/>
      <c r="D89" s="110"/>
      <c r="E89" s="110"/>
      <c r="F89" s="110"/>
      <c r="G89" s="98">
        <v>0</v>
      </c>
      <c r="H89" s="111">
        <v>0</v>
      </c>
      <c r="I89" s="111"/>
      <c r="J89" s="65"/>
      <c r="K89" s="65"/>
      <c r="L89" s="121">
        <v>0</v>
      </c>
      <c r="M89" s="121"/>
      <c r="N89" s="122">
        <f t="shared" si="13"/>
        <v>0</v>
      </c>
      <c r="O89" s="123"/>
      <c r="P89" s="124">
        <f t="shared" si="14"/>
        <v>0</v>
      </c>
      <c r="Q89" s="125"/>
      <c r="R89" s="52">
        <v>2</v>
      </c>
      <c r="S89" s="13"/>
      <c r="T89" s="16">
        <f t="shared" si="4"/>
        <v>24</v>
      </c>
      <c r="U89" s="13"/>
      <c r="V89" s="13"/>
      <c r="W89" s="13"/>
      <c r="X89" s="16">
        <v>0</v>
      </c>
      <c r="Y89" s="13"/>
      <c r="Z89" s="13"/>
      <c r="AA89" s="4"/>
      <c r="AB89" s="4"/>
      <c r="AC89" s="4"/>
      <c r="AD89" s="4"/>
      <c r="AE89" s="4"/>
    </row>
    <row r="90" spans="1:31" ht="15.75" customHeight="1" x14ac:dyDescent="0.2">
      <c r="A90" s="109" t="s">
        <v>5</v>
      </c>
      <c r="B90" s="110"/>
      <c r="C90" s="110"/>
      <c r="D90" s="110"/>
      <c r="E90" s="110"/>
      <c r="F90" s="110"/>
      <c r="G90" s="98">
        <v>0</v>
      </c>
      <c r="H90" s="111">
        <v>0</v>
      </c>
      <c r="I90" s="111"/>
      <c r="J90" s="65"/>
      <c r="K90" s="65"/>
      <c r="L90" s="121">
        <v>0</v>
      </c>
      <c r="M90" s="121"/>
      <c r="N90" s="122">
        <f t="shared" si="13"/>
        <v>0</v>
      </c>
      <c r="O90" s="123"/>
      <c r="P90" s="124">
        <f t="shared" si="14"/>
        <v>0</v>
      </c>
      <c r="Q90" s="125"/>
      <c r="R90" s="52">
        <v>2</v>
      </c>
      <c r="S90" s="13"/>
      <c r="T90" s="16">
        <f t="shared" si="4"/>
        <v>24</v>
      </c>
      <c r="U90" s="13"/>
      <c r="V90" s="13"/>
      <c r="W90" s="13"/>
      <c r="X90" s="16">
        <v>0</v>
      </c>
      <c r="Y90" s="13"/>
      <c r="Z90" s="13"/>
      <c r="AA90" s="4"/>
      <c r="AB90" s="4"/>
      <c r="AC90" s="4"/>
      <c r="AD90" s="4"/>
      <c r="AE90" s="4"/>
    </row>
    <row r="91" spans="1:31" ht="15.75" customHeight="1" x14ac:dyDescent="0.2">
      <c r="A91" s="109" t="s">
        <v>5</v>
      </c>
      <c r="B91" s="110"/>
      <c r="C91" s="110"/>
      <c r="D91" s="110"/>
      <c r="E91" s="110"/>
      <c r="F91" s="110"/>
      <c r="G91" s="98">
        <v>0</v>
      </c>
      <c r="H91" s="111">
        <v>0</v>
      </c>
      <c r="I91" s="111"/>
      <c r="J91" s="65"/>
      <c r="K91" s="65"/>
      <c r="L91" s="121">
        <v>0</v>
      </c>
      <c r="M91" s="121"/>
      <c r="N91" s="122">
        <f t="shared" si="13"/>
        <v>0</v>
      </c>
      <c r="O91" s="123"/>
      <c r="P91" s="124">
        <f t="shared" si="14"/>
        <v>0</v>
      </c>
      <c r="Q91" s="125"/>
      <c r="R91" s="52">
        <v>2</v>
      </c>
      <c r="S91" s="13"/>
      <c r="T91" s="16">
        <f t="shared" si="4"/>
        <v>24</v>
      </c>
      <c r="U91" s="13"/>
      <c r="V91" s="13"/>
      <c r="W91" s="13"/>
      <c r="X91" s="13">
        <v>0</v>
      </c>
      <c r="Y91" s="13"/>
      <c r="Z91" s="13"/>
      <c r="AA91" s="4"/>
      <c r="AB91" s="4"/>
      <c r="AC91" s="4"/>
      <c r="AD91" s="4"/>
      <c r="AE91" s="4"/>
    </row>
    <row r="92" spans="1:31" ht="15.75" customHeight="1" x14ac:dyDescent="0.2">
      <c r="A92" s="109" t="s">
        <v>5</v>
      </c>
      <c r="B92" s="110"/>
      <c r="C92" s="110"/>
      <c r="D92" s="110"/>
      <c r="E92" s="110"/>
      <c r="F92" s="110"/>
      <c r="G92" s="98">
        <v>0</v>
      </c>
      <c r="H92" s="111">
        <v>0</v>
      </c>
      <c r="I92" s="111"/>
      <c r="J92" s="65"/>
      <c r="K92" s="65"/>
      <c r="L92" s="121">
        <v>0</v>
      </c>
      <c r="M92" s="121"/>
      <c r="N92" s="122">
        <f t="shared" si="13"/>
        <v>0</v>
      </c>
      <c r="O92" s="123"/>
      <c r="P92" s="124">
        <f t="shared" si="14"/>
        <v>0</v>
      </c>
      <c r="Q92" s="125"/>
      <c r="R92" s="52">
        <v>2</v>
      </c>
      <c r="S92" s="19" t="s">
        <v>5</v>
      </c>
      <c r="T92" s="16">
        <f t="shared" si="4"/>
        <v>24</v>
      </c>
      <c r="U92" s="13"/>
      <c r="V92" s="13"/>
      <c r="W92" s="13"/>
      <c r="X92" s="13"/>
      <c r="Y92" s="13"/>
      <c r="Z92" s="13"/>
      <c r="AA92" s="4"/>
      <c r="AB92" s="4"/>
      <c r="AC92" s="4"/>
      <c r="AD92" s="4"/>
      <c r="AE92" s="4"/>
    </row>
    <row r="93" spans="1:31" ht="15.75" customHeight="1" x14ac:dyDescent="0.2">
      <c r="A93" s="109" t="s">
        <v>5</v>
      </c>
      <c r="B93" s="110"/>
      <c r="C93" s="110"/>
      <c r="D93" s="110"/>
      <c r="E93" s="110"/>
      <c r="F93" s="110"/>
      <c r="G93" s="98">
        <v>0</v>
      </c>
      <c r="H93" s="111">
        <v>0</v>
      </c>
      <c r="I93" s="111"/>
      <c r="J93" s="65"/>
      <c r="K93" s="65"/>
      <c r="L93" s="121">
        <v>0</v>
      </c>
      <c r="M93" s="121"/>
      <c r="N93" s="122">
        <f t="shared" si="13"/>
        <v>0</v>
      </c>
      <c r="O93" s="123"/>
      <c r="P93" s="124">
        <f t="shared" si="14"/>
        <v>0</v>
      </c>
      <c r="Q93" s="125"/>
      <c r="R93" s="52">
        <v>2</v>
      </c>
      <c r="S93" s="19" t="s">
        <v>5</v>
      </c>
      <c r="T93" s="16">
        <f t="shared" si="4"/>
        <v>24</v>
      </c>
      <c r="U93" s="13"/>
      <c r="V93" s="45"/>
      <c r="W93" s="13"/>
      <c r="X93" s="13"/>
      <c r="Y93" s="13"/>
      <c r="Z93" s="13"/>
      <c r="AA93" s="4"/>
      <c r="AB93" s="4"/>
      <c r="AC93" s="4"/>
      <c r="AD93" s="4"/>
      <c r="AE93" s="4"/>
    </row>
    <row r="94" spans="1:31" ht="15.75" customHeight="1" x14ac:dyDescent="0.2">
      <c r="A94" s="109" t="s">
        <v>5</v>
      </c>
      <c r="B94" s="110"/>
      <c r="C94" s="110"/>
      <c r="D94" s="110"/>
      <c r="E94" s="110"/>
      <c r="F94" s="110"/>
      <c r="G94" s="98">
        <v>0</v>
      </c>
      <c r="H94" s="111">
        <v>0</v>
      </c>
      <c r="I94" s="111"/>
      <c r="J94" s="65"/>
      <c r="K94" s="65"/>
      <c r="L94" s="121">
        <v>0</v>
      </c>
      <c r="M94" s="121"/>
      <c r="N94" s="122">
        <f t="shared" si="13"/>
        <v>0</v>
      </c>
      <c r="O94" s="123"/>
      <c r="P94" s="124">
        <f t="shared" si="14"/>
        <v>0</v>
      </c>
      <c r="Q94" s="125"/>
      <c r="R94" s="52">
        <v>2</v>
      </c>
      <c r="S94" s="17" t="s">
        <v>5</v>
      </c>
      <c r="T94" s="16">
        <f t="shared" si="4"/>
        <v>24</v>
      </c>
      <c r="U94" s="45"/>
      <c r="V94" s="54"/>
      <c r="W94" s="13"/>
      <c r="X94" s="13"/>
      <c r="Y94" s="13"/>
      <c r="Z94" s="13"/>
      <c r="AA94" s="4"/>
      <c r="AB94" s="4"/>
      <c r="AC94" s="4"/>
      <c r="AD94" s="4"/>
      <c r="AE94" s="4"/>
    </row>
    <row r="95" spans="1:31" ht="15.75" customHeight="1" x14ac:dyDescent="0.2">
      <c r="A95" s="109" t="s">
        <v>5</v>
      </c>
      <c r="B95" s="110"/>
      <c r="C95" s="110"/>
      <c r="D95" s="110"/>
      <c r="E95" s="110"/>
      <c r="F95" s="110"/>
      <c r="G95" s="98">
        <v>0</v>
      </c>
      <c r="H95" s="111">
        <v>0</v>
      </c>
      <c r="I95" s="111"/>
      <c r="J95" s="65"/>
      <c r="K95" s="65"/>
      <c r="L95" s="121">
        <v>0</v>
      </c>
      <c r="M95" s="121"/>
      <c r="N95" s="122">
        <f t="shared" si="13"/>
        <v>0</v>
      </c>
      <c r="O95" s="123"/>
      <c r="P95" s="124">
        <f t="shared" si="14"/>
        <v>0</v>
      </c>
      <c r="Q95" s="125"/>
      <c r="R95" s="52">
        <v>2</v>
      </c>
      <c r="S95" s="13"/>
      <c r="T95" s="16">
        <f t="shared" si="4"/>
        <v>24</v>
      </c>
      <c r="U95" s="13"/>
      <c r="V95" s="46"/>
      <c r="W95" s="13"/>
      <c r="X95" s="13"/>
      <c r="Y95" s="13"/>
      <c r="Z95" s="13"/>
      <c r="AA95" s="4"/>
      <c r="AB95" s="4"/>
      <c r="AC95" s="4"/>
      <c r="AD95" s="4"/>
      <c r="AE95" s="4"/>
    </row>
    <row r="96" spans="1:31" ht="15.75" customHeight="1" x14ac:dyDescent="0.2">
      <c r="A96" s="109" t="s">
        <v>5</v>
      </c>
      <c r="B96" s="110"/>
      <c r="C96" s="110"/>
      <c r="D96" s="110"/>
      <c r="E96" s="110"/>
      <c r="F96" s="110"/>
      <c r="G96" s="98">
        <v>0</v>
      </c>
      <c r="H96" s="111">
        <v>0</v>
      </c>
      <c r="I96" s="111"/>
      <c r="J96" s="65"/>
      <c r="K96" s="65"/>
      <c r="L96" s="121">
        <v>0</v>
      </c>
      <c r="M96" s="121"/>
      <c r="N96" s="122">
        <f t="shared" si="13"/>
        <v>0</v>
      </c>
      <c r="O96" s="123"/>
      <c r="P96" s="124">
        <f t="shared" si="14"/>
        <v>0</v>
      </c>
      <c r="Q96" s="125"/>
      <c r="R96" s="52">
        <v>2</v>
      </c>
      <c r="S96" s="46"/>
      <c r="T96" s="16">
        <f t="shared" si="4"/>
        <v>24</v>
      </c>
      <c r="U96" s="46"/>
      <c r="V96" s="13"/>
      <c r="W96" s="13"/>
      <c r="X96" s="13"/>
      <c r="Y96" s="13"/>
      <c r="Z96" s="13"/>
      <c r="AA96" s="4"/>
      <c r="AB96" s="4"/>
      <c r="AC96" s="4"/>
      <c r="AD96" s="4"/>
      <c r="AE96" s="4"/>
    </row>
    <row r="97" spans="1:31" ht="15.75" customHeight="1" x14ac:dyDescent="0.2">
      <c r="A97" s="109" t="s">
        <v>5</v>
      </c>
      <c r="B97" s="110"/>
      <c r="C97" s="110"/>
      <c r="D97" s="110"/>
      <c r="E97" s="110"/>
      <c r="F97" s="110"/>
      <c r="G97" s="98">
        <v>0</v>
      </c>
      <c r="H97" s="111">
        <v>0</v>
      </c>
      <c r="I97" s="111"/>
      <c r="J97" s="65"/>
      <c r="K97" s="65"/>
      <c r="L97" s="121">
        <v>0</v>
      </c>
      <c r="M97" s="121"/>
      <c r="N97" s="122">
        <f t="shared" si="13"/>
        <v>0</v>
      </c>
      <c r="O97" s="123"/>
      <c r="P97" s="124">
        <f t="shared" si="14"/>
        <v>0</v>
      </c>
      <c r="Q97" s="125"/>
      <c r="R97" s="52">
        <v>2</v>
      </c>
      <c r="S97" s="13"/>
      <c r="T97" s="16">
        <f t="shared" si="4"/>
        <v>24</v>
      </c>
      <c r="U97" s="13"/>
      <c r="V97" s="13"/>
      <c r="W97" s="13"/>
      <c r="X97" s="13"/>
      <c r="Y97" s="13"/>
      <c r="Z97" s="13"/>
      <c r="AA97" s="4"/>
      <c r="AB97" s="4"/>
      <c r="AC97" s="4"/>
      <c r="AD97" s="4"/>
      <c r="AE97" s="4"/>
    </row>
    <row r="98" spans="1:31" ht="15.75" customHeight="1" x14ac:dyDescent="0.2">
      <c r="A98" s="109" t="s">
        <v>5</v>
      </c>
      <c r="B98" s="110"/>
      <c r="C98" s="110"/>
      <c r="D98" s="110"/>
      <c r="E98" s="110"/>
      <c r="F98" s="110"/>
      <c r="G98" s="98">
        <v>0</v>
      </c>
      <c r="H98" s="111">
        <v>0</v>
      </c>
      <c r="I98" s="111"/>
      <c r="J98" s="65"/>
      <c r="K98" s="65"/>
      <c r="L98" s="121">
        <v>0</v>
      </c>
      <c r="M98" s="121"/>
      <c r="N98" s="122">
        <f t="shared" si="13"/>
        <v>0</v>
      </c>
      <c r="O98" s="123"/>
      <c r="P98" s="124">
        <f t="shared" si="14"/>
        <v>0</v>
      </c>
      <c r="Q98" s="125"/>
      <c r="R98" s="52">
        <v>2</v>
      </c>
      <c r="S98" s="13"/>
      <c r="T98" s="16">
        <f t="shared" si="4"/>
        <v>24</v>
      </c>
      <c r="U98" s="13"/>
      <c r="V98" s="13"/>
      <c r="W98" s="13"/>
      <c r="X98" s="13"/>
      <c r="Y98" s="13"/>
      <c r="Z98" s="13"/>
      <c r="AA98" s="4"/>
      <c r="AB98" s="4"/>
      <c r="AC98" s="4"/>
      <c r="AD98" s="4"/>
      <c r="AE98" s="4"/>
    </row>
    <row r="99" spans="1:31" ht="15.75" customHeight="1" x14ac:dyDescent="0.2">
      <c r="A99" s="109" t="s">
        <v>5</v>
      </c>
      <c r="B99" s="110"/>
      <c r="C99" s="110"/>
      <c r="D99" s="110"/>
      <c r="E99" s="110"/>
      <c r="F99" s="110"/>
      <c r="G99" s="98">
        <v>0</v>
      </c>
      <c r="H99" s="111">
        <v>0</v>
      </c>
      <c r="I99" s="111"/>
      <c r="J99" s="65"/>
      <c r="K99" s="65"/>
      <c r="L99" s="121">
        <v>0</v>
      </c>
      <c r="M99" s="121"/>
      <c r="N99" s="122">
        <f t="shared" si="13"/>
        <v>0</v>
      </c>
      <c r="O99" s="123"/>
      <c r="P99" s="124">
        <f t="shared" si="14"/>
        <v>0</v>
      </c>
      <c r="Q99" s="125"/>
      <c r="R99" s="52">
        <v>2</v>
      </c>
      <c r="S99" s="13"/>
      <c r="T99" s="16">
        <f t="shared" si="4"/>
        <v>24</v>
      </c>
      <c r="U99" s="13"/>
      <c r="V99" s="13"/>
      <c r="W99" s="13"/>
      <c r="X99" s="13"/>
      <c r="Y99" s="13"/>
      <c r="Z99" s="13"/>
      <c r="AA99" s="4"/>
      <c r="AB99" s="4"/>
      <c r="AC99" s="4"/>
      <c r="AD99" s="4"/>
      <c r="AE99" s="4"/>
    </row>
    <row r="100" spans="1:31" ht="15.75" customHeight="1" x14ac:dyDescent="0.2">
      <c r="A100" s="109" t="s">
        <v>5</v>
      </c>
      <c r="B100" s="110"/>
      <c r="C100" s="110"/>
      <c r="D100" s="110"/>
      <c r="E100" s="110"/>
      <c r="F100" s="110"/>
      <c r="G100" s="98">
        <v>0</v>
      </c>
      <c r="H100" s="111">
        <v>0</v>
      </c>
      <c r="I100" s="111"/>
      <c r="J100" s="65"/>
      <c r="K100" s="65"/>
      <c r="L100" s="121">
        <v>0</v>
      </c>
      <c r="M100" s="121"/>
      <c r="N100" s="122">
        <f t="shared" si="13"/>
        <v>0</v>
      </c>
      <c r="O100" s="123"/>
      <c r="P100" s="124">
        <f t="shared" ref="P100:P138" si="15">N100*L100</f>
        <v>0</v>
      </c>
      <c r="Q100" s="125"/>
      <c r="R100" s="52">
        <v>2</v>
      </c>
      <c r="S100" s="13"/>
      <c r="T100" s="16">
        <f t="shared" si="4"/>
        <v>24</v>
      </c>
      <c r="U100" s="13"/>
      <c r="V100" s="13"/>
      <c r="W100" s="13"/>
      <c r="X100" s="13"/>
      <c r="Y100" s="13"/>
      <c r="Z100" s="13"/>
      <c r="AA100" s="4"/>
      <c r="AB100" s="4"/>
      <c r="AC100" s="4"/>
      <c r="AD100" s="4"/>
      <c r="AE100" s="4"/>
    </row>
    <row r="101" spans="1:31" ht="15.75" customHeight="1" x14ac:dyDescent="0.2">
      <c r="A101" s="109" t="s">
        <v>5</v>
      </c>
      <c r="B101" s="110"/>
      <c r="C101" s="110"/>
      <c r="D101" s="110"/>
      <c r="E101" s="110"/>
      <c r="F101" s="110"/>
      <c r="G101" s="98">
        <v>0</v>
      </c>
      <c r="H101" s="111">
        <v>0</v>
      </c>
      <c r="I101" s="111"/>
      <c r="J101" s="65"/>
      <c r="K101" s="65"/>
      <c r="L101" s="121">
        <v>0</v>
      </c>
      <c r="M101" s="121"/>
      <c r="N101" s="122">
        <f t="shared" ref="N101" si="16">IF(R101=2,H101*G101,H101*G101*T101)</f>
        <v>0</v>
      </c>
      <c r="O101" s="123"/>
      <c r="P101" s="124">
        <f t="shared" si="15"/>
        <v>0</v>
      </c>
      <c r="Q101" s="125"/>
      <c r="R101" s="52">
        <v>2</v>
      </c>
      <c r="S101" s="13"/>
      <c r="T101" s="16">
        <f t="shared" si="4"/>
        <v>24</v>
      </c>
      <c r="U101" s="13"/>
      <c r="V101" s="13"/>
      <c r="W101" s="13"/>
      <c r="X101" s="13"/>
      <c r="Y101" s="13"/>
      <c r="Z101" s="13"/>
      <c r="AA101" s="4"/>
      <c r="AB101" s="4"/>
      <c r="AC101" s="4"/>
      <c r="AD101" s="4"/>
      <c r="AE101" s="4"/>
    </row>
    <row r="102" spans="1:31" ht="15.75" customHeight="1" x14ac:dyDescent="0.2">
      <c r="A102" s="109" t="s">
        <v>5</v>
      </c>
      <c r="B102" s="110"/>
      <c r="C102" s="110"/>
      <c r="D102" s="110"/>
      <c r="E102" s="110"/>
      <c r="F102" s="110"/>
      <c r="G102" s="98">
        <v>0</v>
      </c>
      <c r="H102" s="111">
        <v>0</v>
      </c>
      <c r="I102" s="111"/>
      <c r="J102" s="65"/>
      <c r="K102" s="65"/>
      <c r="L102" s="121">
        <v>0</v>
      </c>
      <c r="M102" s="121"/>
      <c r="N102" s="122">
        <f t="shared" ref="N102:N138" si="17">IF(R102=2,H102*G102,H102*G102*T102)</f>
        <v>0</v>
      </c>
      <c r="O102" s="123"/>
      <c r="P102" s="124">
        <f t="shared" si="15"/>
        <v>0</v>
      </c>
      <c r="Q102" s="125"/>
      <c r="R102" s="52">
        <v>2</v>
      </c>
      <c r="S102" s="13"/>
      <c r="T102" s="16">
        <f t="shared" si="4"/>
        <v>24</v>
      </c>
      <c r="U102" s="13"/>
      <c r="V102" s="13"/>
      <c r="W102" s="13"/>
      <c r="X102" s="13"/>
      <c r="Y102" s="13"/>
      <c r="Z102" s="13"/>
      <c r="AA102" s="4"/>
      <c r="AB102" s="4"/>
      <c r="AC102" s="4"/>
      <c r="AD102" s="4"/>
      <c r="AE102" s="4"/>
    </row>
    <row r="103" spans="1:31" ht="15.75" customHeight="1" x14ac:dyDescent="0.2">
      <c r="A103" s="109" t="s">
        <v>5</v>
      </c>
      <c r="B103" s="110"/>
      <c r="C103" s="110"/>
      <c r="D103" s="110"/>
      <c r="E103" s="110"/>
      <c r="F103" s="110"/>
      <c r="G103" s="98">
        <v>0</v>
      </c>
      <c r="H103" s="111">
        <v>0</v>
      </c>
      <c r="I103" s="111"/>
      <c r="J103" s="65"/>
      <c r="K103" s="65"/>
      <c r="L103" s="121">
        <v>0</v>
      </c>
      <c r="M103" s="121"/>
      <c r="N103" s="122">
        <f t="shared" si="17"/>
        <v>0</v>
      </c>
      <c r="O103" s="123"/>
      <c r="P103" s="124">
        <f t="shared" si="15"/>
        <v>0</v>
      </c>
      <c r="Q103" s="125"/>
      <c r="R103" s="52">
        <v>2</v>
      </c>
      <c r="S103" s="13"/>
      <c r="T103" s="16">
        <f t="shared" si="4"/>
        <v>24</v>
      </c>
      <c r="U103" s="13"/>
      <c r="V103" s="13"/>
      <c r="W103" s="13"/>
      <c r="X103" s="13"/>
      <c r="Y103" s="13"/>
      <c r="Z103" s="13"/>
      <c r="AA103" s="4"/>
      <c r="AB103" s="4"/>
      <c r="AC103" s="4"/>
      <c r="AD103" s="4"/>
      <c r="AE103" s="4"/>
    </row>
    <row r="104" spans="1:31" ht="15.75" customHeight="1" x14ac:dyDescent="0.2">
      <c r="A104" s="109" t="s">
        <v>5</v>
      </c>
      <c r="B104" s="110"/>
      <c r="C104" s="110"/>
      <c r="D104" s="110"/>
      <c r="E104" s="110"/>
      <c r="F104" s="110"/>
      <c r="G104" s="98">
        <v>0</v>
      </c>
      <c r="H104" s="111">
        <v>0</v>
      </c>
      <c r="I104" s="111"/>
      <c r="J104" s="65"/>
      <c r="K104" s="65"/>
      <c r="L104" s="121">
        <v>0</v>
      </c>
      <c r="M104" s="121"/>
      <c r="N104" s="122">
        <f t="shared" si="17"/>
        <v>0</v>
      </c>
      <c r="O104" s="123"/>
      <c r="P104" s="124">
        <f t="shared" si="15"/>
        <v>0</v>
      </c>
      <c r="Q104" s="125"/>
      <c r="R104" s="52">
        <v>2</v>
      </c>
      <c r="S104" s="13"/>
      <c r="T104" s="16">
        <f t="shared" si="4"/>
        <v>24</v>
      </c>
      <c r="U104" s="13"/>
      <c r="V104" s="13"/>
      <c r="W104" s="13"/>
      <c r="X104" s="13"/>
      <c r="Y104" s="13"/>
      <c r="Z104" s="13"/>
      <c r="AA104" s="4"/>
      <c r="AB104" s="4"/>
      <c r="AC104" s="4"/>
      <c r="AD104" s="4"/>
      <c r="AE104" s="4"/>
    </row>
    <row r="105" spans="1:31" ht="15.75" customHeight="1" x14ac:dyDescent="0.2">
      <c r="A105" s="109" t="s">
        <v>5</v>
      </c>
      <c r="B105" s="110"/>
      <c r="C105" s="110"/>
      <c r="D105" s="110"/>
      <c r="E105" s="110"/>
      <c r="F105" s="110"/>
      <c r="G105" s="98">
        <v>0</v>
      </c>
      <c r="H105" s="111">
        <v>0</v>
      </c>
      <c r="I105" s="111"/>
      <c r="J105" s="65"/>
      <c r="K105" s="65"/>
      <c r="L105" s="121">
        <v>0</v>
      </c>
      <c r="M105" s="121"/>
      <c r="N105" s="122">
        <f t="shared" si="17"/>
        <v>0</v>
      </c>
      <c r="O105" s="123"/>
      <c r="P105" s="124">
        <f t="shared" si="15"/>
        <v>0</v>
      </c>
      <c r="Q105" s="125"/>
      <c r="R105" s="52">
        <v>2</v>
      </c>
      <c r="S105" s="13"/>
      <c r="T105" s="16">
        <f t="shared" si="4"/>
        <v>24</v>
      </c>
      <c r="U105" s="13"/>
      <c r="V105" s="13"/>
      <c r="W105" s="13"/>
      <c r="X105" s="13"/>
      <c r="Y105" s="13"/>
      <c r="Z105" s="13"/>
      <c r="AA105" s="4"/>
      <c r="AB105" s="4"/>
      <c r="AC105" s="4"/>
      <c r="AD105" s="4"/>
      <c r="AE105" s="4"/>
    </row>
    <row r="106" spans="1:31" ht="15.75" customHeight="1" x14ac:dyDescent="0.2">
      <c r="A106" s="109" t="s">
        <v>5</v>
      </c>
      <c r="B106" s="110"/>
      <c r="C106" s="110"/>
      <c r="D106" s="110"/>
      <c r="E106" s="110"/>
      <c r="F106" s="110"/>
      <c r="G106" s="98">
        <v>0</v>
      </c>
      <c r="H106" s="111">
        <v>0</v>
      </c>
      <c r="I106" s="111"/>
      <c r="J106" s="65"/>
      <c r="K106" s="65"/>
      <c r="L106" s="121">
        <v>0</v>
      </c>
      <c r="M106" s="121"/>
      <c r="N106" s="122">
        <f t="shared" si="17"/>
        <v>0</v>
      </c>
      <c r="O106" s="123"/>
      <c r="P106" s="124">
        <f t="shared" si="15"/>
        <v>0</v>
      </c>
      <c r="Q106" s="125"/>
      <c r="R106" s="52">
        <v>2</v>
      </c>
      <c r="S106" s="13"/>
      <c r="T106" s="16">
        <f t="shared" si="4"/>
        <v>24</v>
      </c>
      <c r="U106" s="13"/>
      <c r="V106" s="13"/>
      <c r="W106" s="13"/>
      <c r="X106" s="13"/>
      <c r="Y106" s="13"/>
      <c r="Z106" s="13"/>
      <c r="AA106" s="4"/>
      <c r="AB106" s="4"/>
      <c r="AC106" s="4"/>
      <c r="AD106" s="4"/>
      <c r="AE106" s="4"/>
    </row>
    <row r="107" spans="1:31" ht="15.75" customHeight="1" x14ac:dyDescent="0.2">
      <c r="A107" s="109" t="s">
        <v>5</v>
      </c>
      <c r="B107" s="110"/>
      <c r="C107" s="110"/>
      <c r="D107" s="110"/>
      <c r="E107" s="110"/>
      <c r="F107" s="110"/>
      <c r="G107" s="98">
        <v>0</v>
      </c>
      <c r="H107" s="111">
        <v>0</v>
      </c>
      <c r="I107" s="111"/>
      <c r="J107" s="65"/>
      <c r="K107" s="65"/>
      <c r="L107" s="121">
        <v>0</v>
      </c>
      <c r="M107" s="121"/>
      <c r="N107" s="122">
        <f t="shared" si="17"/>
        <v>0</v>
      </c>
      <c r="O107" s="123"/>
      <c r="P107" s="124">
        <f t="shared" si="15"/>
        <v>0</v>
      </c>
      <c r="Q107" s="125"/>
      <c r="R107" s="52">
        <v>2</v>
      </c>
      <c r="S107" s="13"/>
      <c r="T107" s="16">
        <f t="shared" si="4"/>
        <v>24</v>
      </c>
      <c r="U107" s="13"/>
      <c r="V107" s="13"/>
      <c r="W107" s="13"/>
      <c r="X107" s="13"/>
      <c r="Y107" s="13"/>
      <c r="Z107" s="13"/>
      <c r="AA107" s="4"/>
      <c r="AB107" s="4"/>
      <c r="AC107" s="4"/>
      <c r="AD107" s="4"/>
      <c r="AE107" s="4"/>
    </row>
    <row r="108" spans="1:31" ht="15.75" customHeight="1" x14ac:dyDescent="0.2">
      <c r="A108" s="109" t="s">
        <v>5</v>
      </c>
      <c r="B108" s="110"/>
      <c r="C108" s="110"/>
      <c r="D108" s="110"/>
      <c r="E108" s="110"/>
      <c r="F108" s="110"/>
      <c r="G108" s="98">
        <v>0</v>
      </c>
      <c r="H108" s="111">
        <v>0</v>
      </c>
      <c r="I108" s="111"/>
      <c r="J108" s="65"/>
      <c r="K108" s="65"/>
      <c r="L108" s="121">
        <v>0</v>
      </c>
      <c r="M108" s="121"/>
      <c r="N108" s="122">
        <f t="shared" si="17"/>
        <v>0</v>
      </c>
      <c r="O108" s="123"/>
      <c r="P108" s="124">
        <f t="shared" si="15"/>
        <v>0</v>
      </c>
      <c r="Q108" s="125"/>
      <c r="R108" s="52">
        <v>2</v>
      </c>
      <c r="S108" s="13"/>
      <c r="T108" s="16">
        <f t="shared" si="4"/>
        <v>24</v>
      </c>
      <c r="U108" s="13"/>
      <c r="V108" s="13"/>
      <c r="W108" s="13"/>
      <c r="X108" s="13"/>
      <c r="Y108" s="13"/>
      <c r="Z108" s="13"/>
      <c r="AA108" s="4"/>
      <c r="AB108" s="4"/>
      <c r="AC108" s="4"/>
      <c r="AD108" s="4"/>
      <c r="AE108" s="4"/>
    </row>
    <row r="109" spans="1:31" ht="15.75" customHeight="1" x14ac:dyDescent="0.2">
      <c r="A109" s="109" t="s">
        <v>5</v>
      </c>
      <c r="B109" s="110"/>
      <c r="C109" s="110"/>
      <c r="D109" s="110"/>
      <c r="E109" s="110"/>
      <c r="F109" s="110"/>
      <c r="G109" s="98">
        <v>0</v>
      </c>
      <c r="H109" s="111">
        <v>0</v>
      </c>
      <c r="I109" s="111"/>
      <c r="J109" s="65"/>
      <c r="K109" s="65"/>
      <c r="L109" s="121">
        <v>0</v>
      </c>
      <c r="M109" s="121"/>
      <c r="N109" s="122">
        <f t="shared" si="17"/>
        <v>0</v>
      </c>
      <c r="O109" s="123"/>
      <c r="P109" s="124">
        <f t="shared" si="15"/>
        <v>0</v>
      </c>
      <c r="Q109" s="125"/>
      <c r="R109" s="52">
        <v>2</v>
      </c>
      <c r="S109" s="13"/>
      <c r="T109" s="16">
        <f t="shared" si="4"/>
        <v>24</v>
      </c>
      <c r="U109" s="13"/>
      <c r="V109" s="13"/>
      <c r="W109" s="13"/>
      <c r="X109" s="13"/>
      <c r="Y109" s="13"/>
      <c r="Z109" s="13"/>
      <c r="AA109" s="4"/>
      <c r="AB109" s="4"/>
      <c r="AC109" s="4"/>
      <c r="AD109" s="4"/>
      <c r="AE109" s="4"/>
    </row>
    <row r="110" spans="1:31" ht="15.75" customHeight="1" x14ac:dyDescent="0.2">
      <c r="A110" s="109" t="s">
        <v>5</v>
      </c>
      <c r="B110" s="110"/>
      <c r="C110" s="110"/>
      <c r="D110" s="110"/>
      <c r="E110" s="110"/>
      <c r="F110" s="110"/>
      <c r="G110" s="98">
        <v>0</v>
      </c>
      <c r="H110" s="330">
        <v>0</v>
      </c>
      <c r="I110" s="330"/>
      <c r="J110" s="65"/>
      <c r="K110" s="65"/>
      <c r="L110" s="121">
        <v>0</v>
      </c>
      <c r="M110" s="121"/>
      <c r="N110" s="122">
        <f t="shared" si="17"/>
        <v>0</v>
      </c>
      <c r="O110" s="123"/>
      <c r="P110" s="124">
        <f t="shared" si="15"/>
        <v>0</v>
      </c>
      <c r="Q110" s="125"/>
      <c r="R110" s="52">
        <v>2</v>
      </c>
      <c r="S110" s="13"/>
      <c r="T110" s="16">
        <f t="shared" si="4"/>
        <v>24</v>
      </c>
      <c r="U110" s="13"/>
      <c r="V110" s="13"/>
      <c r="W110" s="13"/>
      <c r="X110" s="13"/>
      <c r="Y110" s="13"/>
      <c r="Z110" s="13"/>
      <c r="AA110" s="4"/>
      <c r="AB110" s="4"/>
      <c r="AC110" s="4"/>
      <c r="AD110" s="4"/>
      <c r="AE110" s="4"/>
    </row>
    <row r="111" spans="1:31" ht="15.75" customHeight="1" x14ac:dyDescent="0.2">
      <c r="A111" s="109" t="s">
        <v>5</v>
      </c>
      <c r="B111" s="110"/>
      <c r="C111" s="110"/>
      <c r="D111" s="110"/>
      <c r="E111" s="110"/>
      <c r="F111" s="110"/>
      <c r="G111" s="98">
        <v>0</v>
      </c>
      <c r="H111" s="330">
        <v>0</v>
      </c>
      <c r="I111" s="330"/>
      <c r="J111" s="65"/>
      <c r="K111" s="65"/>
      <c r="L111" s="121">
        <v>0</v>
      </c>
      <c r="M111" s="121"/>
      <c r="N111" s="122">
        <f t="shared" si="17"/>
        <v>0</v>
      </c>
      <c r="O111" s="123"/>
      <c r="P111" s="124">
        <f t="shared" si="15"/>
        <v>0</v>
      </c>
      <c r="Q111" s="125"/>
      <c r="R111" s="52">
        <v>2</v>
      </c>
      <c r="S111" s="13"/>
      <c r="T111" s="16">
        <f t="shared" ref="T111:T138" si="18">T110</f>
        <v>24</v>
      </c>
      <c r="U111" s="13"/>
      <c r="V111" s="13"/>
      <c r="W111" s="13"/>
      <c r="X111" s="13"/>
      <c r="Y111" s="13"/>
      <c r="Z111" s="13"/>
      <c r="AA111" s="4"/>
      <c r="AB111" s="4"/>
      <c r="AC111" s="4"/>
      <c r="AD111" s="4"/>
      <c r="AE111" s="4"/>
    </row>
    <row r="112" spans="1:31" ht="15.75" customHeight="1" x14ac:dyDescent="0.2">
      <c r="A112" s="109" t="s">
        <v>5</v>
      </c>
      <c r="B112" s="110"/>
      <c r="C112" s="110"/>
      <c r="D112" s="110"/>
      <c r="E112" s="110"/>
      <c r="F112" s="110"/>
      <c r="G112" s="98">
        <v>0</v>
      </c>
      <c r="H112" s="330">
        <v>0</v>
      </c>
      <c r="I112" s="330"/>
      <c r="J112" s="65"/>
      <c r="K112" s="65"/>
      <c r="L112" s="121">
        <v>0</v>
      </c>
      <c r="M112" s="121"/>
      <c r="N112" s="122">
        <f t="shared" si="17"/>
        <v>0</v>
      </c>
      <c r="O112" s="123"/>
      <c r="P112" s="124">
        <f t="shared" si="15"/>
        <v>0</v>
      </c>
      <c r="Q112" s="125"/>
      <c r="R112" s="52">
        <v>2</v>
      </c>
      <c r="S112" s="13"/>
      <c r="T112" s="16">
        <f t="shared" si="18"/>
        <v>24</v>
      </c>
      <c r="U112" s="13"/>
      <c r="V112" s="13"/>
      <c r="W112" s="13"/>
      <c r="X112" s="13"/>
      <c r="Y112" s="13"/>
      <c r="Z112" s="13"/>
      <c r="AA112" s="4"/>
      <c r="AB112" s="4"/>
      <c r="AC112" s="4"/>
      <c r="AD112" s="4"/>
      <c r="AE112" s="4"/>
    </row>
    <row r="113" spans="1:31" ht="15.75" customHeight="1" x14ac:dyDescent="0.2">
      <c r="A113" s="109" t="s">
        <v>5</v>
      </c>
      <c r="B113" s="110"/>
      <c r="C113" s="110"/>
      <c r="D113" s="110"/>
      <c r="E113" s="110"/>
      <c r="F113" s="110"/>
      <c r="G113" s="98">
        <v>0</v>
      </c>
      <c r="H113" s="330">
        <v>0</v>
      </c>
      <c r="I113" s="330"/>
      <c r="J113" s="65"/>
      <c r="K113" s="65"/>
      <c r="L113" s="121">
        <v>0</v>
      </c>
      <c r="M113" s="121"/>
      <c r="N113" s="122">
        <f t="shared" si="17"/>
        <v>0</v>
      </c>
      <c r="O113" s="123"/>
      <c r="P113" s="124">
        <f t="shared" si="15"/>
        <v>0</v>
      </c>
      <c r="Q113" s="125"/>
      <c r="R113" s="52">
        <v>2</v>
      </c>
      <c r="S113" s="13"/>
      <c r="T113" s="16">
        <f t="shared" si="18"/>
        <v>24</v>
      </c>
      <c r="U113" s="13"/>
      <c r="V113" s="13"/>
      <c r="W113" s="13"/>
      <c r="X113" s="13"/>
      <c r="Y113" s="13"/>
      <c r="Z113" s="13"/>
      <c r="AA113" s="4"/>
      <c r="AB113" s="4"/>
      <c r="AC113" s="4"/>
      <c r="AD113" s="4"/>
      <c r="AE113" s="4"/>
    </row>
    <row r="114" spans="1:31" ht="15.75" customHeight="1" x14ac:dyDescent="0.2">
      <c r="A114" s="109" t="s">
        <v>5</v>
      </c>
      <c r="B114" s="110"/>
      <c r="C114" s="110"/>
      <c r="D114" s="110"/>
      <c r="E114" s="110"/>
      <c r="F114" s="110"/>
      <c r="G114" s="98">
        <v>0</v>
      </c>
      <c r="H114" s="330">
        <v>0</v>
      </c>
      <c r="I114" s="330"/>
      <c r="J114" s="65"/>
      <c r="K114" s="65"/>
      <c r="L114" s="121">
        <v>0</v>
      </c>
      <c r="M114" s="121"/>
      <c r="N114" s="122">
        <f t="shared" si="17"/>
        <v>0</v>
      </c>
      <c r="O114" s="123"/>
      <c r="P114" s="124">
        <f t="shared" si="15"/>
        <v>0</v>
      </c>
      <c r="Q114" s="125"/>
      <c r="R114" s="52">
        <v>2</v>
      </c>
      <c r="S114" s="13"/>
      <c r="T114" s="16">
        <f t="shared" si="18"/>
        <v>24</v>
      </c>
      <c r="U114" s="13"/>
      <c r="V114" s="13"/>
      <c r="W114" s="13"/>
      <c r="X114" s="13"/>
      <c r="Y114" s="13"/>
      <c r="Z114" s="13"/>
      <c r="AA114" s="4"/>
      <c r="AB114" s="4"/>
      <c r="AC114" s="4"/>
      <c r="AD114" s="4"/>
      <c r="AE114" s="4"/>
    </row>
    <row r="115" spans="1:31" ht="15.75" customHeight="1" x14ac:dyDescent="0.2">
      <c r="A115" s="109" t="s">
        <v>5</v>
      </c>
      <c r="B115" s="110"/>
      <c r="C115" s="110"/>
      <c r="D115" s="110"/>
      <c r="E115" s="110"/>
      <c r="F115" s="110"/>
      <c r="G115" s="98">
        <v>0</v>
      </c>
      <c r="H115" s="330">
        <v>0</v>
      </c>
      <c r="I115" s="330"/>
      <c r="J115" s="65"/>
      <c r="K115" s="65"/>
      <c r="L115" s="121">
        <v>0</v>
      </c>
      <c r="M115" s="121"/>
      <c r="N115" s="122">
        <f t="shared" si="17"/>
        <v>0</v>
      </c>
      <c r="O115" s="123"/>
      <c r="P115" s="124">
        <f t="shared" si="15"/>
        <v>0</v>
      </c>
      <c r="Q115" s="125"/>
      <c r="R115" s="52">
        <v>2</v>
      </c>
      <c r="S115" s="13"/>
      <c r="T115" s="16">
        <f t="shared" si="18"/>
        <v>24</v>
      </c>
      <c r="U115" s="13"/>
      <c r="V115" s="13"/>
      <c r="W115" s="13"/>
      <c r="X115" s="13"/>
      <c r="Y115" s="13"/>
      <c r="Z115" s="13"/>
      <c r="AA115" s="4"/>
      <c r="AB115" s="4"/>
      <c r="AC115" s="4"/>
      <c r="AD115" s="4"/>
      <c r="AE115" s="4"/>
    </row>
    <row r="116" spans="1:31" ht="15.75" customHeight="1" x14ac:dyDescent="0.2">
      <c r="A116" s="109" t="s">
        <v>5</v>
      </c>
      <c r="B116" s="110"/>
      <c r="C116" s="110"/>
      <c r="D116" s="110"/>
      <c r="E116" s="110"/>
      <c r="F116" s="110"/>
      <c r="G116" s="98">
        <v>0</v>
      </c>
      <c r="H116" s="330">
        <v>0</v>
      </c>
      <c r="I116" s="330"/>
      <c r="J116" s="65"/>
      <c r="K116" s="65"/>
      <c r="L116" s="121">
        <v>0</v>
      </c>
      <c r="M116" s="121"/>
      <c r="N116" s="122">
        <f t="shared" si="17"/>
        <v>0</v>
      </c>
      <c r="O116" s="123"/>
      <c r="P116" s="124">
        <f t="shared" si="15"/>
        <v>0</v>
      </c>
      <c r="Q116" s="125"/>
      <c r="R116" s="52">
        <v>2</v>
      </c>
      <c r="S116" s="13"/>
      <c r="T116" s="16">
        <f t="shared" si="18"/>
        <v>24</v>
      </c>
      <c r="U116" s="13"/>
      <c r="V116" s="13"/>
      <c r="W116" s="13"/>
      <c r="X116" s="13"/>
      <c r="Y116" s="13"/>
      <c r="Z116" s="13"/>
      <c r="AA116" s="4"/>
      <c r="AB116" s="4"/>
      <c r="AC116" s="4"/>
      <c r="AD116" s="4"/>
      <c r="AE116" s="4"/>
    </row>
    <row r="117" spans="1:31" ht="15.75" customHeight="1" x14ac:dyDescent="0.2">
      <c r="A117" s="109" t="s">
        <v>5</v>
      </c>
      <c r="B117" s="110"/>
      <c r="C117" s="110"/>
      <c r="D117" s="110"/>
      <c r="E117" s="110"/>
      <c r="F117" s="110"/>
      <c r="G117" s="98">
        <v>0</v>
      </c>
      <c r="H117" s="330">
        <v>0</v>
      </c>
      <c r="I117" s="330"/>
      <c r="J117" s="65"/>
      <c r="K117" s="65"/>
      <c r="L117" s="121">
        <v>0</v>
      </c>
      <c r="M117" s="121"/>
      <c r="N117" s="122">
        <f t="shared" si="17"/>
        <v>0</v>
      </c>
      <c r="O117" s="123"/>
      <c r="P117" s="124">
        <f t="shared" si="15"/>
        <v>0</v>
      </c>
      <c r="Q117" s="125"/>
      <c r="R117" s="52">
        <v>2</v>
      </c>
      <c r="S117" s="13"/>
      <c r="T117" s="16">
        <f t="shared" si="18"/>
        <v>24</v>
      </c>
      <c r="U117" s="13"/>
      <c r="V117" s="13"/>
      <c r="W117" s="13"/>
      <c r="X117" s="13"/>
      <c r="Y117" s="13"/>
      <c r="Z117" s="13"/>
      <c r="AA117" s="4"/>
      <c r="AB117" s="4"/>
      <c r="AC117" s="4"/>
      <c r="AD117" s="4"/>
      <c r="AE117" s="4"/>
    </row>
    <row r="118" spans="1:31" ht="15.75" customHeight="1" x14ac:dyDescent="0.2">
      <c r="A118" s="328" t="s">
        <v>5</v>
      </c>
      <c r="B118" s="329"/>
      <c r="C118" s="329"/>
      <c r="D118" s="329"/>
      <c r="E118" s="329"/>
      <c r="F118" s="329"/>
      <c r="G118" s="98">
        <v>0</v>
      </c>
      <c r="H118" s="330">
        <v>0</v>
      </c>
      <c r="I118" s="330"/>
      <c r="J118" s="65"/>
      <c r="K118" s="65"/>
      <c r="L118" s="121">
        <v>0</v>
      </c>
      <c r="M118" s="121"/>
      <c r="N118" s="122">
        <f t="shared" si="17"/>
        <v>0</v>
      </c>
      <c r="O118" s="123"/>
      <c r="P118" s="124">
        <f t="shared" si="15"/>
        <v>0</v>
      </c>
      <c r="Q118" s="125"/>
      <c r="R118" s="52">
        <v>2</v>
      </c>
      <c r="S118" s="13"/>
      <c r="T118" s="16">
        <f t="shared" si="18"/>
        <v>24</v>
      </c>
      <c r="U118" s="13"/>
      <c r="V118" s="13"/>
      <c r="W118" s="13"/>
      <c r="X118" s="13"/>
      <c r="Y118" s="13"/>
      <c r="Z118" s="13"/>
      <c r="AA118" s="4"/>
      <c r="AB118" s="4"/>
      <c r="AC118" s="4"/>
      <c r="AD118" s="4"/>
      <c r="AE118" s="4"/>
    </row>
    <row r="119" spans="1:31" ht="15.75" customHeight="1" x14ac:dyDescent="0.2">
      <c r="A119" s="328" t="s">
        <v>5</v>
      </c>
      <c r="B119" s="329"/>
      <c r="C119" s="329"/>
      <c r="D119" s="329"/>
      <c r="E119" s="329"/>
      <c r="F119" s="329"/>
      <c r="G119" s="98">
        <v>0</v>
      </c>
      <c r="H119" s="330">
        <v>0</v>
      </c>
      <c r="I119" s="330"/>
      <c r="J119" s="65"/>
      <c r="K119" s="65"/>
      <c r="L119" s="121">
        <v>0</v>
      </c>
      <c r="M119" s="121"/>
      <c r="N119" s="122">
        <f t="shared" si="17"/>
        <v>0</v>
      </c>
      <c r="O119" s="123"/>
      <c r="P119" s="124">
        <f t="shared" si="15"/>
        <v>0</v>
      </c>
      <c r="Q119" s="125"/>
      <c r="R119" s="52">
        <v>2</v>
      </c>
      <c r="S119" s="13"/>
      <c r="T119" s="16">
        <f t="shared" si="18"/>
        <v>24</v>
      </c>
      <c r="U119" s="13"/>
      <c r="V119" s="13"/>
      <c r="W119" s="13"/>
      <c r="X119" s="13"/>
      <c r="Y119" s="13"/>
      <c r="Z119" s="13"/>
      <c r="AA119" s="4"/>
      <c r="AB119" s="4"/>
      <c r="AC119" s="4"/>
      <c r="AD119" s="4"/>
      <c r="AE119" s="4"/>
    </row>
    <row r="120" spans="1:31" ht="15.75" customHeight="1" x14ac:dyDescent="0.2">
      <c r="A120" s="328" t="s">
        <v>5</v>
      </c>
      <c r="B120" s="329"/>
      <c r="C120" s="329"/>
      <c r="D120" s="329"/>
      <c r="E120" s="329"/>
      <c r="F120" s="329"/>
      <c r="G120" s="98">
        <v>0</v>
      </c>
      <c r="H120" s="330">
        <v>0</v>
      </c>
      <c r="I120" s="330"/>
      <c r="J120" s="65"/>
      <c r="K120" s="65"/>
      <c r="L120" s="121">
        <v>0</v>
      </c>
      <c r="M120" s="121"/>
      <c r="N120" s="122">
        <f t="shared" si="17"/>
        <v>0</v>
      </c>
      <c r="O120" s="123"/>
      <c r="P120" s="124">
        <f t="shared" si="15"/>
        <v>0</v>
      </c>
      <c r="Q120" s="125"/>
      <c r="R120" s="52">
        <v>2</v>
      </c>
      <c r="S120" s="13"/>
      <c r="T120" s="16">
        <f t="shared" si="18"/>
        <v>24</v>
      </c>
      <c r="U120" s="13"/>
      <c r="V120" s="13"/>
      <c r="W120" s="13"/>
      <c r="X120" s="13"/>
      <c r="Y120" s="13"/>
      <c r="Z120" s="13"/>
      <c r="AA120" s="4"/>
      <c r="AB120" s="4"/>
      <c r="AC120" s="4"/>
      <c r="AD120" s="4"/>
      <c r="AE120" s="4"/>
    </row>
    <row r="121" spans="1:31" ht="15.75" customHeight="1" x14ac:dyDescent="0.2">
      <c r="A121" s="328" t="s">
        <v>5</v>
      </c>
      <c r="B121" s="329"/>
      <c r="C121" s="329"/>
      <c r="D121" s="329"/>
      <c r="E121" s="329"/>
      <c r="F121" s="329"/>
      <c r="G121" s="98">
        <v>0</v>
      </c>
      <c r="H121" s="330">
        <v>0</v>
      </c>
      <c r="I121" s="330"/>
      <c r="J121" s="65"/>
      <c r="K121" s="65"/>
      <c r="L121" s="121">
        <v>0</v>
      </c>
      <c r="M121" s="121"/>
      <c r="N121" s="122">
        <f t="shared" si="17"/>
        <v>0</v>
      </c>
      <c r="O121" s="123"/>
      <c r="P121" s="124">
        <f t="shared" si="15"/>
        <v>0</v>
      </c>
      <c r="Q121" s="125"/>
      <c r="R121" s="52">
        <v>2</v>
      </c>
      <c r="S121" s="13"/>
      <c r="T121" s="16">
        <f t="shared" si="18"/>
        <v>24</v>
      </c>
      <c r="U121" s="13"/>
      <c r="V121" s="13"/>
      <c r="W121" s="13"/>
      <c r="X121" s="13"/>
      <c r="Y121" s="13"/>
      <c r="Z121" s="13"/>
      <c r="AA121" s="4"/>
      <c r="AB121" s="4"/>
      <c r="AC121" s="4"/>
      <c r="AD121" s="4"/>
      <c r="AE121" s="4"/>
    </row>
    <row r="122" spans="1:31" ht="15.75" customHeight="1" x14ac:dyDescent="0.2">
      <c r="A122" s="328" t="s">
        <v>5</v>
      </c>
      <c r="B122" s="329"/>
      <c r="C122" s="329"/>
      <c r="D122" s="329"/>
      <c r="E122" s="329"/>
      <c r="F122" s="329"/>
      <c r="G122" s="98">
        <v>0</v>
      </c>
      <c r="H122" s="330">
        <v>0</v>
      </c>
      <c r="I122" s="330"/>
      <c r="J122" s="65"/>
      <c r="K122" s="65"/>
      <c r="L122" s="121">
        <v>0</v>
      </c>
      <c r="M122" s="121"/>
      <c r="N122" s="122">
        <f t="shared" si="17"/>
        <v>0</v>
      </c>
      <c r="O122" s="123"/>
      <c r="P122" s="124">
        <f t="shared" si="15"/>
        <v>0</v>
      </c>
      <c r="Q122" s="125"/>
      <c r="R122" s="52">
        <v>2</v>
      </c>
      <c r="S122" s="13"/>
      <c r="T122" s="16">
        <f t="shared" si="18"/>
        <v>24</v>
      </c>
      <c r="U122" s="13"/>
      <c r="V122" s="13"/>
      <c r="W122" s="13"/>
      <c r="X122" s="13"/>
      <c r="Y122" s="13"/>
      <c r="Z122" s="13"/>
      <c r="AA122" s="4"/>
      <c r="AB122" s="4"/>
      <c r="AC122" s="4"/>
      <c r="AD122" s="4"/>
      <c r="AE122" s="4"/>
    </row>
    <row r="123" spans="1:31" ht="15.75" customHeight="1" x14ac:dyDescent="0.2">
      <c r="A123" s="328" t="s">
        <v>5</v>
      </c>
      <c r="B123" s="329"/>
      <c r="C123" s="329"/>
      <c r="D123" s="329"/>
      <c r="E123" s="329"/>
      <c r="F123" s="329"/>
      <c r="G123" s="98">
        <v>0</v>
      </c>
      <c r="H123" s="330">
        <v>0</v>
      </c>
      <c r="I123" s="330"/>
      <c r="J123" s="65"/>
      <c r="K123" s="65"/>
      <c r="L123" s="121">
        <v>0</v>
      </c>
      <c r="M123" s="121"/>
      <c r="N123" s="122">
        <f t="shared" si="17"/>
        <v>0</v>
      </c>
      <c r="O123" s="123"/>
      <c r="P123" s="124">
        <f t="shared" si="15"/>
        <v>0</v>
      </c>
      <c r="Q123" s="125"/>
      <c r="R123" s="52">
        <v>2</v>
      </c>
      <c r="S123" s="13"/>
      <c r="T123" s="16">
        <f t="shared" si="18"/>
        <v>24</v>
      </c>
      <c r="U123" s="13"/>
      <c r="V123" s="13"/>
      <c r="W123" s="13"/>
      <c r="X123" s="13"/>
      <c r="Y123" s="13"/>
      <c r="Z123" s="13"/>
      <c r="AA123" s="4"/>
      <c r="AB123" s="4"/>
      <c r="AC123" s="4"/>
      <c r="AD123" s="4"/>
      <c r="AE123" s="4"/>
    </row>
    <row r="124" spans="1:31" ht="15.75" customHeight="1" x14ac:dyDescent="0.2">
      <c r="A124" s="328" t="s">
        <v>5</v>
      </c>
      <c r="B124" s="329"/>
      <c r="C124" s="329"/>
      <c r="D124" s="329"/>
      <c r="E124" s="329"/>
      <c r="F124" s="329"/>
      <c r="G124" s="98">
        <v>0</v>
      </c>
      <c r="H124" s="330">
        <v>0</v>
      </c>
      <c r="I124" s="330"/>
      <c r="J124" s="65"/>
      <c r="K124" s="65"/>
      <c r="L124" s="121">
        <v>0</v>
      </c>
      <c r="M124" s="121"/>
      <c r="N124" s="122">
        <f t="shared" si="17"/>
        <v>0</v>
      </c>
      <c r="O124" s="123"/>
      <c r="P124" s="124">
        <f t="shared" si="15"/>
        <v>0</v>
      </c>
      <c r="Q124" s="125"/>
      <c r="R124" s="52">
        <v>2</v>
      </c>
      <c r="S124" s="13"/>
      <c r="T124" s="16">
        <f t="shared" si="18"/>
        <v>24</v>
      </c>
      <c r="U124" s="13"/>
      <c r="V124" s="13"/>
      <c r="W124" s="13"/>
      <c r="X124" s="13"/>
      <c r="Y124" s="13"/>
      <c r="Z124" s="13"/>
      <c r="AA124" s="4"/>
      <c r="AB124" s="4"/>
      <c r="AC124" s="4"/>
      <c r="AD124" s="4"/>
      <c r="AE124" s="4"/>
    </row>
    <row r="125" spans="1:31" ht="15.75" customHeight="1" x14ac:dyDescent="0.2">
      <c r="A125" s="328" t="s">
        <v>5</v>
      </c>
      <c r="B125" s="329"/>
      <c r="C125" s="329"/>
      <c r="D125" s="329"/>
      <c r="E125" s="329"/>
      <c r="F125" s="329"/>
      <c r="G125" s="98">
        <v>0</v>
      </c>
      <c r="H125" s="330">
        <v>0</v>
      </c>
      <c r="I125" s="330"/>
      <c r="J125" s="65"/>
      <c r="K125" s="65"/>
      <c r="L125" s="121">
        <v>0</v>
      </c>
      <c r="M125" s="121"/>
      <c r="N125" s="122">
        <f t="shared" si="17"/>
        <v>0</v>
      </c>
      <c r="O125" s="123"/>
      <c r="P125" s="124">
        <f t="shared" si="15"/>
        <v>0</v>
      </c>
      <c r="Q125" s="125"/>
      <c r="R125" s="52">
        <v>2</v>
      </c>
      <c r="S125" s="13"/>
      <c r="T125" s="16">
        <f t="shared" si="18"/>
        <v>24</v>
      </c>
      <c r="U125" s="13"/>
      <c r="V125" s="13"/>
      <c r="W125" s="13"/>
      <c r="X125" s="13"/>
      <c r="Y125" s="13"/>
      <c r="Z125" s="13"/>
      <c r="AA125" s="4"/>
      <c r="AB125" s="4"/>
      <c r="AC125" s="4"/>
      <c r="AD125" s="4"/>
      <c r="AE125" s="4"/>
    </row>
    <row r="126" spans="1:31" ht="15.75" customHeight="1" x14ac:dyDescent="0.2">
      <c r="A126" s="328" t="s">
        <v>5</v>
      </c>
      <c r="B126" s="329"/>
      <c r="C126" s="329"/>
      <c r="D126" s="329"/>
      <c r="E126" s="329"/>
      <c r="F126" s="329"/>
      <c r="G126" s="98">
        <v>0</v>
      </c>
      <c r="H126" s="330">
        <v>0</v>
      </c>
      <c r="I126" s="330"/>
      <c r="J126" s="65"/>
      <c r="K126" s="65"/>
      <c r="L126" s="121">
        <v>0</v>
      </c>
      <c r="M126" s="121"/>
      <c r="N126" s="122">
        <f t="shared" si="17"/>
        <v>0</v>
      </c>
      <c r="O126" s="123"/>
      <c r="P126" s="124">
        <f t="shared" si="15"/>
        <v>0</v>
      </c>
      <c r="Q126" s="125"/>
      <c r="R126" s="52">
        <v>2</v>
      </c>
      <c r="S126" s="13"/>
      <c r="T126" s="16">
        <f t="shared" si="18"/>
        <v>24</v>
      </c>
      <c r="U126" s="13"/>
      <c r="V126" s="13"/>
      <c r="W126" s="13"/>
      <c r="X126" s="13"/>
      <c r="Y126" s="13"/>
      <c r="Z126" s="13"/>
      <c r="AA126" s="4"/>
      <c r="AB126" s="4"/>
      <c r="AC126" s="4"/>
      <c r="AD126" s="4"/>
      <c r="AE126" s="4"/>
    </row>
    <row r="127" spans="1:31" ht="15.75" customHeight="1" x14ac:dyDescent="0.2">
      <c r="A127" s="328" t="s">
        <v>5</v>
      </c>
      <c r="B127" s="329"/>
      <c r="C127" s="329"/>
      <c r="D127" s="329"/>
      <c r="E127" s="329"/>
      <c r="F127" s="329"/>
      <c r="G127" s="98">
        <v>0</v>
      </c>
      <c r="H127" s="330">
        <v>0</v>
      </c>
      <c r="I127" s="330"/>
      <c r="J127" s="65"/>
      <c r="K127" s="65"/>
      <c r="L127" s="121">
        <v>0</v>
      </c>
      <c r="M127" s="121"/>
      <c r="N127" s="122">
        <f t="shared" si="17"/>
        <v>0</v>
      </c>
      <c r="O127" s="123"/>
      <c r="P127" s="124">
        <f t="shared" si="15"/>
        <v>0</v>
      </c>
      <c r="Q127" s="125"/>
      <c r="R127" s="52">
        <v>2</v>
      </c>
      <c r="S127" s="13"/>
      <c r="T127" s="16">
        <f t="shared" si="18"/>
        <v>24</v>
      </c>
      <c r="U127" s="13"/>
      <c r="V127" s="13"/>
      <c r="W127" s="13"/>
      <c r="X127" s="13"/>
      <c r="Y127" s="13"/>
      <c r="Z127" s="13"/>
      <c r="AA127" s="4"/>
      <c r="AB127" s="4"/>
      <c r="AC127" s="4"/>
      <c r="AD127" s="4"/>
      <c r="AE127" s="4"/>
    </row>
    <row r="128" spans="1:31" ht="15.75" customHeight="1" x14ac:dyDescent="0.2">
      <c r="A128" s="328" t="s">
        <v>5</v>
      </c>
      <c r="B128" s="329"/>
      <c r="C128" s="329"/>
      <c r="D128" s="329"/>
      <c r="E128" s="329"/>
      <c r="F128" s="329"/>
      <c r="G128" s="98">
        <v>0</v>
      </c>
      <c r="H128" s="330">
        <v>0</v>
      </c>
      <c r="I128" s="330"/>
      <c r="J128" s="65"/>
      <c r="K128" s="65"/>
      <c r="L128" s="121">
        <v>0</v>
      </c>
      <c r="M128" s="121"/>
      <c r="N128" s="122">
        <f t="shared" si="17"/>
        <v>0</v>
      </c>
      <c r="O128" s="123"/>
      <c r="P128" s="124">
        <f t="shared" si="15"/>
        <v>0</v>
      </c>
      <c r="Q128" s="125"/>
      <c r="R128" s="52">
        <v>2</v>
      </c>
      <c r="S128" s="13"/>
      <c r="T128" s="16">
        <f t="shared" si="18"/>
        <v>24</v>
      </c>
      <c r="U128" s="13"/>
      <c r="V128" s="13"/>
      <c r="W128" s="13"/>
      <c r="X128" s="13"/>
      <c r="Y128" s="13"/>
      <c r="Z128" s="13"/>
      <c r="AA128" s="4"/>
      <c r="AB128" s="4"/>
      <c r="AC128" s="4"/>
      <c r="AD128" s="4"/>
      <c r="AE128" s="4"/>
    </row>
    <row r="129" spans="1:31" ht="15.75" customHeight="1" x14ac:dyDescent="0.2">
      <c r="A129" s="328" t="s">
        <v>5</v>
      </c>
      <c r="B129" s="329"/>
      <c r="C129" s="329"/>
      <c r="D129" s="329"/>
      <c r="E129" s="329"/>
      <c r="F129" s="329"/>
      <c r="G129" s="98">
        <v>0</v>
      </c>
      <c r="H129" s="330">
        <v>0</v>
      </c>
      <c r="I129" s="330"/>
      <c r="J129" s="65"/>
      <c r="K129" s="65"/>
      <c r="L129" s="121">
        <v>0</v>
      </c>
      <c r="M129" s="121"/>
      <c r="N129" s="122">
        <f t="shared" si="17"/>
        <v>0</v>
      </c>
      <c r="O129" s="123"/>
      <c r="P129" s="124">
        <f t="shared" si="15"/>
        <v>0</v>
      </c>
      <c r="Q129" s="125"/>
      <c r="R129" s="52">
        <v>2</v>
      </c>
      <c r="S129" s="13"/>
      <c r="T129" s="16">
        <f t="shared" si="18"/>
        <v>24</v>
      </c>
      <c r="U129" s="13"/>
      <c r="V129" s="13"/>
      <c r="W129" s="13"/>
      <c r="X129" s="13"/>
      <c r="Y129" s="13"/>
      <c r="Z129" s="13"/>
      <c r="AA129" s="4"/>
      <c r="AB129" s="4"/>
      <c r="AC129" s="4"/>
      <c r="AD129" s="4"/>
      <c r="AE129" s="4"/>
    </row>
    <row r="130" spans="1:31" ht="15.75" customHeight="1" x14ac:dyDescent="0.2">
      <c r="A130" s="328" t="s">
        <v>5</v>
      </c>
      <c r="B130" s="329"/>
      <c r="C130" s="329"/>
      <c r="D130" s="329"/>
      <c r="E130" s="329"/>
      <c r="F130" s="329"/>
      <c r="G130" s="98">
        <v>0</v>
      </c>
      <c r="H130" s="330">
        <v>0</v>
      </c>
      <c r="I130" s="330"/>
      <c r="J130" s="65"/>
      <c r="K130" s="65"/>
      <c r="L130" s="121">
        <v>0</v>
      </c>
      <c r="M130" s="121"/>
      <c r="N130" s="122">
        <f t="shared" si="17"/>
        <v>0</v>
      </c>
      <c r="O130" s="123"/>
      <c r="P130" s="124">
        <f t="shared" si="15"/>
        <v>0</v>
      </c>
      <c r="Q130" s="125"/>
      <c r="R130" s="52">
        <v>2</v>
      </c>
      <c r="S130" s="13"/>
      <c r="T130" s="16">
        <f t="shared" si="18"/>
        <v>24</v>
      </c>
      <c r="U130" s="13"/>
      <c r="V130" s="13"/>
      <c r="W130" s="13"/>
      <c r="X130" s="13"/>
      <c r="Y130" s="13"/>
      <c r="Z130" s="13"/>
      <c r="AA130" s="4"/>
      <c r="AB130" s="4"/>
      <c r="AC130" s="4"/>
      <c r="AD130" s="4"/>
      <c r="AE130" s="4"/>
    </row>
    <row r="131" spans="1:31" ht="15.75" customHeight="1" x14ac:dyDescent="0.2">
      <c r="A131" s="328" t="s">
        <v>5</v>
      </c>
      <c r="B131" s="329"/>
      <c r="C131" s="329"/>
      <c r="D131" s="329"/>
      <c r="E131" s="329"/>
      <c r="F131" s="329"/>
      <c r="G131" s="98">
        <v>0</v>
      </c>
      <c r="H131" s="330">
        <v>0</v>
      </c>
      <c r="I131" s="330"/>
      <c r="J131" s="65"/>
      <c r="K131" s="65"/>
      <c r="L131" s="121">
        <v>0</v>
      </c>
      <c r="M131" s="121"/>
      <c r="N131" s="122">
        <f t="shared" si="17"/>
        <v>0</v>
      </c>
      <c r="O131" s="123"/>
      <c r="P131" s="124">
        <f t="shared" si="15"/>
        <v>0</v>
      </c>
      <c r="Q131" s="125"/>
      <c r="R131" s="52">
        <v>2</v>
      </c>
      <c r="S131" s="13"/>
      <c r="T131" s="16">
        <f t="shared" si="18"/>
        <v>24</v>
      </c>
      <c r="U131" s="13"/>
      <c r="V131" s="13"/>
      <c r="W131" s="13"/>
      <c r="X131" s="13"/>
      <c r="Y131" s="13"/>
      <c r="Z131" s="13"/>
      <c r="AA131" s="4"/>
      <c r="AB131" s="4"/>
      <c r="AC131" s="4"/>
      <c r="AD131" s="4"/>
      <c r="AE131" s="4"/>
    </row>
    <row r="132" spans="1:31" ht="15.75" customHeight="1" x14ac:dyDescent="0.2">
      <c r="A132" s="328" t="s">
        <v>5</v>
      </c>
      <c r="B132" s="329"/>
      <c r="C132" s="329"/>
      <c r="D132" s="329"/>
      <c r="E132" s="329"/>
      <c r="F132" s="329"/>
      <c r="G132" s="98">
        <v>0</v>
      </c>
      <c r="H132" s="330">
        <v>0</v>
      </c>
      <c r="I132" s="330"/>
      <c r="J132" s="65"/>
      <c r="K132" s="65"/>
      <c r="L132" s="121">
        <v>0</v>
      </c>
      <c r="M132" s="121"/>
      <c r="N132" s="122">
        <f t="shared" si="17"/>
        <v>0</v>
      </c>
      <c r="O132" s="123"/>
      <c r="P132" s="124">
        <f t="shared" si="15"/>
        <v>0</v>
      </c>
      <c r="Q132" s="125"/>
      <c r="R132" s="52">
        <v>2</v>
      </c>
      <c r="S132" s="13"/>
      <c r="T132" s="16">
        <f t="shared" si="18"/>
        <v>24</v>
      </c>
      <c r="U132" s="13"/>
      <c r="V132" s="13"/>
      <c r="W132" s="13"/>
      <c r="X132" s="13"/>
      <c r="Y132" s="13"/>
      <c r="Z132" s="13"/>
      <c r="AA132" s="4"/>
      <c r="AB132" s="4"/>
      <c r="AC132" s="4"/>
      <c r="AD132" s="4"/>
      <c r="AE132" s="4"/>
    </row>
    <row r="133" spans="1:31" ht="15.75" customHeight="1" x14ac:dyDescent="0.2">
      <c r="A133" s="328" t="s">
        <v>5</v>
      </c>
      <c r="B133" s="329"/>
      <c r="C133" s="329"/>
      <c r="D133" s="329"/>
      <c r="E133" s="329"/>
      <c r="F133" s="329"/>
      <c r="G133" s="98">
        <v>0</v>
      </c>
      <c r="H133" s="330">
        <v>0</v>
      </c>
      <c r="I133" s="330"/>
      <c r="J133" s="65"/>
      <c r="K133" s="65"/>
      <c r="L133" s="121">
        <v>0</v>
      </c>
      <c r="M133" s="121"/>
      <c r="N133" s="122">
        <f t="shared" si="17"/>
        <v>0</v>
      </c>
      <c r="O133" s="123"/>
      <c r="P133" s="124">
        <f t="shared" si="15"/>
        <v>0</v>
      </c>
      <c r="Q133" s="125"/>
      <c r="R133" s="52">
        <v>2</v>
      </c>
      <c r="S133" s="13"/>
      <c r="T133" s="16">
        <f t="shared" si="18"/>
        <v>24</v>
      </c>
      <c r="U133" s="13"/>
      <c r="V133" s="13"/>
      <c r="W133" s="13"/>
      <c r="X133" s="13"/>
      <c r="Y133" s="13"/>
      <c r="Z133" s="13"/>
      <c r="AA133" s="4"/>
      <c r="AB133" s="4"/>
      <c r="AC133" s="4"/>
      <c r="AD133" s="4"/>
      <c r="AE133" s="4"/>
    </row>
    <row r="134" spans="1:31" ht="15.75" customHeight="1" x14ac:dyDescent="0.2">
      <c r="A134" s="328" t="s">
        <v>5</v>
      </c>
      <c r="B134" s="329"/>
      <c r="C134" s="329"/>
      <c r="D134" s="329"/>
      <c r="E134" s="329"/>
      <c r="F134" s="329"/>
      <c r="G134" s="98">
        <v>0</v>
      </c>
      <c r="H134" s="330">
        <v>0</v>
      </c>
      <c r="I134" s="330"/>
      <c r="J134" s="65"/>
      <c r="K134" s="65"/>
      <c r="L134" s="121">
        <v>0</v>
      </c>
      <c r="M134" s="121"/>
      <c r="N134" s="122">
        <f t="shared" si="17"/>
        <v>0</v>
      </c>
      <c r="O134" s="123"/>
      <c r="P134" s="124">
        <f t="shared" si="15"/>
        <v>0</v>
      </c>
      <c r="Q134" s="125"/>
      <c r="R134" s="52">
        <v>2</v>
      </c>
      <c r="S134" s="13"/>
      <c r="T134" s="16">
        <f t="shared" si="18"/>
        <v>24</v>
      </c>
      <c r="U134" s="13"/>
      <c r="V134" s="13"/>
      <c r="W134" s="13"/>
      <c r="X134" s="13"/>
      <c r="Y134" s="13"/>
      <c r="Z134" s="13"/>
      <c r="AA134" s="4"/>
      <c r="AB134" s="4"/>
      <c r="AC134" s="4"/>
      <c r="AD134" s="4"/>
      <c r="AE134" s="4"/>
    </row>
    <row r="135" spans="1:31" ht="15.75" customHeight="1" x14ac:dyDescent="0.2">
      <c r="A135" s="328" t="s">
        <v>5</v>
      </c>
      <c r="B135" s="329"/>
      <c r="C135" s="329"/>
      <c r="D135" s="329"/>
      <c r="E135" s="329"/>
      <c r="F135" s="329"/>
      <c r="G135" s="98">
        <v>0</v>
      </c>
      <c r="H135" s="330">
        <v>0</v>
      </c>
      <c r="I135" s="330"/>
      <c r="J135" s="65"/>
      <c r="K135" s="65"/>
      <c r="L135" s="121">
        <v>0</v>
      </c>
      <c r="M135" s="121"/>
      <c r="N135" s="122">
        <f t="shared" si="17"/>
        <v>0</v>
      </c>
      <c r="O135" s="123"/>
      <c r="P135" s="124">
        <f t="shared" si="15"/>
        <v>0</v>
      </c>
      <c r="Q135" s="125"/>
      <c r="R135" s="52">
        <v>2</v>
      </c>
      <c r="S135" s="13"/>
      <c r="T135" s="16">
        <f t="shared" si="18"/>
        <v>24</v>
      </c>
      <c r="U135" s="13"/>
      <c r="V135" s="13"/>
      <c r="W135" s="13"/>
      <c r="X135" s="13"/>
      <c r="Y135" s="13"/>
      <c r="Z135" s="13"/>
      <c r="AA135" s="4"/>
      <c r="AB135" s="4"/>
      <c r="AC135" s="4"/>
      <c r="AD135" s="4"/>
      <c r="AE135" s="4"/>
    </row>
    <row r="136" spans="1:31" ht="15.75" customHeight="1" x14ac:dyDescent="0.2">
      <c r="A136" s="328" t="s">
        <v>5</v>
      </c>
      <c r="B136" s="329"/>
      <c r="C136" s="329"/>
      <c r="D136" s="329"/>
      <c r="E136" s="329"/>
      <c r="F136" s="329"/>
      <c r="G136" s="98">
        <v>0</v>
      </c>
      <c r="H136" s="330">
        <v>0</v>
      </c>
      <c r="I136" s="330"/>
      <c r="J136" s="65"/>
      <c r="K136" s="65"/>
      <c r="L136" s="121">
        <v>0</v>
      </c>
      <c r="M136" s="121"/>
      <c r="N136" s="122">
        <f t="shared" si="17"/>
        <v>0</v>
      </c>
      <c r="O136" s="123"/>
      <c r="P136" s="124">
        <f t="shared" si="15"/>
        <v>0</v>
      </c>
      <c r="Q136" s="125"/>
      <c r="R136" s="52">
        <v>2</v>
      </c>
      <c r="S136" s="13"/>
      <c r="T136" s="16">
        <f t="shared" si="18"/>
        <v>24</v>
      </c>
      <c r="U136" s="13"/>
      <c r="V136" s="13"/>
      <c r="W136" s="13"/>
      <c r="X136" s="13"/>
      <c r="Y136" s="13"/>
      <c r="Z136" s="13"/>
      <c r="AA136" s="4"/>
      <c r="AB136" s="4"/>
      <c r="AC136" s="4"/>
      <c r="AD136" s="4"/>
      <c r="AE136" s="4"/>
    </row>
    <row r="137" spans="1:31" ht="15.75" customHeight="1" x14ac:dyDescent="0.2">
      <c r="A137" s="328" t="s">
        <v>5</v>
      </c>
      <c r="B137" s="329"/>
      <c r="C137" s="329"/>
      <c r="D137" s="329"/>
      <c r="E137" s="329"/>
      <c r="F137" s="329"/>
      <c r="G137" s="98">
        <v>0</v>
      </c>
      <c r="H137" s="330">
        <v>0</v>
      </c>
      <c r="I137" s="330"/>
      <c r="J137" s="65"/>
      <c r="K137" s="65"/>
      <c r="L137" s="121">
        <v>0</v>
      </c>
      <c r="M137" s="121"/>
      <c r="N137" s="122">
        <f t="shared" si="17"/>
        <v>0</v>
      </c>
      <c r="O137" s="123"/>
      <c r="P137" s="124">
        <f t="shared" si="15"/>
        <v>0</v>
      </c>
      <c r="Q137" s="125"/>
      <c r="R137" s="52">
        <v>2</v>
      </c>
      <c r="S137" s="13"/>
      <c r="T137" s="16">
        <f t="shared" si="18"/>
        <v>24</v>
      </c>
      <c r="U137" s="13"/>
      <c r="V137" s="13"/>
      <c r="W137" s="13"/>
      <c r="X137" s="13"/>
      <c r="Y137" s="13"/>
      <c r="Z137" s="13"/>
      <c r="AA137" s="4"/>
      <c r="AB137" s="4"/>
      <c r="AC137" s="4"/>
      <c r="AD137" s="4"/>
      <c r="AE137" s="4"/>
    </row>
    <row r="138" spans="1:31" ht="15.75" customHeight="1" x14ac:dyDescent="0.2">
      <c r="A138" s="328" t="s">
        <v>5</v>
      </c>
      <c r="B138" s="329"/>
      <c r="C138" s="329"/>
      <c r="D138" s="329"/>
      <c r="E138" s="329"/>
      <c r="F138" s="329"/>
      <c r="G138" s="98">
        <v>0</v>
      </c>
      <c r="H138" s="330">
        <v>0</v>
      </c>
      <c r="I138" s="330"/>
      <c r="J138" s="65"/>
      <c r="K138" s="65"/>
      <c r="L138" s="121">
        <v>0</v>
      </c>
      <c r="M138" s="121"/>
      <c r="N138" s="122">
        <f t="shared" si="17"/>
        <v>0</v>
      </c>
      <c r="O138" s="123"/>
      <c r="P138" s="124">
        <f t="shared" si="15"/>
        <v>0</v>
      </c>
      <c r="Q138" s="125"/>
      <c r="R138" s="52">
        <v>2</v>
      </c>
      <c r="S138" s="13"/>
      <c r="T138" s="16">
        <f t="shared" si="18"/>
        <v>24</v>
      </c>
      <c r="U138" s="13"/>
      <c r="V138" s="13"/>
      <c r="W138" s="13"/>
      <c r="X138" s="13"/>
      <c r="Y138" s="13"/>
      <c r="Z138" s="13"/>
      <c r="AA138" s="4"/>
      <c r="AB138" s="4"/>
      <c r="AC138" s="4"/>
      <c r="AD138" s="4"/>
      <c r="AE138" s="4"/>
    </row>
    <row r="934" spans="18:18" ht="15" customHeight="1" x14ac:dyDescent="0.2">
      <c r="R934" s="1">
        <v>2</v>
      </c>
    </row>
  </sheetData>
  <sheetProtection algorithmName="SHA-512" hashValue="BbuK4XkMKiVodOixLMadBlR31tI+tuhV9Xn6Ca/NzTlqfpn+R1ggZTCE1lHeKYjYG09VigP1zuziLEML0Zx3YQ==" saltValue="CGk0mJWskv2md5KbsAc/wQ==" spinCount="100000" sheet="1" selectLockedCells="1"/>
  <customSheetViews>
    <customSheetView guid="{721FA06D-78DD-44A8-90CF-EFEE4DB73CA9}" scale="115" showPageBreaks="1" zeroValues="0">
      <selection activeCell="U16" sqref="U16"/>
      <pageMargins left="0.74791666666666667" right="0.74791666666666667" top="0.98402777777777772" bottom="0.98402777777777772" header="0.51180555555555551" footer="0.51180555555555551"/>
      <pageSetup paperSize="9" firstPageNumber="0" orientation="landscape" horizontalDpi="300" verticalDpi="300" r:id="rId1"/>
      <headerFooter alignWithMargins="0"/>
    </customSheetView>
    <customSheetView guid="{0D06637C-A8E6-4444-B74A-034E44213F7A}" scale="115" showPageBreaks="1" zeroValues="0" topLeftCell="A34">
      <selection activeCell="A34" sqref="A1:XFD1048576"/>
      <pageMargins left="0.74791666666666667" right="0.74791666666666667" top="0.98402777777777772" bottom="0.98402777777777772" header="0.51180555555555551" footer="0.51180555555555551"/>
      <pageSetup paperSize="9" firstPageNumber="0" orientation="landscape" horizontalDpi="300" verticalDpi="300" r:id="rId2"/>
      <headerFooter alignWithMargins="0"/>
    </customSheetView>
  </customSheetViews>
  <mergeCells count="598">
    <mergeCell ref="N136:O136"/>
    <mergeCell ref="N137:O137"/>
    <mergeCell ref="N138:O138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A2:B2"/>
    <mergeCell ref="A3:B3"/>
    <mergeCell ref="N102:O102"/>
    <mergeCell ref="N103:O103"/>
    <mergeCell ref="N104:O104"/>
    <mergeCell ref="N105:O105"/>
    <mergeCell ref="N106:O106"/>
    <mergeCell ref="N107:O107"/>
    <mergeCell ref="N108:O108"/>
    <mergeCell ref="L103:M103"/>
    <mergeCell ref="L104:M104"/>
    <mergeCell ref="L105:M105"/>
    <mergeCell ref="L106:M106"/>
    <mergeCell ref="L107:M107"/>
    <mergeCell ref="L108:M108"/>
    <mergeCell ref="H103:I103"/>
    <mergeCell ref="H104:I104"/>
    <mergeCell ref="H105:I105"/>
    <mergeCell ref="H106:I106"/>
    <mergeCell ref="H107:I107"/>
    <mergeCell ref="H108:I108"/>
    <mergeCell ref="A103:F103"/>
    <mergeCell ref="A104:F104"/>
    <mergeCell ref="A105:F105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L133:M133"/>
    <mergeCell ref="L134:M134"/>
    <mergeCell ref="L135:M135"/>
    <mergeCell ref="L136:M136"/>
    <mergeCell ref="L137:M137"/>
    <mergeCell ref="L138:M138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09:M109"/>
    <mergeCell ref="L110:M110"/>
    <mergeCell ref="L111:M111"/>
    <mergeCell ref="H130:I130"/>
    <mergeCell ref="H131:I131"/>
    <mergeCell ref="H132:I132"/>
    <mergeCell ref="H133:I133"/>
    <mergeCell ref="H134:I134"/>
    <mergeCell ref="H135:I135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09:I109"/>
    <mergeCell ref="H110:I110"/>
    <mergeCell ref="H111:I111"/>
    <mergeCell ref="L112:M112"/>
    <mergeCell ref="L113:M113"/>
    <mergeCell ref="L114:M114"/>
    <mergeCell ref="H136:I136"/>
    <mergeCell ref="H137:I137"/>
    <mergeCell ref="H138:I138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06:F106"/>
    <mergeCell ref="A107:F107"/>
    <mergeCell ref="A108:F108"/>
    <mergeCell ref="A109:F109"/>
    <mergeCell ref="A110:F110"/>
    <mergeCell ref="A111:F111"/>
    <mergeCell ref="AC3:AC6"/>
    <mergeCell ref="H72:I72"/>
    <mergeCell ref="H55:I55"/>
    <mergeCell ref="H56:I56"/>
    <mergeCell ref="L70:M70"/>
    <mergeCell ref="L71:M71"/>
    <mergeCell ref="L72:M72"/>
    <mergeCell ref="N67:O67"/>
    <mergeCell ref="N71:O71"/>
    <mergeCell ref="N59:O59"/>
    <mergeCell ref="P67:Q67"/>
    <mergeCell ref="N68:O68"/>
    <mergeCell ref="P68:Q68"/>
    <mergeCell ref="C1:I3"/>
    <mergeCell ref="J1:O3"/>
    <mergeCell ref="H70:I70"/>
    <mergeCell ref="G5:H5"/>
    <mergeCell ref="G6:H6"/>
    <mergeCell ref="G7:H7"/>
    <mergeCell ref="L46:M46"/>
    <mergeCell ref="L47:M47"/>
    <mergeCell ref="G8:H8"/>
    <mergeCell ref="G9:H9"/>
    <mergeCell ref="G10:H10"/>
    <mergeCell ref="N45:O45"/>
    <mergeCell ref="N46:O46"/>
    <mergeCell ref="N47:O47"/>
    <mergeCell ref="E16:H18"/>
    <mergeCell ref="K23:P24"/>
    <mergeCell ref="E19:H20"/>
    <mergeCell ref="F26:G26"/>
    <mergeCell ref="H26:I26"/>
    <mergeCell ref="P27:P28"/>
    <mergeCell ref="P29:P30"/>
    <mergeCell ref="F27:F28"/>
    <mergeCell ref="G27:G28"/>
    <mergeCell ref="H27:H28"/>
    <mergeCell ref="I27:I28"/>
    <mergeCell ref="B23:E28"/>
    <mergeCell ref="N25:O26"/>
    <mergeCell ref="N27:O28"/>
    <mergeCell ref="A10:C11"/>
    <mergeCell ref="N49:O49"/>
    <mergeCell ref="N48:O48"/>
    <mergeCell ref="L48:M48"/>
    <mergeCell ref="L49:M49"/>
    <mergeCell ref="A69:F69"/>
    <mergeCell ref="A67:F67"/>
    <mergeCell ref="A66:F66"/>
    <mergeCell ref="L54:M54"/>
    <mergeCell ref="L56:M56"/>
    <mergeCell ref="N50:O50"/>
    <mergeCell ref="N51:O51"/>
    <mergeCell ref="N52:O52"/>
    <mergeCell ref="N53:O53"/>
    <mergeCell ref="N54:O54"/>
    <mergeCell ref="N55:O55"/>
    <mergeCell ref="L69:M69"/>
    <mergeCell ref="L66:M66"/>
    <mergeCell ref="L59:M59"/>
    <mergeCell ref="L60:M60"/>
    <mergeCell ref="L61:M61"/>
    <mergeCell ref="L50:M50"/>
    <mergeCell ref="L51:M51"/>
    <mergeCell ref="L52:M52"/>
    <mergeCell ref="L53:M53"/>
    <mergeCell ref="P46:Q46"/>
    <mergeCell ref="P47:Q47"/>
    <mergeCell ref="P48:Q48"/>
    <mergeCell ref="P49:Q49"/>
    <mergeCell ref="P61:Q61"/>
    <mergeCell ref="P58:Q58"/>
    <mergeCell ref="P54:Q54"/>
    <mergeCell ref="P55:Q55"/>
    <mergeCell ref="P56:Q56"/>
    <mergeCell ref="P59:Q59"/>
    <mergeCell ref="P60:Q60"/>
    <mergeCell ref="P50:Q50"/>
    <mergeCell ref="P51:Q51"/>
    <mergeCell ref="P52:Q52"/>
    <mergeCell ref="P53:Q53"/>
    <mergeCell ref="N66:O66"/>
    <mergeCell ref="N57:O57"/>
    <mergeCell ref="N60:O60"/>
    <mergeCell ref="L55:M55"/>
    <mergeCell ref="N62:O62"/>
    <mergeCell ref="L57:M57"/>
    <mergeCell ref="L58:M58"/>
    <mergeCell ref="L67:M67"/>
    <mergeCell ref="L68:M68"/>
    <mergeCell ref="L62:M62"/>
    <mergeCell ref="L63:M63"/>
    <mergeCell ref="L64:M64"/>
    <mergeCell ref="L65:M65"/>
    <mergeCell ref="P75:Q75"/>
    <mergeCell ref="P69:Q69"/>
    <mergeCell ref="P70:Q70"/>
    <mergeCell ref="P71:Q71"/>
    <mergeCell ref="P66:Q66"/>
    <mergeCell ref="N75:O75"/>
    <mergeCell ref="N70:O70"/>
    <mergeCell ref="P57:Q57"/>
    <mergeCell ref="N58:O58"/>
    <mergeCell ref="N61:O61"/>
    <mergeCell ref="N72:O72"/>
    <mergeCell ref="N69:O69"/>
    <mergeCell ref="N65:O65"/>
    <mergeCell ref="P62:Q62"/>
    <mergeCell ref="P63:Q63"/>
    <mergeCell ref="P64:Q64"/>
    <mergeCell ref="P65:Q65"/>
    <mergeCell ref="N73:O73"/>
    <mergeCell ref="N63:O63"/>
    <mergeCell ref="N64:O64"/>
    <mergeCell ref="P72:Q72"/>
    <mergeCell ref="P73:Q73"/>
    <mergeCell ref="P74:Q74"/>
    <mergeCell ref="N74:O74"/>
    <mergeCell ref="L75:M75"/>
    <mergeCell ref="L73:M73"/>
    <mergeCell ref="L74:M74"/>
    <mergeCell ref="H73:I73"/>
    <mergeCell ref="N29:O30"/>
    <mergeCell ref="K25:M26"/>
    <mergeCell ref="K27:M28"/>
    <mergeCell ref="K29:M30"/>
    <mergeCell ref="F23:I25"/>
    <mergeCell ref="H41:I41"/>
    <mergeCell ref="A40:F40"/>
    <mergeCell ref="H40:I40"/>
    <mergeCell ref="A75:F75"/>
    <mergeCell ref="A74:F74"/>
    <mergeCell ref="H74:I74"/>
    <mergeCell ref="H75:I75"/>
    <mergeCell ref="H34:I36"/>
    <mergeCell ref="J34:K36"/>
    <mergeCell ref="L34:M36"/>
    <mergeCell ref="N34:O36"/>
    <mergeCell ref="H37:I37"/>
    <mergeCell ref="N41:O41"/>
    <mergeCell ref="L37:M37"/>
    <mergeCell ref="N37:O37"/>
    <mergeCell ref="AC18:AE18"/>
    <mergeCell ref="AC15:AC16"/>
    <mergeCell ref="AD15:AD16"/>
    <mergeCell ref="S16:T16"/>
    <mergeCell ref="S18:T18"/>
    <mergeCell ref="S19:T19"/>
    <mergeCell ref="S20:T20"/>
    <mergeCell ref="S21:T21"/>
    <mergeCell ref="S30:Y31"/>
    <mergeCell ref="AC19:AD19"/>
    <mergeCell ref="AD27:AE27"/>
    <mergeCell ref="U22:W22"/>
    <mergeCell ref="R29:X29"/>
    <mergeCell ref="S23:T23"/>
    <mergeCell ref="S24:T24"/>
    <mergeCell ref="S25:T25"/>
    <mergeCell ref="A8:C9"/>
    <mergeCell ref="D8:D9"/>
    <mergeCell ref="E8:E9"/>
    <mergeCell ref="B19:D20"/>
    <mergeCell ref="B16:D18"/>
    <mergeCell ref="L14:P16"/>
    <mergeCell ref="F5:F12"/>
    <mergeCell ref="A6:C7"/>
    <mergeCell ref="L41:M41"/>
    <mergeCell ref="G11:H11"/>
    <mergeCell ref="G12:H12"/>
    <mergeCell ref="I15:J16"/>
    <mergeCell ref="I17:J18"/>
    <mergeCell ref="I19:J20"/>
    <mergeCell ref="B14:H15"/>
    <mergeCell ref="A41:F41"/>
    <mergeCell ref="P41:Q41"/>
    <mergeCell ref="P9:Q9"/>
    <mergeCell ref="P25:P26"/>
    <mergeCell ref="P34:Q36"/>
    <mergeCell ref="P37:Q37"/>
    <mergeCell ref="A4:E5"/>
    <mergeCell ref="B29:E30"/>
    <mergeCell ref="F29:F30"/>
    <mergeCell ref="A73:F73"/>
    <mergeCell ref="H71:I71"/>
    <mergeCell ref="H58:I58"/>
    <mergeCell ref="A72:F72"/>
    <mergeCell ref="A70:F70"/>
    <mergeCell ref="A71:F71"/>
    <mergeCell ref="A65:F65"/>
    <mergeCell ref="H53:I53"/>
    <mergeCell ref="H54:I54"/>
    <mergeCell ref="A68:F68"/>
    <mergeCell ref="H66:I66"/>
    <mergeCell ref="H69:I69"/>
    <mergeCell ref="H65:I65"/>
    <mergeCell ref="H59:I59"/>
    <mergeCell ref="H60:I60"/>
    <mergeCell ref="H61:I61"/>
    <mergeCell ref="H62:I62"/>
    <mergeCell ref="H63:I63"/>
    <mergeCell ref="H64:I64"/>
    <mergeCell ref="H67:I67"/>
    <mergeCell ref="H68:I68"/>
    <mergeCell ref="H57:I57"/>
    <mergeCell ref="A58:F58"/>
    <mergeCell ref="A64:F64"/>
    <mergeCell ref="S2:T2"/>
    <mergeCell ref="S3:T3"/>
    <mergeCell ref="S15:T15"/>
    <mergeCell ref="S17:T17"/>
    <mergeCell ref="S14:T14"/>
    <mergeCell ref="S12:T12"/>
    <mergeCell ref="S13:T13"/>
    <mergeCell ref="S5:T5"/>
    <mergeCell ref="S10:T10"/>
    <mergeCell ref="S4:T4"/>
    <mergeCell ref="S6:T6"/>
    <mergeCell ref="S11:T11"/>
    <mergeCell ref="S7:T7"/>
    <mergeCell ref="S8:T8"/>
    <mergeCell ref="S9:T9"/>
    <mergeCell ref="L40:M40"/>
    <mergeCell ref="N40:O40"/>
    <mergeCell ref="P40:Q40"/>
    <mergeCell ref="A32:Q33"/>
    <mergeCell ref="A37:F37"/>
    <mergeCell ref="H38:I38"/>
    <mergeCell ref="H39:I39"/>
    <mergeCell ref="L39:M39"/>
    <mergeCell ref="N39:O39"/>
    <mergeCell ref="P39:Q39"/>
    <mergeCell ref="A34:F36"/>
    <mergeCell ref="P38:Q38"/>
    <mergeCell ref="G34:G36"/>
    <mergeCell ref="A38:F38"/>
    <mergeCell ref="A39:F39"/>
    <mergeCell ref="L38:M38"/>
    <mergeCell ref="N38:O38"/>
    <mergeCell ref="G29:G30"/>
    <mergeCell ref="H29:H30"/>
    <mergeCell ref="I29:I30"/>
    <mergeCell ref="L18:P18"/>
    <mergeCell ref="L19:P19"/>
    <mergeCell ref="L20:P20"/>
    <mergeCell ref="A76:F76"/>
    <mergeCell ref="H76:I76"/>
    <mergeCell ref="L76:M76"/>
    <mergeCell ref="N76:O76"/>
    <mergeCell ref="P76:Q76"/>
    <mergeCell ref="A62:F62"/>
    <mergeCell ref="A63:F63"/>
    <mergeCell ref="H49:I49"/>
    <mergeCell ref="H46:I46"/>
    <mergeCell ref="H47:I47"/>
    <mergeCell ref="H48:I48"/>
    <mergeCell ref="H51:I51"/>
    <mergeCell ref="H52:I52"/>
    <mergeCell ref="A59:F59"/>
    <mergeCell ref="A60:F60"/>
    <mergeCell ref="A61:F61"/>
    <mergeCell ref="L43:M44"/>
    <mergeCell ref="N43:O44"/>
    <mergeCell ref="A77:F77"/>
    <mergeCell ref="H77:I77"/>
    <mergeCell ref="L77:M77"/>
    <mergeCell ref="N77:O77"/>
    <mergeCell ref="P77:Q77"/>
    <mergeCell ref="A78:F78"/>
    <mergeCell ref="H78:I78"/>
    <mergeCell ref="L78:M78"/>
    <mergeCell ref="N78:O78"/>
    <mergeCell ref="P78:Q78"/>
    <mergeCell ref="A79:F79"/>
    <mergeCell ref="H79:I79"/>
    <mergeCell ref="L79:M79"/>
    <mergeCell ref="N79:O79"/>
    <mergeCell ref="P79:Q79"/>
    <mergeCell ref="A80:F80"/>
    <mergeCell ref="H80:I80"/>
    <mergeCell ref="L80:M80"/>
    <mergeCell ref="N80:O80"/>
    <mergeCell ref="P80:Q80"/>
    <mergeCell ref="A81:F81"/>
    <mergeCell ref="H81:I81"/>
    <mergeCell ref="L81:M81"/>
    <mergeCell ref="N81:O81"/>
    <mergeCell ref="P81:Q81"/>
    <mergeCell ref="A82:F82"/>
    <mergeCell ref="H82:I82"/>
    <mergeCell ref="L82:M82"/>
    <mergeCell ref="N82:O82"/>
    <mergeCell ref="P82:Q82"/>
    <mergeCell ref="A83:F83"/>
    <mergeCell ref="H83:I83"/>
    <mergeCell ref="L83:M83"/>
    <mergeCell ref="N83:O83"/>
    <mergeCell ref="P83:Q83"/>
    <mergeCell ref="A84:F84"/>
    <mergeCell ref="H84:I84"/>
    <mergeCell ref="L84:M84"/>
    <mergeCell ref="N84:O84"/>
    <mergeCell ref="P84:Q84"/>
    <mergeCell ref="A85:F85"/>
    <mergeCell ref="H85:I85"/>
    <mergeCell ref="L85:M85"/>
    <mergeCell ref="N85:O85"/>
    <mergeCell ref="P85:Q85"/>
    <mergeCell ref="A86:F86"/>
    <mergeCell ref="H86:I86"/>
    <mergeCell ref="L86:M86"/>
    <mergeCell ref="N86:O86"/>
    <mergeCell ref="P86:Q86"/>
    <mergeCell ref="A87:F87"/>
    <mergeCell ref="H87:I87"/>
    <mergeCell ref="L87:M87"/>
    <mergeCell ref="N87:O87"/>
    <mergeCell ref="P87:Q87"/>
    <mergeCell ref="A88:F88"/>
    <mergeCell ref="H88:I88"/>
    <mergeCell ref="L88:M88"/>
    <mergeCell ref="N88:O88"/>
    <mergeCell ref="P88:Q88"/>
    <mergeCell ref="A89:F89"/>
    <mergeCell ref="H89:I89"/>
    <mergeCell ref="L89:M89"/>
    <mergeCell ref="N89:O89"/>
    <mergeCell ref="P89:Q89"/>
    <mergeCell ref="A90:F90"/>
    <mergeCell ref="H90:I90"/>
    <mergeCell ref="L90:M90"/>
    <mergeCell ref="N90:O90"/>
    <mergeCell ref="P90:Q90"/>
    <mergeCell ref="A91:F91"/>
    <mergeCell ref="H91:I91"/>
    <mergeCell ref="L91:M91"/>
    <mergeCell ref="N91:O91"/>
    <mergeCell ref="P91:Q91"/>
    <mergeCell ref="A92:F92"/>
    <mergeCell ref="H92:I92"/>
    <mergeCell ref="L92:M92"/>
    <mergeCell ref="N92:O92"/>
    <mergeCell ref="P92:Q92"/>
    <mergeCell ref="A93:F93"/>
    <mergeCell ref="H93:I93"/>
    <mergeCell ref="L93:M93"/>
    <mergeCell ref="N93:O93"/>
    <mergeCell ref="P93:Q93"/>
    <mergeCell ref="A94:F94"/>
    <mergeCell ref="H94:I94"/>
    <mergeCell ref="L94:M94"/>
    <mergeCell ref="N94:O94"/>
    <mergeCell ref="P94:Q94"/>
    <mergeCell ref="A95:F95"/>
    <mergeCell ref="H95:I95"/>
    <mergeCell ref="L95:M95"/>
    <mergeCell ref="N95:O95"/>
    <mergeCell ref="P95:Q95"/>
    <mergeCell ref="A96:F96"/>
    <mergeCell ref="H96:I96"/>
    <mergeCell ref="L96:M96"/>
    <mergeCell ref="N96:O96"/>
    <mergeCell ref="P96:Q96"/>
    <mergeCell ref="A97:F97"/>
    <mergeCell ref="H97:I97"/>
    <mergeCell ref="L97:M97"/>
    <mergeCell ref="N97:O97"/>
    <mergeCell ref="P97:Q97"/>
    <mergeCell ref="A98:F98"/>
    <mergeCell ref="H98:I98"/>
    <mergeCell ref="L98:M98"/>
    <mergeCell ref="N98:O98"/>
    <mergeCell ref="P98:Q98"/>
    <mergeCell ref="A99:F99"/>
    <mergeCell ref="H99:I99"/>
    <mergeCell ref="L99:M99"/>
    <mergeCell ref="N99:O99"/>
    <mergeCell ref="P99:Q99"/>
    <mergeCell ref="A102:F102"/>
    <mergeCell ref="H102:I102"/>
    <mergeCell ref="A100:F100"/>
    <mergeCell ref="H100:I100"/>
    <mergeCell ref="L100:M100"/>
    <mergeCell ref="N100:O100"/>
    <mergeCell ref="P100:Q100"/>
    <mergeCell ref="A101:F101"/>
    <mergeCell ref="H101:I101"/>
    <mergeCell ref="L101:M101"/>
    <mergeCell ref="L102:M102"/>
    <mergeCell ref="N101:O101"/>
    <mergeCell ref="P101:Q101"/>
    <mergeCell ref="P102:Q102"/>
    <mergeCell ref="P43:Q44"/>
    <mergeCell ref="A42:Q42"/>
    <mergeCell ref="A54:F54"/>
    <mergeCell ref="A55:F55"/>
    <mergeCell ref="A56:F56"/>
    <mergeCell ref="A57:F57"/>
    <mergeCell ref="A51:F51"/>
    <mergeCell ref="A52:F52"/>
    <mergeCell ref="A53:F53"/>
    <mergeCell ref="H50:I50"/>
    <mergeCell ref="A45:F45"/>
    <mergeCell ref="A46:F46"/>
    <mergeCell ref="A47:F47"/>
    <mergeCell ref="A48:F48"/>
    <mergeCell ref="A49:F49"/>
    <mergeCell ref="A50:F50"/>
    <mergeCell ref="A43:F44"/>
    <mergeCell ref="G43:G44"/>
    <mergeCell ref="H43:I44"/>
    <mergeCell ref="J43:K44"/>
    <mergeCell ref="H45:I45"/>
    <mergeCell ref="L45:M45"/>
    <mergeCell ref="N56:O56"/>
    <mergeCell ref="P45:Q45"/>
  </mergeCells>
  <phoneticPr fontId="43" type="noConversion"/>
  <conditionalFormatting sqref="K19:K20">
    <cfRule type="expression" dxfId="9" priority="14">
      <formula>$V$17&gt;12</formula>
    </cfRule>
  </conditionalFormatting>
  <conditionalFormatting sqref="K17:K18">
    <cfRule type="expression" dxfId="8" priority="15">
      <formula>AND($V$17&lt;12,$V$17&gt;3)</formula>
    </cfRule>
  </conditionalFormatting>
  <conditionalFormatting sqref="K15:K16">
    <cfRule type="expression" dxfId="7" priority="16">
      <formula>$V$17&lt;3</formula>
    </cfRule>
  </conditionalFormatting>
  <conditionalFormatting sqref="N45:Q138 A118:F138 J45:K109 H110:K138">
    <cfRule type="expression" dxfId="6" priority="7">
      <formula>MOD(ROW(),2)</formula>
    </cfRule>
  </conditionalFormatting>
  <conditionalFormatting sqref="A41:Q41 J37:Q40">
    <cfRule type="expression" dxfId="5" priority="6">
      <formula>MOD(ROW(),2)</formula>
    </cfRule>
  </conditionalFormatting>
  <conditionalFormatting sqref="A37:F40">
    <cfRule type="expression" dxfId="4" priority="5">
      <formula>MOD(ROW(),2)</formula>
    </cfRule>
  </conditionalFormatting>
  <conditionalFormatting sqref="G37:I40">
    <cfRule type="expression" dxfId="3" priority="4">
      <formula>MOD(ROW(),2)</formula>
    </cfRule>
  </conditionalFormatting>
  <conditionalFormatting sqref="L45:M138">
    <cfRule type="expression" dxfId="2" priority="1">
      <formula>MOD(ROW(),2)</formula>
    </cfRule>
  </conditionalFormatting>
  <conditionalFormatting sqref="A45:F117">
    <cfRule type="expression" dxfId="1" priority="3">
      <formula>MOD(ROW(),2)</formula>
    </cfRule>
  </conditionalFormatting>
  <conditionalFormatting sqref="G45:I47 H48:I109 G48:G138">
    <cfRule type="expression" dxfId="0" priority="2">
      <formula>MOD(ROW(),2)</formula>
    </cfRule>
  </conditionalFormatting>
  <dataValidations count="6">
    <dataValidation type="whole" allowBlank="1" showErrorMessage="1" error="Nombre entier." sqref="G37:G41" xr:uid="{00000000-0002-0000-0000-000000000000}">
      <formula1>0</formula1>
      <formula2>10</formula2>
    </dataValidation>
    <dataValidation type="decimal" allowBlank="1" showErrorMessage="1" error="Nombre  !" sqref="L37:M41 H37:I41" xr:uid="{00000000-0002-0000-0000-000001000000}">
      <formula1>0</formula1>
      <formula2>3000</formula2>
    </dataValidation>
    <dataValidation type="list" showDropDown="1" showInputMessage="1" showErrorMessage="1" sqref="AD10:AD12" xr:uid="{00000000-0002-0000-0000-000002000000}">
      <formula1>$AD$10:$AD$12</formula1>
    </dataValidation>
    <dataValidation type="whole" allowBlank="1" showErrorMessage="1" errorTitle="Nombre" error="Entrer un nombre entier" sqref="G45:G138" xr:uid="{00000000-0002-0000-0000-000003000000}">
      <formula1>0</formula1>
      <formula2>20</formula2>
    </dataValidation>
    <dataValidation type="decimal" allowBlank="1" showInputMessage="1" showErrorMessage="1" sqref="I54:I99 H100:I138 I45:I51 H45:H99 L45:M138" xr:uid="{00000000-0002-0000-0000-000004000000}">
      <formula1>0</formula1>
      <formula2>5000</formula2>
    </dataValidation>
    <dataValidation type="whole" allowBlank="1" showInputMessage="1" showErrorMessage="1" error="Nombre entier maxi 2000" sqref="D8:D9" xr:uid="{00000000-0002-0000-0000-000005000000}">
      <formula1>0</formula1>
      <formula2>2000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rstPageNumber="0" orientation="portrait" horizontalDpi="300" verticalDpi="300" r:id="rId3"/>
  <headerFooter alignWithMargins="0"/>
  <drawing r:id="rId4"/>
  <legacyDrawing r:id="rId5"/>
  <controls>
    <mc:AlternateContent xmlns:mc="http://schemas.openxmlformats.org/markup-compatibility/2006">
      <mc:Choice Requires="x14">
        <control shapeId="3191" r:id="rId6" name="Image1">
          <controlPr defaultSize="0" autoLine="0" r:id="rId7">
            <anchor moveWithCells="1">
              <from>
                <xdr:col>31</xdr:col>
                <xdr:colOff>0</xdr:colOff>
                <xdr:row>15</xdr:row>
                <xdr:rowOff>180975</xdr:rowOff>
              </from>
              <to>
                <xdr:col>32</xdr:col>
                <xdr:colOff>9525</xdr:colOff>
                <xdr:row>17</xdr:row>
                <xdr:rowOff>180975</xdr:rowOff>
              </to>
            </anchor>
          </controlPr>
        </control>
      </mc:Choice>
      <mc:Fallback>
        <control shapeId="3191" r:id="rId6" name="Image1"/>
      </mc:Fallback>
    </mc:AlternateContent>
    <mc:AlternateContent xmlns:mc="http://schemas.openxmlformats.org/markup-compatibility/2006">
      <mc:Choice Requires="x14">
        <control shapeId="3177" r:id="rId8" name="Option Button 105">
          <controlPr locked="0" defaultSize="0" autoFill="0" autoLine="0" autoPict="0">
            <anchor>
              <from>
                <xdr:col>3</xdr:col>
                <xdr:colOff>142875</xdr:colOff>
                <xdr:row>5</xdr:row>
                <xdr:rowOff>161925</xdr:rowOff>
              </from>
              <to>
                <xdr:col>4</xdr:col>
                <xdr:colOff>171450</xdr:colOff>
                <xdr:row>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8" r:id="rId9" name="Option Button 106">
          <controlPr locked="0" defaultSize="0" autoFill="0" autoLine="0" autoPict="0">
            <anchor moveWithCells="1">
              <from>
                <xdr:col>4</xdr:col>
                <xdr:colOff>161925</xdr:colOff>
                <xdr:row>5</xdr:row>
                <xdr:rowOff>161925</xdr:rowOff>
              </from>
              <to>
                <xdr:col>4</xdr:col>
                <xdr:colOff>533400</xdr:colOff>
                <xdr:row>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4" r:id="rId10" name="Group Box 122">
          <controlPr defaultSize="0" autoFill="0" autoPict="0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600075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5" r:id="rId11" name="Option Button 123">
          <controlPr defaultSize="0" autoFill="0" autoLine="0" autoPict="0">
            <anchor moveWithCells="1">
              <from>
                <xdr:col>3</xdr:col>
                <xdr:colOff>152400</xdr:colOff>
                <xdr:row>9</xdr:row>
                <xdr:rowOff>9525</xdr:rowOff>
              </from>
              <to>
                <xdr:col>3</xdr:col>
                <xdr:colOff>457200</xdr:colOff>
                <xdr:row>10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6" r:id="rId12" name="Option Button 124">
          <controlPr defaultSize="0" autoFill="0" autoLine="0" autoPict="0">
            <anchor moveWithCells="1">
              <from>
                <xdr:col>4</xdr:col>
                <xdr:colOff>152400</xdr:colOff>
                <xdr:row>9</xdr:row>
                <xdr:rowOff>9525</xdr:rowOff>
              </from>
              <to>
                <xdr:col>4</xdr:col>
                <xdr:colOff>457200</xdr:colOff>
                <xdr:row>10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3" r:id="rId13" name="Drop Down 1">
          <controlPr locked="0" defaultSize="0" autoLine="0" autoPict="0">
            <anchor moveWithCells="1">
              <from>
                <xdr:col>9</xdr:col>
                <xdr:colOff>0</xdr:colOff>
                <xdr:row>44</xdr:row>
                <xdr:rowOff>9525</xdr:rowOff>
              </from>
              <to>
                <xdr:col>11</xdr:col>
                <xdr:colOff>9525</xdr:colOff>
                <xdr:row>45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4" r:id="rId14" name="Drop Down 2">
          <controlPr locked="0" defaultSize="0" autoLine="0" autoPict="0">
            <anchor moveWithCells="1">
              <from>
                <xdr:col>9</xdr:col>
                <xdr:colOff>0</xdr:colOff>
                <xdr:row>45</xdr:row>
                <xdr:rowOff>9525</xdr:rowOff>
              </from>
              <to>
                <xdr:col>11</xdr:col>
                <xdr:colOff>9525</xdr:colOff>
                <xdr:row>46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15" name="Drop Down 4">
          <controlPr locked="0" defaultSize="0" autoLine="0" autoPict="0">
            <anchor moveWithCells="1">
              <from>
                <xdr:col>9</xdr:col>
                <xdr:colOff>0</xdr:colOff>
                <xdr:row>47</xdr:row>
                <xdr:rowOff>9525</xdr:rowOff>
              </from>
              <to>
                <xdr:col>11</xdr:col>
                <xdr:colOff>9525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16" name="Drop Down 5">
          <controlPr locked="0" defaultSize="0" autoLine="0" autoPict="0">
            <anchor moveWithCells="1">
              <from>
                <xdr:col>9</xdr:col>
                <xdr:colOff>0</xdr:colOff>
                <xdr:row>48</xdr:row>
                <xdr:rowOff>9525</xdr:rowOff>
              </from>
              <to>
                <xdr:col>11</xdr:col>
                <xdr:colOff>9525</xdr:colOff>
                <xdr:row>49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17" name="Drop Down 6">
          <controlPr locked="0" defaultSize="0" autoLine="0" autoPict="0">
            <anchor moveWithCells="1">
              <from>
                <xdr:col>9</xdr:col>
                <xdr:colOff>0</xdr:colOff>
                <xdr:row>49</xdr:row>
                <xdr:rowOff>9525</xdr:rowOff>
              </from>
              <to>
                <xdr:col>11</xdr:col>
                <xdr:colOff>9525</xdr:colOff>
                <xdr:row>50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9" r:id="rId18" name="Drop Down 7">
          <controlPr locked="0" defaultSize="0" autoLine="0" autoPict="0">
            <anchor moveWithCells="1">
              <from>
                <xdr:col>9</xdr:col>
                <xdr:colOff>0</xdr:colOff>
                <xdr:row>50</xdr:row>
                <xdr:rowOff>9525</xdr:rowOff>
              </from>
              <to>
                <xdr:col>11</xdr:col>
                <xdr:colOff>9525</xdr:colOff>
                <xdr:row>51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19" name="Drop Down 8">
          <controlPr locked="0" defaultSize="0" autoLine="0" autoPict="0">
            <anchor moveWithCells="1">
              <from>
                <xdr:col>9</xdr:col>
                <xdr:colOff>0</xdr:colOff>
                <xdr:row>51</xdr:row>
                <xdr:rowOff>9525</xdr:rowOff>
              </from>
              <to>
                <xdr:col>11</xdr:col>
                <xdr:colOff>9525</xdr:colOff>
                <xdr:row>52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20" name="Drop Down 9">
          <controlPr locked="0" defaultSize="0" autoLine="0" autoPict="0">
            <anchor moveWithCells="1">
              <from>
                <xdr:col>9</xdr:col>
                <xdr:colOff>0</xdr:colOff>
                <xdr:row>52</xdr:row>
                <xdr:rowOff>9525</xdr:rowOff>
              </from>
              <to>
                <xdr:col>11</xdr:col>
                <xdr:colOff>9525</xdr:colOff>
                <xdr:row>53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2" r:id="rId21" name="Drop Down 10">
          <controlPr locked="0" defaultSize="0" autoLine="0" autoPict="0">
            <anchor moveWithCells="1">
              <from>
                <xdr:col>9</xdr:col>
                <xdr:colOff>0</xdr:colOff>
                <xdr:row>53</xdr:row>
                <xdr:rowOff>9525</xdr:rowOff>
              </from>
              <to>
                <xdr:col>11</xdr:col>
                <xdr:colOff>9525</xdr:colOff>
                <xdr:row>54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22" name="Drop Down 12">
          <controlPr locked="0" defaultSize="0" autoLine="0" autoPict="0">
            <anchor moveWithCells="1">
              <from>
                <xdr:col>9</xdr:col>
                <xdr:colOff>0</xdr:colOff>
                <xdr:row>54</xdr:row>
                <xdr:rowOff>9525</xdr:rowOff>
              </from>
              <to>
                <xdr:col>11</xdr:col>
                <xdr:colOff>9525</xdr:colOff>
                <xdr:row>55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23" name="Drop Down 14">
          <controlPr locked="0" defaultSize="0" autoLine="0" autoPict="0">
            <anchor moveWithCells="1">
              <from>
                <xdr:col>9</xdr:col>
                <xdr:colOff>0</xdr:colOff>
                <xdr:row>55</xdr:row>
                <xdr:rowOff>9525</xdr:rowOff>
              </from>
              <to>
                <xdr:col>11</xdr:col>
                <xdr:colOff>9525</xdr:colOff>
                <xdr:row>56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8" r:id="rId24" name="Drop Down 16">
          <controlPr locked="0" defaultSize="0" autoLine="0" autoPict="0">
            <anchor moveWithCells="1">
              <from>
                <xdr:col>9</xdr:col>
                <xdr:colOff>0</xdr:colOff>
                <xdr:row>56</xdr:row>
                <xdr:rowOff>9525</xdr:rowOff>
              </from>
              <to>
                <xdr:col>11</xdr:col>
                <xdr:colOff>9525</xdr:colOff>
                <xdr:row>57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0" r:id="rId25" name="Drop Down 18">
          <controlPr locked="0" defaultSize="0" autoLine="0" autoPict="0">
            <anchor moveWithCells="1">
              <from>
                <xdr:col>9</xdr:col>
                <xdr:colOff>0</xdr:colOff>
                <xdr:row>57</xdr:row>
                <xdr:rowOff>9525</xdr:rowOff>
              </from>
              <to>
                <xdr:col>11</xdr:col>
                <xdr:colOff>9525</xdr:colOff>
                <xdr:row>58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2" r:id="rId26" name="Drop Down 20">
          <controlPr locked="0" defaultSize="0" autoLine="0" autoPict="0">
            <anchor moveWithCells="1">
              <from>
                <xdr:col>9</xdr:col>
                <xdr:colOff>0</xdr:colOff>
                <xdr:row>58</xdr:row>
                <xdr:rowOff>9525</xdr:rowOff>
              </from>
              <to>
                <xdr:col>11</xdr:col>
                <xdr:colOff>9525</xdr:colOff>
                <xdr:row>59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4" r:id="rId27" name="Drop Down 22">
          <controlPr locked="0" defaultSize="0" autoLine="0" autoPict="0">
            <anchor moveWithCells="1">
              <from>
                <xdr:col>9</xdr:col>
                <xdr:colOff>0</xdr:colOff>
                <xdr:row>59</xdr:row>
                <xdr:rowOff>9525</xdr:rowOff>
              </from>
              <to>
                <xdr:col>11</xdr:col>
                <xdr:colOff>9525</xdr:colOff>
                <xdr:row>60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6" r:id="rId28" name="Drop Down 24">
          <controlPr locked="0" defaultSize="0" autoLine="0" autoPict="0">
            <anchor moveWithCells="1">
              <from>
                <xdr:col>9</xdr:col>
                <xdr:colOff>0</xdr:colOff>
                <xdr:row>60</xdr:row>
                <xdr:rowOff>9525</xdr:rowOff>
              </from>
              <to>
                <xdr:col>11</xdr:col>
                <xdr:colOff>9525</xdr:colOff>
                <xdr:row>61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8" r:id="rId29" name="Drop Down 26">
          <controlPr locked="0" defaultSize="0" autoLine="0" autoPict="0">
            <anchor moveWithCells="1">
              <from>
                <xdr:col>9</xdr:col>
                <xdr:colOff>0</xdr:colOff>
                <xdr:row>61</xdr:row>
                <xdr:rowOff>9525</xdr:rowOff>
              </from>
              <to>
                <xdr:col>11</xdr:col>
                <xdr:colOff>9525</xdr:colOff>
                <xdr:row>62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7" r:id="rId30" name="Drop Down 125">
          <controlPr locked="0" defaultSize="0" autoLine="0" autoPict="0">
            <anchor moveWithCells="1">
              <from>
                <xdr:col>9</xdr:col>
                <xdr:colOff>0</xdr:colOff>
                <xdr:row>62</xdr:row>
                <xdr:rowOff>9525</xdr:rowOff>
              </from>
              <to>
                <xdr:col>11</xdr:col>
                <xdr:colOff>9525</xdr:colOff>
                <xdr:row>63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8" r:id="rId31" name="Drop Down 126">
          <controlPr locked="0" defaultSize="0" autoLine="0" autoPict="0">
            <anchor moveWithCells="1">
              <from>
                <xdr:col>9</xdr:col>
                <xdr:colOff>0</xdr:colOff>
                <xdr:row>63</xdr:row>
                <xdr:rowOff>9525</xdr:rowOff>
              </from>
              <to>
                <xdr:col>11</xdr:col>
                <xdr:colOff>9525</xdr:colOff>
                <xdr:row>64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9" r:id="rId32" name="Drop Down 127">
          <controlPr locked="0" defaultSize="0" autoLine="0" autoPict="0">
            <anchor moveWithCells="1">
              <from>
                <xdr:col>9</xdr:col>
                <xdr:colOff>0</xdr:colOff>
                <xdr:row>64</xdr:row>
                <xdr:rowOff>9525</xdr:rowOff>
              </from>
              <to>
                <xdr:col>11</xdr:col>
                <xdr:colOff>9525</xdr:colOff>
                <xdr:row>65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0" r:id="rId33" name="Drop Down 128">
          <controlPr locked="0" defaultSize="0" autoLine="0" autoPict="0">
            <anchor moveWithCells="1">
              <from>
                <xdr:col>9</xdr:col>
                <xdr:colOff>0</xdr:colOff>
                <xdr:row>65</xdr:row>
                <xdr:rowOff>9525</xdr:rowOff>
              </from>
              <to>
                <xdr:col>11</xdr:col>
                <xdr:colOff>9525</xdr:colOff>
                <xdr:row>66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1" r:id="rId34" name="Drop Down 129">
          <controlPr locked="0" defaultSize="0" autoLine="0" autoPict="0">
            <anchor moveWithCells="1">
              <from>
                <xdr:col>9</xdr:col>
                <xdr:colOff>0</xdr:colOff>
                <xdr:row>66</xdr:row>
                <xdr:rowOff>9525</xdr:rowOff>
              </from>
              <to>
                <xdr:col>11</xdr:col>
                <xdr:colOff>9525</xdr:colOff>
                <xdr:row>67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2" r:id="rId35" name="Drop Down 130">
          <controlPr locked="0" defaultSize="0" autoLine="0" autoPict="0">
            <anchor moveWithCells="1">
              <from>
                <xdr:col>9</xdr:col>
                <xdr:colOff>0</xdr:colOff>
                <xdr:row>67</xdr:row>
                <xdr:rowOff>9525</xdr:rowOff>
              </from>
              <to>
                <xdr:col>11</xdr:col>
                <xdr:colOff>9525</xdr:colOff>
                <xdr:row>68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3" r:id="rId36" name="Drop Down 131">
          <controlPr locked="0" defaultSize="0" autoLine="0" autoPict="0">
            <anchor moveWithCells="1">
              <from>
                <xdr:col>9</xdr:col>
                <xdr:colOff>0</xdr:colOff>
                <xdr:row>68</xdr:row>
                <xdr:rowOff>9525</xdr:rowOff>
              </from>
              <to>
                <xdr:col>11</xdr:col>
                <xdr:colOff>9525</xdr:colOff>
                <xdr:row>69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4" r:id="rId37" name="Drop Down 132">
          <controlPr locked="0" defaultSize="0" autoLine="0" autoPict="0">
            <anchor moveWithCells="1">
              <from>
                <xdr:col>9</xdr:col>
                <xdr:colOff>0</xdr:colOff>
                <xdr:row>69</xdr:row>
                <xdr:rowOff>9525</xdr:rowOff>
              </from>
              <to>
                <xdr:col>11</xdr:col>
                <xdr:colOff>9525</xdr:colOff>
                <xdr:row>70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5" r:id="rId38" name="Drop Down 133">
          <controlPr locked="0" defaultSize="0" autoLine="0" autoPict="0">
            <anchor moveWithCells="1">
              <from>
                <xdr:col>9</xdr:col>
                <xdr:colOff>0</xdr:colOff>
                <xdr:row>70</xdr:row>
                <xdr:rowOff>9525</xdr:rowOff>
              </from>
              <to>
                <xdr:col>11</xdr:col>
                <xdr:colOff>9525</xdr:colOff>
                <xdr:row>71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6" r:id="rId39" name="Drop Down 134">
          <controlPr locked="0" defaultSize="0" autoLine="0" autoPict="0">
            <anchor moveWithCells="1">
              <from>
                <xdr:col>9</xdr:col>
                <xdr:colOff>0</xdr:colOff>
                <xdr:row>71</xdr:row>
                <xdr:rowOff>9525</xdr:rowOff>
              </from>
              <to>
                <xdr:col>11</xdr:col>
                <xdr:colOff>9525</xdr:colOff>
                <xdr:row>72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7" r:id="rId40" name="Drop Down 135">
          <controlPr locked="0" defaultSize="0" autoLine="0" autoPict="0">
            <anchor moveWithCells="1">
              <from>
                <xdr:col>9</xdr:col>
                <xdr:colOff>0</xdr:colOff>
                <xdr:row>72</xdr:row>
                <xdr:rowOff>9525</xdr:rowOff>
              </from>
              <to>
                <xdr:col>11</xdr:col>
                <xdr:colOff>9525</xdr:colOff>
                <xdr:row>73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8" r:id="rId41" name="Drop Down 136">
          <controlPr locked="0" defaultSize="0" autoLine="0" autoPict="0">
            <anchor moveWithCells="1">
              <from>
                <xdr:col>9</xdr:col>
                <xdr:colOff>0</xdr:colOff>
                <xdr:row>73</xdr:row>
                <xdr:rowOff>9525</xdr:rowOff>
              </from>
              <to>
                <xdr:col>11</xdr:col>
                <xdr:colOff>9525</xdr:colOff>
                <xdr:row>74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42" r:id="rId42" name="Drop Down 170">
          <controlPr locked="0" defaultSize="0" autoLine="0" autoPict="0">
            <anchor moveWithCells="1">
              <from>
                <xdr:col>9</xdr:col>
                <xdr:colOff>0</xdr:colOff>
                <xdr:row>74</xdr:row>
                <xdr:rowOff>9525</xdr:rowOff>
              </from>
              <to>
                <xdr:col>11</xdr:col>
                <xdr:colOff>9525</xdr:colOff>
                <xdr:row>75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09" r:id="rId43" name="Drop Down 337">
          <controlPr locked="0" defaultSize="0" autoLine="0" autoPict="0">
            <anchor moveWithCells="1">
              <from>
                <xdr:col>9</xdr:col>
                <xdr:colOff>0</xdr:colOff>
                <xdr:row>36</xdr:row>
                <xdr:rowOff>9525</xdr:rowOff>
              </from>
              <to>
                <xdr:col>11</xdr:col>
                <xdr:colOff>9525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10" r:id="rId44" name="Drop Down 338">
          <controlPr locked="0" defaultSize="0" autoLine="0" autoPict="0">
            <anchor moveWithCells="1">
              <from>
                <xdr:col>9</xdr:col>
                <xdr:colOff>0</xdr:colOff>
                <xdr:row>37</xdr:row>
                <xdr:rowOff>9525</xdr:rowOff>
              </from>
              <to>
                <xdr:col>11</xdr:col>
                <xdr:colOff>9525</xdr:colOff>
                <xdr:row>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11" r:id="rId45" name="Drop Down 339">
          <controlPr locked="0" defaultSize="0" autoLine="0" autoPict="0">
            <anchor moveWithCells="1">
              <from>
                <xdr:col>9</xdr:col>
                <xdr:colOff>0</xdr:colOff>
                <xdr:row>38</xdr:row>
                <xdr:rowOff>9525</xdr:rowOff>
              </from>
              <to>
                <xdr:col>11</xdr:col>
                <xdr:colOff>9525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12" r:id="rId46" name="Drop Down 340">
          <controlPr locked="0" defaultSize="0" autoLine="0" autoPict="0">
            <anchor moveWithCells="1">
              <from>
                <xdr:col>9</xdr:col>
                <xdr:colOff>0</xdr:colOff>
                <xdr:row>39</xdr:row>
                <xdr:rowOff>9525</xdr:rowOff>
              </from>
              <to>
                <xdr:col>11</xdr:col>
                <xdr:colOff>9525</xdr:colOff>
                <xdr:row>40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13" r:id="rId47" name="Drop Down 341">
          <controlPr locked="0" defaultSize="0" autoLine="0" autoPict="0">
            <anchor moveWithCells="1">
              <from>
                <xdr:col>9</xdr:col>
                <xdr:colOff>0</xdr:colOff>
                <xdr:row>40</xdr:row>
                <xdr:rowOff>9525</xdr:rowOff>
              </from>
              <to>
                <xdr:col>11</xdr:col>
                <xdr:colOff>9525</xdr:colOff>
                <xdr:row>40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14" r:id="rId48" name="Drop Down 342">
          <controlPr locked="0" defaultSize="0" autoLine="0" autoPict="0">
            <anchor moveWithCells="1">
              <from>
                <xdr:col>9</xdr:col>
                <xdr:colOff>0</xdr:colOff>
                <xdr:row>46</xdr:row>
                <xdr:rowOff>9525</xdr:rowOff>
              </from>
              <to>
                <xdr:col>11</xdr:col>
                <xdr:colOff>9525</xdr:colOff>
                <xdr:row>47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65" r:id="rId49" name="Drop Down 693">
          <controlPr locked="0" defaultSize="0" autoLine="0" autoPict="0">
            <anchor moveWithCells="1">
              <from>
                <xdr:col>9</xdr:col>
                <xdr:colOff>0</xdr:colOff>
                <xdr:row>74</xdr:row>
                <xdr:rowOff>9525</xdr:rowOff>
              </from>
              <to>
                <xdr:col>11</xdr:col>
                <xdr:colOff>9525</xdr:colOff>
                <xdr:row>75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66" r:id="rId50" name="Drop Down 694">
          <controlPr locked="0" defaultSize="0" autoLine="0" autoPict="0">
            <anchor moveWithCells="1">
              <from>
                <xdr:col>9</xdr:col>
                <xdr:colOff>0</xdr:colOff>
                <xdr:row>75</xdr:row>
                <xdr:rowOff>9525</xdr:rowOff>
              </from>
              <to>
                <xdr:col>11</xdr:col>
                <xdr:colOff>9525</xdr:colOff>
                <xdr:row>76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67" r:id="rId51" name="Drop Down 695">
          <controlPr locked="0" defaultSize="0" autoLine="0" autoPict="0">
            <anchor moveWithCells="1">
              <from>
                <xdr:col>9</xdr:col>
                <xdr:colOff>0</xdr:colOff>
                <xdr:row>75</xdr:row>
                <xdr:rowOff>9525</xdr:rowOff>
              </from>
              <to>
                <xdr:col>11</xdr:col>
                <xdr:colOff>9525</xdr:colOff>
                <xdr:row>76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68" r:id="rId52" name="Drop Down 696">
          <controlPr locked="0" defaultSize="0" autoLine="0" autoPict="0">
            <anchor moveWithCells="1">
              <from>
                <xdr:col>9</xdr:col>
                <xdr:colOff>0</xdr:colOff>
                <xdr:row>76</xdr:row>
                <xdr:rowOff>9525</xdr:rowOff>
              </from>
              <to>
                <xdr:col>11</xdr:col>
                <xdr:colOff>9525</xdr:colOff>
                <xdr:row>77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69" r:id="rId53" name="Drop Down 697">
          <controlPr locked="0" defaultSize="0" autoLine="0" autoPict="0">
            <anchor moveWithCells="1">
              <from>
                <xdr:col>9</xdr:col>
                <xdr:colOff>0</xdr:colOff>
                <xdr:row>76</xdr:row>
                <xdr:rowOff>9525</xdr:rowOff>
              </from>
              <to>
                <xdr:col>11</xdr:col>
                <xdr:colOff>9525</xdr:colOff>
                <xdr:row>77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0" r:id="rId54" name="Drop Down 698">
          <controlPr locked="0" defaultSize="0" autoLine="0" autoPict="0">
            <anchor moveWithCells="1">
              <from>
                <xdr:col>9</xdr:col>
                <xdr:colOff>0</xdr:colOff>
                <xdr:row>76</xdr:row>
                <xdr:rowOff>9525</xdr:rowOff>
              </from>
              <to>
                <xdr:col>11</xdr:col>
                <xdr:colOff>9525</xdr:colOff>
                <xdr:row>77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1" r:id="rId55" name="Drop Down 699">
          <controlPr locked="0" defaultSize="0" autoLine="0" autoPict="0">
            <anchor moveWithCells="1">
              <from>
                <xdr:col>9</xdr:col>
                <xdr:colOff>0</xdr:colOff>
                <xdr:row>77</xdr:row>
                <xdr:rowOff>9525</xdr:rowOff>
              </from>
              <to>
                <xdr:col>11</xdr:col>
                <xdr:colOff>9525</xdr:colOff>
                <xdr:row>78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2" r:id="rId56" name="Drop Down 700">
          <controlPr locked="0" defaultSize="0" autoLine="0" autoPict="0">
            <anchor moveWithCells="1">
              <from>
                <xdr:col>9</xdr:col>
                <xdr:colOff>0</xdr:colOff>
                <xdr:row>77</xdr:row>
                <xdr:rowOff>9525</xdr:rowOff>
              </from>
              <to>
                <xdr:col>11</xdr:col>
                <xdr:colOff>9525</xdr:colOff>
                <xdr:row>78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3" r:id="rId57" name="Drop Down 701">
          <controlPr locked="0" defaultSize="0" autoLine="0" autoPict="0">
            <anchor moveWithCells="1">
              <from>
                <xdr:col>9</xdr:col>
                <xdr:colOff>0</xdr:colOff>
                <xdr:row>77</xdr:row>
                <xdr:rowOff>9525</xdr:rowOff>
              </from>
              <to>
                <xdr:col>11</xdr:col>
                <xdr:colOff>9525</xdr:colOff>
                <xdr:row>78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4" r:id="rId58" name="Drop Down 702">
          <controlPr locked="0" defaultSize="0" autoLine="0" autoPict="0">
            <anchor moveWithCells="1">
              <from>
                <xdr:col>9</xdr:col>
                <xdr:colOff>0</xdr:colOff>
                <xdr:row>78</xdr:row>
                <xdr:rowOff>9525</xdr:rowOff>
              </from>
              <to>
                <xdr:col>11</xdr:col>
                <xdr:colOff>9525</xdr:colOff>
                <xdr:row>79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5" r:id="rId59" name="Drop Down 703">
          <controlPr locked="0" defaultSize="0" autoLine="0" autoPict="0">
            <anchor moveWithCells="1">
              <from>
                <xdr:col>9</xdr:col>
                <xdr:colOff>0</xdr:colOff>
                <xdr:row>78</xdr:row>
                <xdr:rowOff>9525</xdr:rowOff>
              </from>
              <to>
                <xdr:col>11</xdr:col>
                <xdr:colOff>9525</xdr:colOff>
                <xdr:row>79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6" r:id="rId60" name="Drop Down 704">
          <controlPr locked="0" defaultSize="0" autoLine="0" autoPict="0">
            <anchor moveWithCells="1">
              <from>
                <xdr:col>9</xdr:col>
                <xdr:colOff>0</xdr:colOff>
                <xdr:row>78</xdr:row>
                <xdr:rowOff>9525</xdr:rowOff>
              </from>
              <to>
                <xdr:col>11</xdr:col>
                <xdr:colOff>9525</xdr:colOff>
                <xdr:row>79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7" r:id="rId61" name="Drop Down 705">
          <controlPr locked="0" defaultSize="0" autoLine="0" autoPict="0">
            <anchor moveWithCells="1">
              <from>
                <xdr:col>9</xdr:col>
                <xdr:colOff>0</xdr:colOff>
                <xdr:row>79</xdr:row>
                <xdr:rowOff>9525</xdr:rowOff>
              </from>
              <to>
                <xdr:col>11</xdr:col>
                <xdr:colOff>9525</xdr:colOff>
                <xdr:row>80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8" r:id="rId62" name="Drop Down 706">
          <controlPr locked="0" defaultSize="0" autoLine="0" autoPict="0">
            <anchor moveWithCells="1">
              <from>
                <xdr:col>9</xdr:col>
                <xdr:colOff>0</xdr:colOff>
                <xdr:row>79</xdr:row>
                <xdr:rowOff>9525</xdr:rowOff>
              </from>
              <to>
                <xdr:col>11</xdr:col>
                <xdr:colOff>9525</xdr:colOff>
                <xdr:row>80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79" r:id="rId63" name="Drop Down 707">
          <controlPr locked="0" defaultSize="0" autoLine="0" autoPict="0">
            <anchor moveWithCells="1">
              <from>
                <xdr:col>9</xdr:col>
                <xdr:colOff>0</xdr:colOff>
                <xdr:row>80</xdr:row>
                <xdr:rowOff>9525</xdr:rowOff>
              </from>
              <to>
                <xdr:col>11</xdr:col>
                <xdr:colOff>9525</xdr:colOff>
                <xdr:row>81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0" r:id="rId64" name="Drop Down 708">
          <controlPr locked="0" defaultSize="0" autoLine="0" autoPict="0">
            <anchor moveWithCells="1">
              <from>
                <xdr:col>9</xdr:col>
                <xdr:colOff>0</xdr:colOff>
                <xdr:row>81</xdr:row>
                <xdr:rowOff>9525</xdr:rowOff>
              </from>
              <to>
                <xdr:col>11</xdr:col>
                <xdr:colOff>9525</xdr:colOff>
                <xdr:row>82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1" r:id="rId65" name="Drop Down 709">
          <controlPr locked="0" defaultSize="0" autoLine="0" autoPict="0">
            <anchor moveWithCells="1">
              <from>
                <xdr:col>9</xdr:col>
                <xdr:colOff>0</xdr:colOff>
                <xdr:row>82</xdr:row>
                <xdr:rowOff>9525</xdr:rowOff>
              </from>
              <to>
                <xdr:col>11</xdr:col>
                <xdr:colOff>9525</xdr:colOff>
                <xdr:row>83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2" r:id="rId66" name="Drop Down 710">
          <controlPr locked="0" defaultSize="0" autoLine="0" autoPict="0">
            <anchor moveWithCells="1">
              <from>
                <xdr:col>9</xdr:col>
                <xdr:colOff>0</xdr:colOff>
                <xdr:row>83</xdr:row>
                <xdr:rowOff>9525</xdr:rowOff>
              </from>
              <to>
                <xdr:col>11</xdr:col>
                <xdr:colOff>9525</xdr:colOff>
                <xdr:row>84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3" r:id="rId67" name="Drop Down 711">
          <controlPr locked="0" defaultSize="0" autoLine="0" autoPict="0">
            <anchor moveWithCells="1">
              <from>
                <xdr:col>9</xdr:col>
                <xdr:colOff>0</xdr:colOff>
                <xdr:row>84</xdr:row>
                <xdr:rowOff>9525</xdr:rowOff>
              </from>
              <to>
                <xdr:col>11</xdr:col>
                <xdr:colOff>9525</xdr:colOff>
                <xdr:row>85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4" r:id="rId68" name="Drop Down 712">
          <controlPr locked="0" defaultSize="0" autoLine="0" autoPict="0">
            <anchor moveWithCells="1">
              <from>
                <xdr:col>9</xdr:col>
                <xdr:colOff>0</xdr:colOff>
                <xdr:row>89</xdr:row>
                <xdr:rowOff>9525</xdr:rowOff>
              </from>
              <to>
                <xdr:col>11</xdr:col>
                <xdr:colOff>9525</xdr:colOff>
                <xdr:row>90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5" r:id="rId69" name="Drop Down 713">
          <controlPr locked="0" defaultSize="0" autoLine="0" autoPict="0">
            <anchor moveWithCells="1">
              <from>
                <xdr:col>9</xdr:col>
                <xdr:colOff>0</xdr:colOff>
                <xdr:row>88</xdr:row>
                <xdr:rowOff>9525</xdr:rowOff>
              </from>
              <to>
                <xdr:col>11</xdr:col>
                <xdr:colOff>9525</xdr:colOff>
                <xdr:row>89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6" r:id="rId70" name="Drop Down 714">
          <controlPr locked="0" defaultSize="0" autoLine="0" autoPict="0">
            <anchor moveWithCells="1">
              <from>
                <xdr:col>9</xdr:col>
                <xdr:colOff>0</xdr:colOff>
                <xdr:row>87</xdr:row>
                <xdr:rowOff>9525</xdr:rowOff>
              </from>
              <to>
                <xdr:col>11</xdr:col>
                <xdr:colOff>9525</xdr:colOff>
                <xdr:row>88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7" r:id="rId71" name="Drop Down 715">
          <controlPr locked="0" defaultSize="0" autoLine="0" autoPict="0">
            <anchor moveWithCells="1">
              <from>
                <xdr:col>9</xdr:col>
                <xdr:colOff>0</xdr:colOff>
                <xdr:row>86</xdr:row>
                <xdr:rowOff>9525</xdr:rowOff>
              </from>
              <to>
                <xdr:col>11</xdr:col>
                <xdr:colOff>9525</xdr:colOff>
                <xdr:row>87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8" r:id="rId72" name="Drop Down 716">
          <controlPr locked="0" defaultSize="0" autoLine="0" autoPict="0">
            <anchor moveWithCells="1">
              <from>
                <xdr:col>9</xdr:col>
                <xdr:colOff>0</xdr:colOff>
                <xdr:row>85</xdr:row>
                <xdr:rowOff>9525</xdr:rowOff>
              </from>
              <to>
                <xdr:col>11</xdr:col>
                <xdr:colOff>9525</xdr:colOff>
                <xdr:row>86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0" r:id="rId73" name="Drop Down 718">
          <controlPr locked="0" defaultSize="0" autoLine="0" autoPict="0">
            <anchor moveWithCells="1">
              <from>
                <xdr:col>9</xdr:col>
                <xdr:colOff>0</xdr:colOff>
                <xdr:row>98</xdr:row>
                <xdr:rowOff>9525</xdr:rowOff>
              </from>
              <to>
                <xdr:col>11</xdr:col>
                <xdr:colOff>9525</xdr:colOff>
                <xdr:row>99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1" r:id="rId74" name="Drop Down 719">
          <controlPr locked="0" defaultSize="0" autoLine="0" autoPict="0">
            <anchor moveWithCells="1">
              <from>
                <xdr:col>9</xdr:col>
                <xdr:colOff>0</xdr:colOff>
                <xdr:row>97</xdr:row>
                <xdr:rowOff>9525</xdr:rowOff>
              </from>
              <to>
                <xdr:col>11</xdr:col>
                <xdr:colOff>9525</xdr:colOff>
                <xdr:row>98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2" r:id="rId75" name="Drop Down 720">
          <controlPr locked="0" defaultSize="0" autoLine="0" autoPict="0">
            <anchor moveWithCells="1">
              <from>
                <xdr:col>9</xdr:col>
                <xdr:colOff>0</xdr:colOff>
                <xdr:row>96</xdr:row>
                <xdr:rowOff>9525</xdr:rowOff>
              </from>
              <to>
                <xdr:col>11</xdr:col>
                <xdr:colOff>9525</xdr:colOff>
                <xdr:row>97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3" r:id="rId76" name="Drop Down 721">
          <controlPr locked="0" defaultSize="0" autoLine="0" autoPict="0">
            <anchor moveWithCells="1">
              <from>
                <xdr:col>9</xdr:col>
                <xdr:colOff>0</xdr:colOff>
                <xdr:row>95</xdr:row>
                <xdr:rowOff>9525</xdr:rowOff>
              </from>
              <to>
                <xdr:col>11</xdr:col>
                <xdr:colOff>9525</xdr:colOff>
                <xdr:row>96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4" r:id="rId77" name="Drop Down 722">
          <controlPr locked="0" defaultSize="0" autoLine="0" autoPict="0">
            <anchor moveWithCells="1">
              <from>
                <xdr:col>9</xdr:col>
                <xdr:colOff>0</xdr:colOff>
                <xdr:row>94</xdr:row>
                <xdr:rowOff>9525</xdr:rowOff>
              </from>
              <to>
                <xdr:col>11</xdr:col>
                <xdr:colOff>9525</xdr:colOff>
                <xdr:row>95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5" r:id="rId78" name="Drop Down 723">
          <controlPr locked="0" defaultSize="0" autoLine="0" autoPict="0">
            <anchor moveWithCells="1">
              <from>
                <xdr:col>9</xdr:col>
                <xdr:colOff>0</xdr:colOff>
                <xdr:row>93</xdr:row>
                <xdr:rowOff>9525</xdr:rowOff>
              </from>
              <to>
                <xdr:col>11</xdr:col>
                <xdr:colOff>9525</xdr:colOff>
                <xdr:row>94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6" r:id="rId79" name="Drop Down 724">
          <controlPr locked="0" defaultSize="0" autoLine="0" autoPict="0">
            <anchor moveWithCells="1">
              <from>
                <xdr:col>9</xdr:col>
                <xdr:colOff>0</xdr:colOff>
                <xdr:row>92</xdr:row>
                <xdr:rowOff>9525</xdr:rowOff>
              </from>
              <to>
                <xdr:col>11</xdr:col>
                <xdr:colOff>9525</xdr:colOff>
                <xdr:row>93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7" r:id="rId80" name="Drop Down 725">
          <controlPr locked="0" defaultSize="0" autoLine="0" autoPict="0">
            <anchor moveWithCells="1">
              <from>
                <xdr:col>9</xdr:col>
                <xdr:colOff>0</xdr:colOff>
                <xdr:row>91</xdr:row>
                <xdr:rowOff>9525</xdr:rowOff>
              </from>
              <to>
                <xdr:col>11</xdr:col>
                <xdr:colOff>9525</xdr:colOff>
                <xdr:row>92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98" r:id="rId81" name="Drop Down 726">
          <controlPr locked="0" defaultSize="0" autoLine="0" autoPict="0">
            <anchor moveWithCells="1">
              <from>
                <xdr:col>9</xdr:col>
                <xdr:colOff>0</xdr:colOff>
                <xdr:row>90</xdr:row>
                <xdr:rowOff>9525</xdr:rowOff>
              </from>
              <to>
                <xdr:col>11</xdr:col>
                <xdr:colOff>9525</xdr:colOff>
                <xdr:row>91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00" r:id="rId82" name="Drop Down 728">
          <controlPr locked="0" defaultSize="0" autoLine="0" autoPict="0">
            <anchor moveWithCells="1">
              <from>
                <xdr:col>9</xdr:col>
                <xdr:colOff>0</xdr:colOff>
                <xdr:row>98</xdr:row>
                <xdr:rowOff>9525</xdr:rowOff>
              </from>
              <to>
                <xdr:col>11</xdr:col>
                <xdr:colOff>9525</xdr:colOff>
                <xdr:row>99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16" r:id="rId83" name="Drop Down 744">
          <controlPr locked="0" defaultSize="0" autoLine="0" autoPict="0">
            <anchor moveWithCells="1">
              <from>
                <xdr:col>9</xdr:col>
                <xdr:colOff>0</xdr:colOff>
                <xdr:row>108</xdr:row>
                <xdr:rowOff>9525</xdr:rowOff>
              </from>
              <to>
                <xdr:col>11</xdr:col>
                <xdr:colOff>9525</xdr:colOff>
                <xdr:row>109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17" r:id="rId84" name="Drop Down 745">
          <controlPr locked="0" defaultSize="0" autoLine="0" autoPict="0">
            <anchor moveWithCells="1">
              <from>
                <xdr:col>9</xdr:col>
                <xdr:colOff>0</xdr:colOff>
                <xdr:row>107</xdr:row>
                <xdr:rowOff>9525</xdr:rowOff>
              </from>
              <to>
                <xdr:col>11</xdr:col>
                <xdr:colOff>9525</xdr:colOff>
                <xdr:row>108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18" r:id="rId85" name="Drop Down 746">
          <controlPr locked="0" defaultSize="0" autoLine="0" autoPict="0">
            <anchor moveWithCells="1">
              <from>
                <xdr:col>9</xdr:col>
                <xdr:colOff>0</xdr:colOff>
                <xdr:row>106</xdr:row>
                <xdr:rowOff>9525</xdr:rowOff>
              </from>
              <to>
                <xdr:col>11</xdr:col>
                <xdr:colOff>9525</xdr:colOff>
                <xdr:row>107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19" r:id="rId86" name="Drop Down 747">
          <controlPr locked="0" defaultSize="0" autoLine="0" autoPict="0">
            <anchor moveWithCells="1">
              <from>
                <xdr:col>9</xdr:col>
                <xdr:colOff>0</xdr:colOff>
                <xdr:row>105</xdr:row>
                <xdr:rowOff>9525</xdr:rowOff>
              </from>
              <to>
                <xdr:col>11</xdr:col>
                <xdr:colOff>9525</xdr:colOff>
                <xdr:row>106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0" r:id="rId87" name="Drop Down 748">
          <controlPr locked="0" defaultSize="0" autoLine="0" autoPict="0">
            <anchor moveWithCells="1">
              <from>
                <xdr:col>9</xdr:col>
                <xdr:colOff>0</xdr:colOff>
                <xdr:row>104</xdr:row>
                <xdr:rowOff>9525</xdr:rowOff>
              </from>
              <to>
                <xdr:col>11</xdr:col>
                <xdr:colOff>9525</xdr:colOff>
                <xdr:row>105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1" r:id="rId88" name="Drop Down 749">
          <controlPr locked="0" defaultSize="0" autoLine="0" autoPict="0">
            <anchor moveWithCells="1">
              <from>
                <xdr:col>9</xdr:col>
                <xdr:colOff>0</xdr:colOff>
                <xdr:row>103</xdr:row>
                <xdr:rowOff>9525</xdr:rowOff>
              </from>
              <to>
                <xdr:col>11</xdr:col>
                <xdr:colOff>9525</xdr:colOff>
                <xdr:row>104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2" r:id="rId89" name="Drop Down 750">
          <controlPr locked="0" defaultSize="0" autoLine="0" autoPict="0">
            <anchor moveWithCells="1">
              <from>
                <xdr:col>9</xdr:col>
                <xdr:colOff>0</xdr:colOff>
                <xdr:row>102</xdr:row>
                <xdr:rowOff>9525</xdr:rowOff>
              </from>
              <to>
                <xdr:col>11</xdr:col>
                <xdr:colOff>9525</xdr:colOff>
                <xdr:row>103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3" r:id="rId90" name="Drop Down 751">
          <controlPr locked="0" defaultSize="0" autoLine="0" autoPict="0">
            <anchor moveWithCells="1">
              <from>
                <xdr:col>9</xdr:col>
                <xdr:colOff>0</xdr:colOff>
                <xdr:row>101</xdr:row>
                <xdr:rowOff>9525</xdr:rowOff>
              </from>
              <to>
                <xdr:col>11</xdr:col>
                <xdr:colOff>9525</xdr:colOff>
                <xdr:row>102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4" r:id="rId91" name="Drop Down 752">
          <controlPr locked="0" defaultSize="0" autoLine="0" autoPict="0">
            <anchor moveWithCells="1">
              <from>
                <xdr:col>9</xdr:col>
                <xdr:colOff>0</xdr:colOff>
                <xdr:row>100</xdr:row>
                <xdr:rowOff>9525</xdr:rowOff>
              </from>
              <to>
                <xdr:col>11</xdr:col>
                <xdr:colOff>9525</xdr:colOff>
                <xdr:row>101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5" r:id="rId92" name="Drop Down 753">
          <controlPr locked="0" defaultSize="0" autoLine="0" autoPict="0">
            <anchor moveWithCells="1">
              <from>
                <xdr:col>9</xdr:col>
                <xdr:colOff>0</xdr:colOff>
                <xdr:row>99</xdr:row>
                <xdr:rowOff>9525</xdr:rowOff>
              </from>
              <to>
                <xdr:col>11</xdr:col>
                <xdr:colOff>9525</xdr:colOff>
                <xdr:row>100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6" r:id="rId93" name="Drop Down 754">
          <controlPr locked="0" defaultSize="0" autoLine="0" autoPict="0">
            <anchor moveWithCells="1">
              <from>
                <xdr:col>9</xdr:col>
                <xdr:colOff>0</xdr:colOff>
                <xdr:row>109</xdr:row>
                <xdr:rowOff>9525</xdr:rowOff>
              </from>
              <to>
                <xdr:col>11</xdr:col>
                <xdr:colOff>9525</xdr:colOff>
                <xdr:row>110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7" r:id="rId94" name="Drop Down 755">
          <controlPr locked="0" defaultSize="0" autoLine="0" autoPict="0">
            <anchor moveWithCells="1">
              <from>
                <xdr:col>9</xdr:col>
                <xdr:colOff>0</xdr:colOff>
                <xdr:row>118</xdr:row>
                <xdr:rowOff>9525</xdr:rowOff>
              </from>
              <to>
                <xdr:col>11</xdr:col>
                <xdr:colOff>9525</xdr:colOff>
                <xdr:row>119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29" r:id="rId95" name="Drop Down 757">
          <controlPr locked="0" defaultSize="0" autoLine="0" autoPict="0">
            <anchor moveWithCells="1">
              <from>
                <xdr:col>9</xdr:col>
                <xdr:colOff>0</xdr:colOff>
                <xdr:row>117</xdr:row>
                <xdr:rowOff>9525</xdr:rowOff>
              </from>
              <to>
                <xdr:col>11</xdr:col>
                <xdr:colOff>9525</xdr:colOff>
                <xdr:row>118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0" r:id="rId96" name="Drop Down 758">
          <controlPr locked="0" defaultSize="0" autoLine="0" autoPict="0">
            <anchor moveWithCells="1">
              <from>
                <xdr:col>9</xdr:col>
                <xdr:colOff>0</xdr:colOff>
                <xdr:row>116</xdr:row>
                <xdr:rowOff>9525</xdr:rowOff>
              </from>
              <to>
                <xdr:col>11</xdr:col>
                <xdr:colOff>9525</xdr:colOff>
                <xdr:row>117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1" r:id="rId97" name="Drop Down 759">
          <controlPr locked="0" defaultSize="0" autoLine="0" autoPict="0">
            <anchor moveWithCells="1">
              <from>
                <xdr:col>9</xdr:col>
                <xdr:colOff>0</xdr:colOff>
                <xdr:row>115</xdr:row>
                <xdr:rowOff>9525</xdr:rowOff>
              </from>
              <to>
                <xdr:col>11</xdr:col>
                <xdr:colOff>9525</xdr:colOff>
                <xdr:row>116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2" r:id="rId98" name="Drop Down 760">
          <controlPr locked="0" defaultSize="0" autoLine="0" autoPict="0">
            <anchor moveWithCells="1">
              <from>
                <xdr:col>9</xdr:col>
                <xdr:colOff>0</xdr:colOff>
                <xdr:row>114</xdr:row>
                <xdr:rowOff>9525</xdr:rowOff>
              </from>
              <to>
                <xdr:col>11</xdr:col>
                <xdr:colOff>9525</xdr:colOff>
                <xdr:row>115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3" r:id="rId99" name="Drop Down 761">
          <controlPr locked="0" defaultSize="0" autoLine="0" autoPict="0">
            <anchor moveWithCells="1">
              <from>
                <xdr:col>9</xdr:col>
                <xdr:colOff>0</xdr:colOff>
                <xdr:row>113</xdr:row>
                <xdr:rowOff>9525</xdr:rowOff>
              </from>
              <to>
                <xdr:col>11</xdr:col>
                <xdr:colOff>9525</xdr:colOff>
                <xdr:row>114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4" r:id="rId100" name="Drop Down 762">
          <controlPr locked="0" defaultSize="0" autoLine="0" autoPict="0">
            <anchor moveWithCells="1">
              <from>
                <xdr:col>9</xdr:col>
                <xdr:colOff>0</xdr:colOff>
                <xdr:row>112</xdr:row>
                <xdr:rowOff>9525</xdr:rowOff>
              </from>
              <to>
                <xdr:col>11</xdr:col>
                <xdr:colOff>9525</xdr:colOff>
                <xdr:row>113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6" r:id="rId101" name="Drop Down 764">
          <controlPr locked="0" defaultSize="0" autoLine="0" autoPict="0">
            <anchor moveWithCells="1">
              <from>
                <xdr:col>9</xdr:col>
                <xdr:colOff>0</xdr:colOff>
                <xdr:row>111</xdr:row>
                <xdr:rowOff>9525</xdr:rowOff>
              </from>
              <to>
                <xdr:col>11</xdr:col>
                <xdr:colOff>9525</xdr:colOff>
                <xdr:row>112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7" r:id="rId102" name="Drop Down 765">
          <controlPr locked="0" defaultSize="0" autoLine="0" autoPict="0">
            <anchor moveWithCells="1">
              <from>
                <xdr:col>9</xdr:col>
                <xdr:colOff>0</xdr:colOff>
                <xdr:row>110</xdr:row>
                <xdr:rowOff>9525</xdr:rowOff>
              </from>
              <to>
                <xdr:col>11</xdr:col>
                <xdr:colOff>9525</xdr:colOff>
                <xdr:row>111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8" r:id="rId103" name="Drop Down 766">
          <controlPr locked="0" defaultSize="0" autoLine="0" autoPict="0">
            <anchor moveWithCells="1">
              <from>
                <xdr:col>9</xdr:col>
                <xdr:colOff>0</xdr:colOff>
                <xdr:row>128</xdr:row>
                <xdr:rowOff>9525</xdr:rowOff>
              </from>
              <to>
                <xdr:col>11</xdr:col>
                <xdr:colOff>9525</xdr:colOff>
                <xdr:row>129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39" r:id="rId104" name="Drop Down 767">
          <controlPr locked="0" defaultSize="0" autoLine="0" autoPict="0">
            <anchor moveWithCells="1">
              <from>
                <xdr:col>9</xdr:col>
                <xdr:colOff>0</xdr:colOff>
                <xdr:row>119</xdr:row>
                <xdr:rowOff>9525</xdr:rowOff>
              </from>
              <to>
                <xdr:col>11</xdr:col>
                <xdr:colOff>9525</xdr:colOff>
                <xdr:row>120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0" r:id="rId105" name="Drop Down 768">
          <controlPr locked="0" defaultSize="0" autoLine="0" autoPict="0">
            <anchor moveWithCells="1">
              <from>
                <xdr:col>9</xdr:col>
                <xdr:colOff>0</xdr:colOff>
                <xdr:row>120</xdr:row>
                <xdr:rowOff>9525</xdr:rowOff>
              </from>
              <to>
                <xdr:col>11</xdr:col>
                <xdr:colOff>9525</xdr:colOff>
                <xdr:row>121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1" r:id="rId106" name="Drop Down 769">
          <controlPr locked="0" defaultSize="0" autoLine="0" autoPict="0">
            <anchor moveWithCells="1">
              <from>
                <xdr:col>9</xdr:col>
                <xdr:colOff>0</xdr:colOff>
                <xdr:row>121</xdr:row>
                <xdr:rowOff>9525</xdr:rowOff>
              </from>
              <to>
                <xdr:col>11</xdr:col>
                <xdr:colOff>9525</xdr:colOff>
                <xdr:row>122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3" r:id="rId107" name="Drop Down 771">
          <controlPr locked="0" defaultSize="0" autoLine="0" autoPict="0">
            <anchor moveWithCells="1">
              <from>
                <xdr:col>9</xdr:col>
                <xdr:colOff>0</xdr:colOff>
                <xdr:row>123</xdr:row>
                <xdr:rowOff>9525</xdr:rowOff>
              </from>
              <to>
                <xdr:col>11</xdr:col>
                <xdr:colOff>9525</xdr:colOff>
                <xdr:row>124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4" r:id="rId108" name="Drop Down 772">
          <controlPr locked="0" defaultSize="0" autoLine="0" autoPict="0">
            <anchor moveWithCells="1">
              <from>
                <xdr:col>9</xdr:col>
                <xdr:colOff>0</xdr:colOff>
                <xdr:row>122</xdr:row>
                <xdr:rowOff>9525</xdr:rowOff>
              </from>
              <to>
                <xdr:col>11</xdr:col>
                <xdr:colOff>9525</xdr:colOff>
                <xdr:row>123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5" r:id="rId109" name="Drop Down 773">
          <controlPr locked="0" defaultSize="0" autoLine="0" autoPict="0">
            <anchor moveWithCells="1">
              <from>
                <xdr:col>9</xdr:col>
                <xdr:colOff>0</xdr:colOff>
                <xdr:row>124</xdr:row>
                <xdr:rowOff>9525</xdr:rowOff>
              </from>
              <to>
                <xdr:col>11</xdr:col>
                <xdr:colOff>9525</xdr:colOff>
                <xdr:row>125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6" r:id="rId110" name="Drop Down 774">
          <controlPr locked="0" defaultSize="0" autoLine="0" autoPict="0">
            <anchor moveWithCells="1">
              <from>
                <xdr:col>9</xdr:col>
                <xdr:colOff>0</xdr:colOff>
                <xdr:row>125</xdr:row>
                <xdr:rowOff>9525</xdr:rowOff>
              </from>
              <to>
                <xdr:col>11</xdr:col>
                <xdr:colOff>9525</xdr:colOff>
                <xdr:row>126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7" r:id="rId111" name="Drop Down 775">
          <controlPr locked="0" defaultSize="0" autoLine="0" autoPict="0">
            <anchor moveWithCells="1">
              <from>
                <xdr:col>9</xdr:col>
                <xdr:colOff>0</xdr:colOff>
                <xdr:row>126</xdr:row>
                <xdr:rowOff>9525</xdr:rowOff>
              </from>
              <to>
                <xdr:col>11</xdr:col>
                <xdr:colOff>9525</xdr:colOff>
                <xdr:row>127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8" r:id="rId112" name="Drop Down 776">
          <controlPr locked="0" defaultSize="0" autoLine="0" autoPict="0">
            <anchor moveWithCells="1">
              <from>
                <xdr:col>9</xdr:col>
                <xdr:colOff>0</xdr:colOff>
                <xdr:row>127</xdr:row>
                <xdr:rowOff>9525</xdr:rowOff>
              </from>
              <to>
                <xdr:col>11</xdr:col>
                <xdr:colOff>9525</xdr:colOff>
                <xdr:row>128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49" r:id="rId113" name="Drop Down 777">
          <controlPr locked="0" defaultSize="0" autoLine="0" autoPict="0">
            <anchor moveWithCells="1">
              <from>
                <xdr:col>9</xdr:col>
                <xdr:colOff>0</xdr:colOff>
                <xdr:row>137</xdr:row>
                <xdr:rowOff>9525</xdr:rowOff>
              </from>
              <to>
                <xdr:col>11</xdr:col>
                <xdr:colOff>9525</xdr:colOff>
                <xdr:row>138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0" r:id="rId114" name="Drop Down 778">
          <controlPr locked="0" defaultSize="0" autoLine="0" autoPict="0">
            <anchor moveWithCells="1">
              <from>
                <xdr:col>9</xdr:col>
                <xdr:colOff>0</xdr:colOff>
                <xdr:row>136</xdr:row>
                <xdr:rowOff>9525</xdr:rowOff>
              </from>
              <to>
                <xdr:col>11</xdr:col>
                <xdr:colOff>9525</xdr:colOff>
                <xdr:row>137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1" r:id="rId115" name="Drop Down 779">
          <controlPr locked="0" defaultSize="0" autoLine="0" autoPict="0">
            <anchor moveWithCells="1">
              <from>
                <xdr:col>9</xdr:col>
                <xdr:colOff>0</xdr:colOff>
                <xdr:row>135</xdr:row>
                <xdr:rowOff>9525</xdr:rowOff>
              </from>
              <to>
                <xdr:col>11</xdr:col>
                <xdr:colOff>9525</xdr:colOff>
                <xdr:row>136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2" r:id="rId116" name="Drop Down 780">
          <controlPr locked="0" defaultSize="0" autoLine="0" autoPict="0">
            <anchor moveWithCells="1">
              <from>
                <xdr:col>9</xdr:col>
                <xdr:colOff>0</xdr:colOff>
                <xdr:row>134</xdr:row>
                <xdr:rowOff>9525</xdr:rowOff>
              </from>
              <to>
                <xdr:col>11</xdr:col>
                <xdr:colOff>9525</xdr:colOff>
                <xdr:row>135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3" r:id="rId117" name="Drop Down 781">
          <controlPr locked="0" defaultSize="0" autoLine="0" autoPict="0">
            <anchor moveWithCells="1">
              <from>
                <xdr:col>9</xdr:col>
                <xdr:colOff>0</xdr:colOff>
                <xdr:row>133</xdr:row>
                <xdr:rowOff>9525</xdr:rowOff>
              </from>
              <to>
                <xdr:col>11</xdr:col>
                <xdr:colOff>9525</xdr:colOff>
                <xdr:row>134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4" r:id="rId118" name="Drop Down 782">
          <controlPr locked="0" defaultSize="0" autoLine="0" autoPict="0">
            <anchor moveWithCells="1">
              <from>
                <xdr:col>9</xdr:col>
                <xdr:colOff>0</xdr:colOff>
                <xdr:row>132</xdr:row>
                <xdr:rowOff>9525</xdr:rowOff>
              </from>
              <to>
                <xdr:col>11</xdr:col>
                <xdr:colOff>9525</xdr:colOff>
                <xdr:row>133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5" r:id="rId119" name="Drop Down 783">
          <controlPr locked="0" defaultSize="0" autoLine="0" autoPict="0">
            <anchor moveWithCells="1">
              <from>
                <xdr:col>9</xdr:col>
                <xdr:colOff>0</xdr:colOff>
                <xdr:row>131</xdr:row>
                <xdr:rowOff>9525</xdr:rowOff>
              </from>
              <to>
                <xdr:col>11</xdr:col>
                <xdr:colOff>9525</xdr:colOff>
                <xdr:row>132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6" r:id="rId120" name="Drop Down 784">
          <controlPr locked="0" defaultSize="0" autoLine="0" autoPict="0">
            <anchor moveWithCells="1">
              <from>
                <xdr:col>9</xdr:col>
                <xdr:colOff>0</xdr:colOff>
                <xdr:row>130</xdr:row>
                <xdr:rowOff>9525</xdr:rowOff>
              </from>
              <to>
                <xdr:col>11</xdr:col>
                <xdr:colOff>9525</xdr:colOff>
                <xdr:row>131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7" r:id="rId121" name="Drop Down 785">
          <controlPr locked="0" defaultSize="0" autoLine="0" autoPict="0">
            <anchor moveWithCells="1">
              <from>
                <xdr:col>9</xdr:col>
                <xdr:colOff>0</xdr:colOff>
                <xdr:row>129</xdr:row>
                <xdr:rowOff>9525</xdr:rowOff>
              </from>
              <to>
                <xdr:col>11</xdr:col>
                <xdr:colOff>9525</xdr:colOff>
                <xdr:row>130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4"/>
  <sheetViews>
    <sheetView topLeftCell="A55" workbookViewId="0">
      <selection activeCell="D10" sqref="D10"/>
    </sheetView>
  </sheetViews>
  <sheetFormatPr baseColWidth="10" defaultRowHeight="12.75" x14ac:dyDescent="0.2"/>
  <sheetData>
    <row r="1" spans="1:1" x14ac:dyDescent="0.2">
      <c r="A1">
        <v>120</v>
      </c>
    </row>
    <row r="2" spans="1:1" x14ac:dyDescent="0.2">
      <c r="A2">
        <v>120</v>
      </c>
    </row>
    <row r="3" spans="1:1" x14ac:dyDescent="0.2">
      <c r="A3">
        <v>120</v>
      </c>
    </row>
    <row r="4" spans="1:1" x14ac:dyDescent="0.2">
      <c r="A4">
        <v>120</v>
      </c>
    </row>
    <row r="5" spans="1:1" x14ac:dyDescent="0.2">
      <c r="A5">
        <v>120</v>
      </c>
    </row>
    <row r="6" spans="1:1" x14ac:dyDescent="0.2">
      <c r="A6">
        <v>120</v>
      </c>
    </row>
    <row r="7" spans="1:1" x14ac:dyDescent="0.2">
      <c r="A7">
        <v>120</v>
      </c>
    </row>
    <row r="8" spans="1:1" x14ac:dyDescent="0.2">
      <c r="A8">
        <v>120</v>
      </c>
    </row>
    <row r="9" spans="1:1" x14ac:dyDescent="0.2">
      <c r="A9">
        <v>120</v>
      </c>
    </row>
    <row r="10" spans="1:1" x14ac:dyDescent="0.2">
      <c r="A10">
        <v>120</v>
      </c>
    </row>
    <row r="11" spans="1:1" x14ac:dyDescent="0.2">
      <c r="A11">
        <v>120</v>
      </c>
    </row>
    <row r="12" spans="1:1" x14ac:dyDescent="0.2">
      <c r="A12">
        <v>120</v>
      </c>
    </row>
    <row r="13" spans="1:1" x14ac:dyDescent="0.2">
      <c r="A13">
        <v>120</v>
      </c>
    </row>
    <row r="14" spans="1:1" x14ac:dyDescent="0.2">
      <c r="A14">
        <v>120</v>
      </c>
    </row>
    <row r="15" spans="1:1" x14ac:dyDescent="0.2">
      <c r="A15">
        <v>120</v>
      </c>
    </row>
    <row r="16" spans="1:1" x14ac:dyDescent="0.2">
      <c r="A16">
        <v>120</v>
      </c>
    </row>
    <row r="17" spans="1:1" x14ac:dyDescent="0.2">
      <c r="A17">
        <v>120</v>
      </c>
    </row>
    <row r="18" spans="1:1" x14ac:dyDescent="0.2">
      <c r="A18">
        <v>120</v>
      </c>
    </row>
    <row r="19" spans="1:1" x14ac:dyDescent="0.2">
      <c r="A19">
        <v>10</v>
      </c>
    </row>
    <row r="20" spans="1:1" x14ac:dyDescent="0.2">
      <c r="A20">
        <v>120</v>
      </c>
    </row>
    <row r="21" spans="1:1" x14ac:dyDescent="0.2">
      <c r="A21">
        <v>120</v>
      </c>
    </row>
    <row r="22" spans="1:1" x14ac:dyDescent="0.2">
      <c r="A22">
        <v>120</v>
      </c>
    </row>
    <row r="23" spans="1:1" x14ac:dyDescent="0.2">
      <c r="A23">
        <v>120</v>
      </c>
    </row>
    <row r="24" spans="1:1" x14ac:dyDescent="0.2">
      <c r="A24">
        <v>120</v>
      </c>
    </row>
    <row r="25" spans="1:1" x14ac:dyDescent="0.2">
      <c r="A25">
        <v>120</v>
      </c>
    </row>
    <row r="26" spans="1:1" x14ac:dyDescent="0.2">
      <c r="A26">
        <v>120</v>
      </c>
    </row>
    <row r="27" spans="1:1" x14ac:dyDescent="0.2">
      <c r="A27">
        <v>120</v>
      </c>
    </row>
    <row r="28" spans="1:1" x14ac:dyDescent="0.2">
      <c r="A28">
        <v>120</v>
      </c>
    </row>
    <row r="29" spans="1:1" x14ac:dyDescent="0.2">
      <c r="A29">
        <v>120</v>
      </c>
    </row>
    <row r="30" spans="1:1" x14ac:dyDescent="0.2">
      <c r="A30">
        <v>120</v>
      </c>
    </row>
    <row r="31" spans="1:1" x14ac:dyDescent="0.2">
      <c r="A31">
        <v>120</v>
      </c>
    </row>
    <row r="32" spans="1:1" x14ac:dyDescent="0.2">
      <c r="A32">
        <v>120</v>
      </c>
    </row>
    <row r="33" spans="1:1" x14ac:dyDescent="0.2">
      <c r="A33">
        <v>120</v>
      </c>
    </row>
    <row r="34" spans="1:1" x14ac:dyDescent="0.2">
      <c r="A34">
        <v>120</v>
      </c>
    </row>
    <row r="35" spans="1:1" x14ac:dyDescent="0.2">
      <c r="A35">
        <v>120</v>
      </c>
    </row>
    <row r="36" spans="1:1" x14ac:dyDescent="0.2">
      <c r="A36">
        <v>120</v>
      </c>
    </row>
    <row r="37" spans="1:1" x14ac:dyDescent="0.2">
      <c r="A37">
        <v>120</v>
      </c>
    </row>
    <row r="38" spans="1:1" x14ac:dyDescent="0.2">
      <c r="A38">
        <v>120</v>
      </c>
    </row>
    <row r="39" spans="1:1" x14ac:dyDescent="0.2">
      <c r="A39">
        <v>120</v>
      </c>
    </row>
    <row r="40" spans="1:1" x14ac:dyDescent="0.2">
      <c r="A40">
        <v>120</v>
      </c>
    </row>
    <row r="41" spans="1:1" x14ac:dyDescent="0.2">
      <c r="A41">
        <v>120</v>
      </c>
    </row>
    <row r="42" spans="1:1" x14ac:dyDescent="0.2">
      <c r="A42">
        <v>120</v>
      </c>
    </row>
    <row r="43" spans="1:1" x14ac:dyDescent="0.2">
      <c r="A43">
        <v>120</v>
      </c>
    </row>
    <row r="44" spans="1:1" x14ac:dyDescent="0.2">
      <c r="A44">
        <v>120</v>
      </c>
    </row>
    <row r="45" spans="1:1" x14ac:dyDescent="0.2">
      <c r="A45">
        <v>120</v>
      </c>
    </row>
    <row r="46" spans="1:1" x14ac:dyDescent="0.2">
      <c r="A46">
        <v>120</v>
      </c>
    </row>
    <row r="47" spans="1:1" x14ac:dyDescent="0.2">
      <c r="A47">
        <v>120</v>
      </c>
    </row>
    <row r="48" spans="1:1" x14ac:dyDescent="0.2">
      <c r="A48">
        <v>120</v>
      </c>
    </row>
    <row r="49" spans="1:1" x14ac:dyDescent="0.2">
      <c r="A49">
        <v>120</v>
      </c>
    </row>
    <row r="50" spans="1:1" x14ac:dyDescent="0.2">
      <c r="A50">
        <v>120</v>
      </c>
    </row>
    <row r="51" spans="1:1" x14ac:dyDescent="0.2">
      <c r="A51">
        <v>120</v>
      </c>
    </row>
    <row r="52" spans="1:1" x14ac:dyDescent="0.2">
      <c r="A52">
        <v>120</v>
      </c>
    </row>
    <row r="53" spans="1:1" x14ac:dyDescent="0.2">
      <c r="A53">
        <v>120</v>
      </c>
    </row>
    <row r="54" spans="1:1" x14ac:dyDescent="0.2">
      <c r="A54">
        <v>120</v>
      </c>
    </row>
    <row r="55" spans="1:1" x14ac:dyDescent="0.2">
      <c r="A55">
        <v>120</v>
      </c>
    </row>
    <row r="56" spans="1:1" x14ac:dyDescent="0.2">
      <c r="A56">
        <v>120</v>
      </c>
    </row>
    <row r="57" spans="1:1" x14ac:dyDescent="0.2">
      <c r="A57">
        <v>120</v>
      </c>
    </row>
    <row r="58" spans="1:1" x14ac:dyDescent="0.2">
      <c r="A58">
        <v>120</v>
      </c>
    </row>
    <row r="59" spans="1:1" x14ac:dyDescent="0.2">
      <c r="A59">
        <v>120</v>
      </c>
    </row>
    <row r="60" spans="1:1" x14ac:dyDescent="0.2">
      <c r="A60">
        <v>120</v>
      </c>
    </row>
    <row r="61" spans="1:1" x14ac:dyDescent="0.2">
      <c r="A61">
        <v>120</v>
      </c>
    </row>
    <row r="62" spans="1:1" x14ac:dyDescent="0.2">
      <c r="A62">
        <v>120</v>
      </c>
    </row>
    <row r="63" spans="1:1" x14ac:dyDescent="0.2">
      <c r="A63">
        <v>120</v>
      </c>
    </row>
    <row r="64" spans="1:1" x14ac:dyDescent="0.2">
      <c r="A64">
        <v>120</v>
      </c>
    </row>
    <row r="65" spans="1:1" x14ac:dyDescent="0.2">
      <c r="A65">
        <v>120</v>
      </c>
    </row>
    <row r="66" spans="1:1" x14ac:dyDescent="0.2">
      <c r="A66">
        <v>120</v>
      </c>
    </row>
    <row r="67" spans="1:1" x14ac:dyDescent="0.2">
      <c r="A67">
        <v>120</v>
      </c>
    </row>
    <row r="68" spans="1:1" x14ac:dyDescent="0.2">
      <c r="A68">
        <v>120</v>
      </c>
    </row>
    <row r="69" spans="1:1" x14ac:dyDescent="0.2">
      <c r="A69">
        <v>120</v>
      </c>
    </row>
    <row r="70" spans="1:1" x14ac:dyDescent="0.2">
      <c r="A70">
        <v>120</v>
      </c>
    </row>
    <row r="71" spans="1:1" x14ac:dyDescent="0.2">
      <c r="A71">
        <v>120</v>
      </c>
    </row>
    <row r="72" spans="1:1" x14ac:dyDescent="0.2">
      <c r="A72">
        <v>120</v>
      </c>
    </row>
    <row r="73" spans="1:1" x14ac:dyDescent="0.2">
      <c r="A73">
        <v>120</v>
      </c>
    </row>
    <row r="74" spans="1:1" x14ac:dyDescent="0.2">
      <c r="A74">
        <v>120</v>
      </c>
    </row>
    <row r="75" spans="1:1" x14ac:dyDescent="0.2">
      <c r="A75">
        <v>120</v>
      </c>
    </row>
    <row r="76" spans="1:1" x14ac:dyDescent="0.2">
      <c r="A76">
        <v>120</v>
      </c>
    </row>
    <row r="77" spans="1:1" x14ac:dyDescent="0.2">
      <c r="A77">
        <v>120</v>
      </c>
    </row>
    <row r="78" spans="1:1" x14ac:dyDescent="0.2">
      <c r="A78">
        <v>120</v>
      </c>
    </row>
    <row r="79" spans="1:1" x14ac:dyDescent="0.2">
      <c r="A79">
        <v>120</v>
      </c>
    </row>
    <row r="80" spans="1:1" x14ac:dyDescent="0.2">
      <c r="A80">
        <v>120</v>
      </c>
    </row>
    <row r="81" spans="1:1" x14ac:dyDescent="0.2">
      <c r="A81">
        <v>120</v>
      </c>
    </row>
    <row r="82" spans="1:1" x14ac:dyDescent="0.2">
      <c r="A82">
        <v>120</v>
      </c>
    </row>
    <row r="83" spans="1:1" x14ac:dyDescent="0.2">
      <c r="A83">
        <v>120</v>
      </c>
    </row>
    <row r="84" spans="1:1" x14ac:dyDescent="0.2">
      <c r="A84">
        <v>120</v>
      </c>
    </row>
    <row r="85" spans="1:1" x14ac:dyDescent="0.2">
      <c r="A85">
        <v>120</v>
      </c>
    </row>
    <row r="86" spans="1:1" x14ac:dyDescent="0.2">
      <c r="A86">
        <v>120</v>
      </c>
    </row>
    <row r="87" spans="1:1" x14ac:dyDescent="0.2">
      <c r="A87">
        <v>120</v>
      </c>
    </row>
    <row r="88" spans="1:1" x14ac:dyDescent="0.2">
      <c r="A88">
        <v>120</v>
      </c>
    </row>
    <row r="89" spans="1:1" x14ac:dyDescent="0.2">
      <c r="A89">
        <v>120</v>
      </c>
    </row>
    <row r="90" spans="1:1" x14ac:dyDescent="0.2">
      <c r="A90">
        <v>120</v>
      </c>
    </row>
    <row r="91" spans="1:1" x14ac:dyDescent="0.2">
      <c r="A91">
        <v>120</v>
      </c>
    </row>
    <row r="92" spans="1:1" x14ac:dyDescent="0.2">
      <c r="A92">
        <v>120</v>
      </c>
    </row>
    <row r="93" spans="1:1" x14ac:dyDescent="0.2">
      <c r="A93">
        <v>120</v>
      </c>
    </row>
    <row r="94" spans="1:1" x14ac:dyDescent="0.2">
      <c r="A94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Feuil3</vt:lpstr>
      <vt:lpstr>Feuil1</vt:lpstr>
      <vt:lpstr>Batterie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</dc:creator>
  <cp:lastModifiedBy>Stephane NOBLET</cp:lastModifiedBy>
  <cp:lastPrinted>2021-01-16T12:14:44Z</cp:lastPrinted>
  <dcterms:created xsi:type="dcterms:W3CDTF">2014-04-07T18:08:56Z</dcterms:created>
  <dcterms:modified xsi:type="dcterms:W3CDTF">2022-06-10T08:07:38Z</dcterms:modified>
</cp:coreProperties>
</file>