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xr:revisionPtr revIDLastSave="0" documentId="13_ncr:1_{86DDC116-7A7D-4CB8-AE6D-A507150FB986}" xr6:coauthVersionLast="46" xr6:coauthVersionMax="46" xr10:uidLastSave="{00000000-0000-0000-0000-000000000000}"/>
  <bookViews>
    <workbookView xWindow="-120" yWindow="-120" windowWidth="21840" windowHeight="13140" tabRatio="500" activeTab="1" xr2:uid="{00000000-000D-0000-FFFF-FFFF00000000}"/>
  </bookViews>
  <sheets>
    <sheet name="Nomenclature" sheetId="5" r:id="rId1"/>
    <sheet name="Descente charge" sheetId="2" r:id="rId2"/>
    <sheet name="Feuil1" sheetId="3" r:id="rId3"/>
  </sheets>
  <externalReferences>
    <externalReference r:id="rId4"/>
  </externalReferences>
  <definedNames>
    <definedName name="classe">'[1]descente de charge'!$O$10:$O$14</definedName>
    <definedName name="sol">'[1]descente de charge'!$O$22:$O$32</definedName>
  </definedNames>
  <calcPr calcId="191028" iterateDelta="1E-4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1" i="2" l="1"/>
  <c r="H39" i="2" l="1"/>
  <c r="H19" i="2"/>
  <c r="H18" i="2" l="1"/>
  <c r="H17" i="2"/>
  <c r="H8" i="2"/>
  <c r="H20" i="2" l="1"/>
  <c r="H30" i="2" s="1"/>
  <c r="H33" i="2" l="1"/>
  <c r="H36" i="2"/>
  <c r="H35" i="2"/>
  <c r="H41" i="2"/>
  <c r="H42" i="2" s="1"/>
  <c r="H28" i="2"/>
  <c r="H44" i="2" l="1"/>
  <c r="H46" i="2" s="1"/>
  <c r="H43" i="2"/>
  <c r="H45" i="2" s="1"/>
</calcChain>
</file>

<file path=xl/sharedStrings.xml><?xml version="1.0" encoding="utf-8"?>
<sst xmlns="http://schemas.openxmlformats.org/spreadsheetml/2006/main" count="94" uniqueCount="76">
  <si>
    <t>Unité</t>
  </si>
  <si>
    <t>Résultats</t>
  </si>
  <si>
    <t>Echafaudage</t>
  </si>
  <si>
    <t>Plancher</t>
  </si>
  <si>
    <t>Surface Plancher niveau 1</t>
  </si>
  <si>
    <t>Surface totale volée</t>
  </si>
  <si>
    <t>Classe</t>
  </si>
  <si>
    <t>Ne pas effacer</t>
  </si>
  <si>
    <t>selectionner la classe de plancher :</t>
  </si>
  <si>
    <t>classe</t>
  </si>
  <si>
    <t>chargeU</t>
  </si>
  <si>
    <t>Charge utile</t>
  </si>
  <si>
    <t>Charge</t>
  </si>
  <si>
    <t>Plancher supérieur à 100%</t>
  </si>
  <si>
    <t>Charge = charge utile x 100% x surf. Volée</t>
  </si>
  <si>
    <t>Plancher inférieur à 50%</t>
  </si>
  <si>
    <t>Charge = charge utile x 50% x surf. Volée</t>
  </si>
  <si>
    <t>Charge totale</t>
  </si>
  <si>
    <t>Dimensionnement des calages</t>
  </si>
  <si>
    <t>Appuis</t>
  </si>
  <si>
    <t>Nb de pieds de support</t>
  </si>
  <si>
    <t>U</t>
  </si>
  <si>
    <t>sol</t>
  </si>
  <si>
    <t>resistance</t>
  </si>
  <si>
    <t>Charge à répartir par pied</t>
  </si>
  <si>
    <t>sable fin</t>
  </si>
  <si>
    <t>Charge par pied = charge totale / Nb de pieds</t>
  </si>
  <si>
    <t>sable grossier</t>
  </si>
  <si>
    <t>Charge par appuis</t>
  </si>
  <si>
    <t>sable-gravier</t>
  </si>
  <si>
    <t>Sol</t>
  </si>
  <si>
    <t>argile molle</t>
  </si>
  <si>
    <t>argile</t>
  </si>
  <si>
    <t>Résistance du sol</t>
  </si>
  <si>
    <t>argile dure</t>
  </si>
  <si>
    <t>roche</t>
  </si>
  <si>
    <t>bitume</t>
  </si>
  <si>
    <t>cm²</t>
  </si>
  <si>
    <t>brique pleine</t>
  </si>
  <si>
    <t>cm</t>
  </si>
  <si>
    <t>pierre</t>
  </si>
  <si>
    <t>BA</t>
  </si>
  <si>
    <t>Désignation</t>
  </si>
  <si>
    <t>Hypothèses et Calculs</t>
  </si>
  <si>
    <t xml:space="preserve">à renseigner selon les hypothèses </t>
  </si>
  <si>
    <t>Insérer nomenclature Revit</t>
  </si>
  <si>
    <t>m²</t>
  </si>
  <si>
    <t>Descente de charge sur le pied le plus sollicité</t>
  </si>
  <si>
    <t xml:space="preserve"> cas n°1 : la distance entre le mur et l'échafaudade &gt; à 20 cm</t>
  </si>
  <si>
    <t>oui</t>
  </si>
  <si>
    <t>non</t>
  </si>
  <si>
    <t>Charge par pied</t>
  </si>
  <si>
    <t>Charge sur pied intérieur</t>
  </si>
  <si>
    <t xml:space="preserve">Charge sur pied extérieur </t>
  </si>
  <si>
    <t>///</t>
  </si>
  <si>
    <t xml:space="preserve">100% de la surface effective volée </t>
  </si>
  <si>
    <t xml:space="preserve">50 % de la surface effective volée </t>
  </si>
  <si>
    <t xml:space="preserve">   Côté "c" d'une cale carrée extérieure</t>
  </si>
  <si>
    <r>
      <t xml:space="preserve">Surface de calage
</t>
    </r>
    <r>
      <rPr>
        <i/>
        <sz val="11"/>
        <color theme="6"/>
        <rFont val="Arial"/>
        <family val="2"/>
      </rPr>
      <t>calcul : charge par appuis / resistance sol</t>
    </r>
    <r>
      <rPr>
        <sz val="11"/>
        <color theme="6"/>
        <rFont val="Arial"/>
        <family val="2"/>
      </rPr>
      <t xml:space="preserve">
</t>
    </r>
    <r>
      <rPr>
        <b/>
        <sz val="11"/>
        <color theme="6"/>
        <rFont val="Arial"/>
        <family val="2"/>
      </rPr>
      <t xml:space="preserve">
</t>
    </r>
    <r>
      <rPr>
        <i/>
        <sz val="11"/>
        <color theme="6"/>
        <rFont val="Arial"/>
        <family val="2"/>
      </rPr>
      <t>on appellera "C" la 
longueur du côté</t>
    </r>
  </si>
  <si>
    <t>Selectionner la  nature du sol :</t>
  </si>
  <si>
    <r>
      <t xml:space="preserve">                                                       </t>
    </r>
    <r>
      <rPr>
        <b/>
        <sz val="11"/>
        <color theme="1"/>
        <rFont val="Arial"/>
        <family val="2"/>
      </rPr>
      <t>Surface cale intérieure</t>
    </r>
  </si>
  <si>
    <t xml:space="preserve">                                                     Côté "c" d'une cale carrée intérieure</t>
  </si>
  <si>
    <t xml:space="preserve">                   Cas n°2 : Surface cale extérieure</t>
  </si>
  <si>
    <t xml:space="preserve">                                     Cas n°1 : Surface </t>
  </si>
  <si>
    <t xml:space="preserve">                                     Côté "c" d'une cale carrée</t>
  </si>
  <si>
    <t>nb : pour la cale, vous prendrez le cas le plus défavorable</t>
  </si>
  <si>
    <t>à compléter selon la feuille "nomenclature"</t>
  </si>
  <si>
    <t xml:space="preserve"> cas n°2 : la distance entre le mur et l'échafaudade &lt; à 20 cm</t>
  </si>
  <si>
    <t>daN/m²</t>
  </si>
  <si>
    <t>Poids de la structure</t>
  </si>
  <si>
    <t>daN</t>
  </si>
  <si>
    <t>Par mesure de simplification g = 10 m/s² soit 1kg &lt;=&gt; 1 daN</t>
  </si>
  <si>
    <t>daN/cm²</t>
  </si>
  <si>
    <t xml:space="preserve">Surface Plancher niveau sup </t>
  </si>
  <si>
    <r>
      <t xml:space="preserve">Charge pied solicité = charge totale / (Nb de pieds-2)
</t>
    </r>
    <r>
      <rPr>
        <b/>
        <sz val="11"/>
        <color theme="1"/>
        <rFont val="Arial"/>
        <family val="2"/>
      </rPr>
      <t>Charge par appuis</t>
    </r>
  </si>
  <si>
    <t>Charge sur le pied le plus
 solicité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</si>
</sst>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rgb="FF3F3F76"/>
      <name val="Calibri"/>
      <family val="2"/>
      <scheme val="minor"/>
    </font>
    <font>
      <i/>
      <sz val="12"/>
      <color rgb="FF7F7F7F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i/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5"/>
      <color theme="3"/>
      <name val="Arial"/>
      <family val="2"/>
    </font>
    <font>
      <sz val="12"/>
      <color rgb="FF3F3F76"/>
      <name val="Arial"/>
      <family val="2"/>
    </font>
    <font>
      <b/>
      <sz val="12"/>
      <color rgb="FFC00000"/>
      <name val="Arial"/>
      <family val="2"/>
    </font>
    <font>
      <b/>
      <sz val="11"/>
      <color rgb="FFFA7D00"/>
      <name val="Arial"/>
      <family val="2"/>
    </font>
    <font>
      <b/>
      <sz val="12"/>
      <color theme="1"/>
      <name val="Arial"/>
      <family val="2"/>
    </font>
    <font>
      <sz val="11"/>
      <color rgb="FF006100"/>
      <name val="Arial"/>
      <family val="2"/>
    </font>
    <font>
      <sz val="12"/>
      <color theme="3"/>
      <name val="Arial"/>
      <family val="2"/>
    </font>
    <font>
      <sz val="11"/>
      <color theme="1"/>
      <name val="Arial"/>
      <family val="2"/>
    </font>
    <font>
      <sz val="11"/>
      <color theme="3"/>
      <name val="Arial"/>
      <family val="2"/>
    </font>
    <font>
      <b/>
      <sz val="12"/>
      <color theme="3"/>
      <name val="Arial"/>
      <family val="2"/>
    </font>
    <font>
      <i/>
      <sz val="11"/>
      <color theme="1"/>
      <name val="Arial"/>
      <family val="2"/>
    </font>
    <font>
      <i/>
      <sz val="11"/>
      <color theme="6"/>
      <name val="Arial"/>
      <family val="2"/>
    </font>
    <font>
      <i/>
      <sz val="12"/>
      <color theme="6"/>
      <name val="Arial"/>
      <family val="2"/>
    </font>
    <font>
      <sz val="11"/>
      <color theme="6"/>
      <name val="Arial"/>
      <family val="2"/>
    </font>
    <font>
      <b/>
      <sz val="11"/>
      <color theme="6"/>
      <name val="Arial"/>
      <family val="2"/>
    </font>
    <font>
      <i/>
      <sz val="11"/>
      <name val="Arial"/>
      <family val="2"/>
    </font>
    <font>
      <b/>
      <sz val="12"/>
      <color rgb="FF3F3F76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/>
      <right style="medium">
        <color indexed="64"/>
      </right>
      <top/>
      <bottom style="double">
        <color rgb="FFFF80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/>
      <diagonal/>
    </border>
  </borders>
  <cellStyleXfs count="10">
    <xf numFmtId="0" fontId="0" fillId="0" borderId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3" borderId="7" applyNumberFormat="0" applyAlignment="0" applyProtection="0"/>
    <xf numFmtId="0" fontId="8" fillId="13" borderId="7" applyNumberFormat="0" applyAlignment="0" applyProtection="0"/>
    <xf numFmtId="0" fontId="1" fillId="4" borderId="8" applyNumberFormat="0" applyFont="0" applyAlignment="0" applyProtection="0"/>
    <xf numFmtId="0" fontId="5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7" fillId="8" borderId="0" applyNumberFormat="0" applyBorder="0" applyAlignment="0" applyProtection="0"/>
  </cellStyleXfs>
  <cellXfs count="110">
    <xf numFmtId="0" fontId="0" fillId="0" borderId="0" xfId="0"/>
    <xf numFmtId="0" fontId="6" fillId="0" borderId="0" xfId="0" applyFont="1"/>
    <xf numFmtId="0" fontId="0" fillId="7" borderId="14" xfId="0" applyFill="1" applyBorder="1"/>
    <xf numFmtId="0" fontId="0" fillId="7" borderId="15" xfId="0" applyFill="1" applyBorder="1"/>
    <xf numFmtId="0" fontId="0" fillId="7" borderId="13" xfId="7" applyFont="1" applyFill="1" applyBorder="1"/>
    <xf numFmtId="0" fontId="0" fillId="7" borderId="12" xfId="7" applyFont="1" applyFill="1" applyBorder="1"/>
    <xf numFmtId="0" fontId="0" fillId="7" borderId="16" xfId="7" applyFont="1" applyFill="1" applyBorder="1"/>
    <xf numFmtId="0" fontId="0" fillId="7" borderId="17" xfId="7" applyFont="1" applyFill="1" applyBorder="1"/>
    <xf numFmtId="0" fontId="1" fillId="7" borderId="13" xfId="7" applyFill="1" applyBorder="1"/>
    <xf numFmtId="0" fontId="1" fillId="7" borderId="12" xfId="7" applyFill="1" applyBorder="1"/>
    <xf numFmtId="0" fontId="1" fillId="7" borderId="16" xfId="7" applyFill="1" applyBorder="1"/>
    <xf numFmtId="0" fontId="1" fillId="7" borderId="17" xfId="7" applyFill="1" applyBorder="1"/>
    <xf numFmtId="0" fontId="9" fillId="9" borderId="1" xfId="0" applyFont="1" applyFill="1" applyBorder="1" applyAlignment="1">
      <alignment horizontal="center" vertical="center"/>
    </xf>
    <xf numFmtId="0" fontId="10" fillId="0" borderId="0" xfId="0" applyFont="1"/>
    <xf numFmtId="0" fontId="9" fillId="9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0" xfId="0" applyFont="1"/>
    <xf numFmtId="0" fontId="13" fillId="0" borderId="0" xfId="0" applyFont="1"/>
    <xf numFmtId="0" fontId="13" fillId="0" borderId="0" xfId="0" applyFont="1" applyBorder="1"/>
    <xf numFmtId="0" fontId="14" fillId="0" borderId="0" xfId="0" applyFont="1" applyBorder="1"/>
    <xf numFmtId="0" fontId="12" fillId="0" borderId="14" xfId="0" applyFont="1" applyBorder="1"/>
    <xf numFmtId="0" fontId="12" fillId="0" borderId="19" xfId="0" applyFont="1" applyBorder="1"/>
    <xf numFmtId="0" fontId="12" fillId="12" borderId="19" xfId="0" applyFont="1" applyFill="1" applyBorder="1"/>
    <xf numFmtId="0" fontId="12" fillId="0" borderId="15" xfId="0" applyFont="1" applyBorder="1"/>
    <xf numFmtId="0" fontId="12" fillId="0" borderId="13" xfId="0" applyFont="1" applyBorder="1"/>
    <xf numFmtId="0" fontId="12" fillId="0" borderId="0" xfId="0" applyFont="1" applyBorder="1"/>
    <xf numFmtId="0" fontId="13" fillId="0" borderId="13" xfId="0" applyFont="1" applyBorder="1"/>
    <xf numFmtId="0" fontId="13" fillId="5" borderId="0" xfId="7" applyFont="1" applyBorder="1" applyAlignment="1">
      <alignment horizontal="right"/>
    </xf>
    <xf numFmtId="2" fontId="17" fillId="13" borderId="20" xfId="4" applyNumberFormat="1" applyFont="1" applyBorder="1"/>
    <xf numFmtId="0" fontId="12" fillId="0" borderId="12" xfId="0" applyFont="1" applyBorder="1"/>
    <xf numFmtId="0" fontId="12" fillId="6" borderId="21" xfId="8" applyFont="1" applyBorder="1"/>
    <xf numFmtId="0" fontId="12" fillId="0" borderId="16" xfId="0" applyFont="1" applyBorder="1"/>
    <xf numFmtId="0" fontId="12" fillId="0" borderId="18" xfId="0" applyFont="1" applyBorder="1"/>
    <xf numFmtId="0" fontId="13" fillId="5" borderId="18" xfId="7" applyFont="1" applyBorder="1" applyAlignment="1">
      <alignment horizontal="right"/>
    </xf>
    <xf numFmtId="0" fontId="13" fillId="0" borderId="18" xfId="0" applyFont="1" applyBorder="1"/>
    <xf numFmtId="0" fontId="12" fillId="5" borderId="0" xfId="7" applyFont="1" applyBorder="1" applyAlignment="1">
      <alignment horizontal="right"/>
    </xf>
    <xf numFmtId="0" fontId="17" fillId="13" borderId="20" xfId="4" applyFont="1" applyBorder="1"/>
    <xf numFmtId="0" fontId="12" fillId="5" borderId="0" xfId="7" applyFont="1" applyBorder="1"/>
    <xf numFmtId="0" fontId="12" fillId="12" borderId="0" xfId="0" applyFont="1" applyFill="1" applyBorder="1"/>
    <xf numFmtId="0" fontId="13" fillId="0" borderId="0" xfId="0" applyFont="1" applyFill="1" applyBorder="1"/>
    <xf numFmtId="0" fontId="17" fillId="13" borderId="23" xfId="4" applyFont="1" applyBorder="1"/>
    <xf numFmtId="0" fontId="12" fillId="0" borderId="0" xfId="0" applyFont="1" applyFill="1" applyBorder="1"/>
    <xf numFmtId="0" fontId="13" fillId="0" borderId="0" xfId="7" applyFont="1" applyFill="1" applyBorder="1" applyAlignment="1">
      <alignment horizontal="right"/>
    </xf>
    <xf numFmtId="0" fontId="17" fillId="0" borderId="12" xfId="4" applyFont="1" applyFill="1" applyBorder="1"/>
    <xf numFmtId="0" fontId="12" fillId="11" borderId="16" xfId="0" applyFont="1" applyFill="1" applyBorder="1"/>
    <xf numFmtId="0" fontId="12" fillId="11" borderId="18" xfId="0" applyFont="1" applyFill="1" applyBorder="1"/>
    <xf numFmtId="0" fontId="13" fillId="11" borderId="18" xfId="7" applyFont="1" applyFill="1" applyBorder="1" applyAlignment="1">
      <alignment horizontal="right"/>
    </xf>
    <xf numFmtId="0" fontId="13" fillId="11" borderId="18" xfId="0" applyFont="1" applyFill="1" applyBorder="1"/>
    <xf numFmtId="0" fontId="18" fillId="11" borderId="17" xfId="4" applyFont="1" applyFill="1" applyBorder="1"/>
    <xf numFmtId="2" fontId="17" fillId="0" borderId="12" xfId="4" applyNumberFormat="1" applyFont="1" applyFill="1" applyBorder="1" applyAlignment="1">
      <alignment horizontal="right"/>
    </xf>
    <xf numFmtId="0" fontId="12" fillId="0" borderId="0" xfId="7" applyFont="1" applyFill="1" applyBorder="1" applyAlignment="1">
      <alignment horizontal="right" vertical="top" wrapText="1"/>
    </xf>
    <xf numFmtId="2" fontId="17" fillId="0" borderId="20" xfId="4" applyNumberFormat="1" applyFont="1" applyFill="1" applyBorder="1" applyAlignment="1">
      <alignment horizontal="right"/>
    </xf>
    <xf numFmtId="0" fontId="12" fillId="6" borderId="21" xfId="8" applyFont="1" applyBorder="1" applyAlignment="1">
      <alignment horizontal="right"/>
    </xf>
    <xf numFmtId="0" fontId="12" fillId="0" borderId="0" xfId="0" applyFont="1" applyAlignment="1">
      <alignment horizontal="left"/>
    </xf>
    <xf numFmtId="0" fontId="20" fillId="14" borderId="0" xfId="9" applyFont="1" applyFill="1"/>
    <xf numFmtId="0" fontId="21" fillId="0" borderId="0" xfId="7" applyFont="1" applyFill="1" applyBorder="1" applyAlignment="1">
      <alignment horizontal="right" vertical="top" wrapText="1"/>
    </xf>
    <xf numFmtId="0" fontId="22" fillId="5" borderId="0" xfId="7" applyFont="1" applyBorder="1" applyAlignment="1">
      <alignment horizontal="left" wrapText="1"/>
    </xf>
    <xf numFmtId="0" fontId="23" fillId="12" borderId="0" xfId="7" applyFont="1" applyFill="1" applyBorder="1" applyAlignment="1">
      <alignment horizontal="right" vertical="top" wrapText="1"/>
    </xf>
    <xf numFmtId="0" fontId="22" fillId="5" borderId="0" xfId="7" applyFont="1" applyBorder="1" applyAlignment="1">
      <alignment horizontal="right"/>
    </xf>
    <xf numFmtId="0" fontId="22" fillId="5" borderId="0" xfId="7" applyFont="1" applyBorder="1" applyAlignment="1">
      <alignment horizontal="right" vertical="top" wrapText="1"/>
    </xf>
    <xf numFmtId="0" fontId="24" fillId="12" borderId="0" xfId="2" applyFont="1" applyFill="1" applyBorder="1"/>
    <xf numFmtId="0" fontId="24" fillId="12" borderId="0" xfId="2" applyFont="1" applyFill="1" applyBorder="1" applyAlignment="1">
      <alignment wrapText="1"/>
    </xf>
    <xf numFmtId="0" fontId="24" fillId="0" borderId="0" xfId="2" applyFont="1" applyFill="1" applyBorder="1" applyAlignment="1">
      <alignment wrapText="1"/>
    </xf>
    <xf numFmtId="0" fontId="24" fillId="5" borderId="19" xfId="2" applyFont="1" applyFill="1" applyBorder="1"/>
    <xf numFmtId="0" fontId="22" fillId="12" borderId="19" xfId="0" applyFont="1" applyFill="1" applyBorder="1"/>
    <xf numFmtId="0" fontId="22" fillId="0" borderId="0" xfId="0" applyFont="1" applyBorder="1"/>
    <xf numFmtId="0" fontId="19" fillId="12" borderId="0" xfId="0" applyFont="1" applyFill="1" applyBorder="1"/>
    <xf numFmtId="0" fontId="24" fillId="5" borderId="0" xfId="2" applyFont="1" applyFill="1" applyBorder="1"/>
    <xf numFmtId="0" fontId="24" fillId="5" borderId="18" xfId="2" applyFont="1" applyFill="1" applyBorder="1"/>
    <xf numFmtId="2" fontId="17" fillId="0" borderId="0" xfId="4" applyNumberFormat="1" applyFont="1" applyFill="1" applyBorder="1" applyAlignment="1">
      <alignment horizontal="right"/>
    </xf>
    <xf numFmtId="0" fontId="12" fillId="0" borderId="0" xfId="0" applyFont="1" applyFill="1"/>
    <xf numFmtId="0" fontId="13" fillId="0" borderId="18" xfId="0" applyFont="1" applyFill="1" applyBorder="1"/>
    <xf numFmtId="0" fontId="13" fillId="0" borderId="0" xfId="0" applyFont="1" applyBorder="1" applyAlignment="1">
      <alignment vertical="top"/>
    </xf>
    <xf numFmtId="0" fontId="26" fillId="5" borderId="0" xfId="7" applyFont="1" applyBorder="1" applyAlignment="1">
      <alignment horizontal="left"/>
    </xf>
    <xf numFmtId="0" fontId="27" fillId="5" borderId="0" xfId="7" applyFont="1" applyBorder="1" applyAlignment="1">
      <alignment horizontal="left"/>
    </xf>
    <xf numFmtId="0" fontId="26" fillId="12" borderId="0" xfId="7" applyFont="1" applyFill="1" applyBorder="1" applyAlignment="1">
      <alignment vertical="top"/>
    </xf>
    <xf numFmtId="0" fontId="25" fillId="12" borderId="8" xfId="5" applyFont="1" applyFill="1" applyBorder="1" applyAlignment="1">
      <alignment horizontal="right"/>
    </xf>
    <xf numFmtId="0" fontId="25" fillId="5" borderId="0" xfId="6" applyFont="1" applyFill="1" applyBorder="1" applyAlignment="1">
      <alignment horizontal="right"/>
    </xf>
    <xf numFmtId="0" fontId="30" fillId="5" borderId="0" xfId="6" applyFont="1" applyFill="1" applyBorder="1" applyAlignment="1">
      <alignment horizontal="right"/>
    </xf>
    <xf numFmtId="0" fontId="13" fillId="5" borderId="0" xfId="7" applyFont="1" applyBorder="1" applyAlignment="1">
      <alignment horizontal="center" wrapText="1"/>
    </xf>
    <xf numFmtId="0" fontId="22" fillId="5" borderId="18" xfId="7" applyFont="1" applyBorder="1" applyAlignment="1">
      <alignment horizontal="center"/>
    </xf>
    <xf numFmtId="0" fontId="13" fillId="5" borderId="0" xfId="7" applyFont="1" applyBorder="1" applyAlignment="1">
      <alignment horizontal="left" vertical="top" wrapText="1"/>
    </xf>
    <xf numFmtId="0" fontId="22" fillId="5" borderId="0" xfId="7" applyFont="1" applyBorder="1" applyAlignment="1">
      <alignment horizontal="center"/>
    </xf>
    <xf numFmtId="2" fontId="16" fillId="15" borderId="20" xfId="3" applyNumberFormat="1" applyFont="1" applyFill="1" applyBorder="1"/>
    <xf numFmtId="2" fontId="16" fillId="15" borderId="0" xfId="3" applyNumberFormat="1" applyFont="1" applyFill="1" applyBorder="1"/>
    <xf numFmtId="0" fontId="31" fillId="15" borderId="20" xfId="3" applyFont="1" applyFill="1" applyBorder="1" applyAlignment="1">
      <alignment horizontal="center"/>
    </xf>
    <xf numFmtId="0" fontId="19" fillId="15" borderId="22" xfId="0" applyFont="1" applyFill="1" applyBorder="1" applyAlignment="1">
      <alignment horizontal="center"/>
    </xf>
    <xf numFmtId="1" fontId="17" fillId="0" borderId="20" xfId="4" applyNumberFormat="1" applyFont="1" applyFill="1" applyBorder="1" applyAlignment="1">
      <alignment horizontal="right"/>
    </xf>
    <xf numFmtId="1" fontId="17" fillId="0" borderId="12" xfId="4" applyNumberFormat="1" applyFont="1" applyFill="1" applyBorder="1" applyAlignment="1">
      <alignment horizontal="right"/>
    </xf>
    <xf numFmtId="1" fontId="17" fillId="13" borderId="20" xfId="4" applyNumberFormat="1" applyFont="1" applyBorder="1" applyAlignment="1">
      <alignment horizontal="right"/>
    </xf>
    <xf numFmtId="1" fontId="12" fillId="0" borderId="12" xfId="0" applyNumberFormat="1" applyFont="1" applyBorder="1" applyAlignment="1">
      <alignment horizontal="center"/>
    </xf>
    <xf numFmtId="1" fontId="17" fillId="13" borderId="12" xfId="4" applyNumberFormat="1" applyFont="1" applyBorder="1" applyAlignment="1">
      <alignment horizontal="right"/>
    </xf>
    <xf numFmtId="1" fontId="17" fillId="2" borderId="12" xfId="4" applyNumberFormat="1" applyFont="1" applyFill="1" applyBorder="1" applyAlignment="1">
      <alignment horizontal="right"/>
    </xf>
    <xf numFmtId="1" fontId="17" fillId="2" borderId="17" xfId="4" applyNumberFormat="1" applyFont="1" applyFill="1" applyBorder="1" applyAlignment="1">
      <alignment horizontal="right"/>
    </xf>
    <xf numFmtId="0" fontId="9" fillId="9" borderId="2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13" fillId="0" borderId="19" xfId="7" applyFont="1" applyFill="1" applyBorder="1" applyAlignment="1">
      <alignment horizontal="right"/>
    </xf>
    <xf numFmtId="0" fontId="24" fillId="12" borderId="0" xfId="2" applyFont="1" applyFill="1" applyBorder="1" applyAlignment="1">
      <alignment horizontal="left" vertical="top" wrapText="1"/>
    </xf>
    <xf numFmtId="0" fontId="24" fillId="12" borderId="18" xfId="2" applyFont="1" applyFill="1" applyBorder="1" applyAlignment="1">
      <alignment horizontal="left" vertical="top" wrapText="1"/>
    </xf>
    <xf numFmtId="0" fontId="15" fillId="10" borderId="9" xfId="1" applyFont="1" applyFill="1" applyBorder="1" applyAlignment="1">
      <alignment horizontal="center" vertical="center"/>
    </xf>
    <xf numFmtId="0" fontId="15" fillId="10" borderId="10" xfId="1" applyFont="1" applyFill="1" applyBorder="1" applyAlignment="1">
      <alignment horizontal="center" vertical="center"/>
    </xf>
    <xf numFmtId="0" fontId="15" fillId="10" borderId="11" xfId="1" applyFont="1" applyFill="1" applyBorder="1" applyAlignment="1">
      <alignment horizontal="center" vertical="center"/>
    </xf>
    <xf numFmtId="0" fontId="15" fillId="10" borderId="9" xfId="1" applyFont="1" applyFill="1" applyBorder="1" applyAlignment="1">
      <alignment horizontal="center"/>
    </xf>
    <xf numFmtId="0" fontId="15" fillId="10" borderId="10" xfId="1" applyFont="1" applyFill="1" applyBorder="1" applyAlignment="1">
      <alignment horizontal="center"/>
    </xf>
    <xf numFmtId="0" fontId="15" fillId="10" borderId="11" xfId="1" applyFont="1" applyFill="1" applyBorder="1" applyAlignment="1">
      <alignment horizontal="center"/>
    </xf>
    <xf numFmtId="0" fontId="15" fillId="10" borderId="14" xfId="1" applyFont="1" applyFill="1" applyBorder="1" applyAlignment="1">
      <alignment horizontal="center" vertical="center"/>
    </xf>
    <xf numFmtId="0" fontId="15" fillId="10" borderId="19" xfId="1" applyFont="1" applyFill="1" applyBorder="1" applyAlignment="1">
      <alignment horizontal="center" vertical="center"/>
    </xf>
    <xf numFmtId="0" fontId="15" fillId="10" borderId="15" xfId="1" applyFont="1" applyFill="1" applyBorder="1" applyAlignment="1">
      <alignment horizontal="center" vertical="center"/>
    </xf>
    <xf numFmtId="0" fontId="12" fillId="11" borderId="0" xfId="0" applyFont="1" applyFill="1" applyBorder="1" applyAlignment="1">
      <alignment horizontal="center"/>
    </xf>
  </cellXfs>
  <cellStyles count="10">
    <cellStyle name="20 % - Accent5" xfId="7" builtinId="46"/>
    <cellStyle name="Accent6" xfId="8" builtinId="49" customBuiltin="1"/>
    <cellStyle name="Calcul" xfId="4" builtinId="22" customBuiltin="1"/>
    <cellStyle name="Entrée" xfId="3" builtinId="20"/>
    <cellStyle name="Normal" xfId="0" builtinId="0"/>
    <cellStyle name="Note" xfId="5" builtinId="10"/>
    <cellStyle name="Satisfaisant" xfId="9" builtinId="26"/>
    <cellStyle name="Texte explicatif" xfId="6" builtinId="53"/>
    <cellStyle name="Titre 1" xfId="1" builtinId="16"/>
    <cellStyle name="Titre 2" xfId="2" builtinId="17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hi\Desktop\08%20FORM.%20R408\Echaffaudage\Tableau%20excel\calcu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ente de charg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B41B7-A51D-49DF-B27A-4D0288E6A1CE}">
  <dimension ref="A1"/>
  <sheetViews>
    <sheetView workbookViewId="0">
      <selection activeCell="A4" sqref="A4"/>
    </sheetView>
  </sheetViews>
  <sheetFormatPr baseColWidth="10" defaultRowHeight="15.75" x14ac:dyDescent="0.25"/>
  <sheetData>
    <row r="1" spans="1:1" x14ac:dyDescent="0.25">
      <c r="A1" s="13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53"/>
  <sheetViews>
    <sheetView tabSelected="1" topLeftCell="A25" zoomScale="115" zoomScaleNormal="115" workbookViewId="0">
      <selection activeCell="C34" sqref="C34"/>
    </sheetView>
  </sheetViews>
  <sheetFormatPr baseColWidth="10" defaultColWidth="11" defaultRowHeight="15" x14ac:dyDescent="0.2"/>
  <cols>
    <col min="1" max="1" width="2.125" style="16" customWidth="1"/>
    <col min="2" max="2" width="12.5" style="16" customWidth="1"/>
    <col min="3" max="3" width="27.5" style="16" bestFit="1" customWidth="1"/>
    <col min="4" max="4" width="1.125" style="16" customWidth="1"/>
    <col min="5" max="5" width="56.5" style="16" customWidth="1"/>
    <col min="6" max="6" width="1.625" style="16" customWidth="1"/>
    <col min="7" max="7" width="9.25" style="16" customWidth="1"/>
    <col min="8" max="8" width="12.5" style="16" bestFit="1" customWidth="1"/>
    <col min="9" max="9" width="3" style="16" customWidth="1"/>
    <col min="10" max="10" width="11" style="16"/>
    <col min="11" max="11" width="14.125" style="16" bestFit="1" customWidth="1"/>
    <col min="12" max="16384" width="11" style="16"/>
  </cols>
  <sheetData>
    <row r="1" spans="2:15" ht="6.75" customHeight="1" x14ac:dyDescent="0.2"/>
    <row r="2" spans="2:15" s="17" customFormat="1" ht="33.75" customHeight="1" x14ac:dyDescent="0.25">
      <c r="B2" s="94" t="s">
        <v>42</v>
      </c>
      <c r="C2" s="95"/>
      <c r="D2" s="96"/>
      <c r="E2" s="94" t="s">
        <v>43</v>
      </c>
      <c r="F2" s="96"/>
      <c r="G2" s="12" t="s">
        <v>0</v>
      </c>
      <c r="H2" s="14" t="s">
        <v>1</v>
      </c>
    </row>
    <row r="3" spans="2:15" s="17" customFormat="1" ht="15.75" thickBot="1" x14ac:dyDescent="0.3">
      <c r="B3" s="18"/>
      <c r="C3" s="19"/>
      <c r="D3" s="18"/>
      <c r="E3" s="19"/>
      <c r="F3" s="18"/>
      <c r="G3" s="18"/>
      <c r="H3" s="18"/>
    </row>
    <row r="4" spans="2:15" ht="20.25" thickBot="1" x14ac:dyDescent="0.25">
      <c r="B4" s="100" t="s">
        <v>2</v>
      </c>
      <c r="C4" s="101"/>
      <c r="D4" s="101"/>
      <c r="E4" s="101"/>
      <c r="F4" s="101"/>
      <c r="G4" s="101"/>
      <c r="H4" s="102"/>
    </row>
    <row r="5" spans="2:15" ht="15.75" x14ac:dyDescent="0.25">
      <c r="B5" s="20"/>
      <c r="C5" s="63" t="s">
        <v>3</v>
      </c>
      <c r="D5" s="21"/>
      <c r="E5" s="64"/>
      <c r="F5" s="21"/>
      <c r="G5" s="21"/>
      <c r="H5" s="23"/>
    </row>
    <row r="6" spans="2:15" ht="15.75" x14ac:dyDescent="0.25">
      <c r="B6" s="24"/>
      <c r="C6" s="75" t="s">
        <v>4</v>
      </c>
      <c r="D6" s="41"/>
      <c r="E6" s="76" t="s">
        <v>55</v>
      </c>
      <c r="F6" s="25"/>
      <c r="G6" s="18" t="s">
        <v>46</v>
      </c>
      <c r="H6" s="83"/>
    </row>
    <row r="7" spans="2:15" ht="15.75" x14ac:dyDescent="0.25">
      <c r="B7" s="24"/>
      <c r="C7" s="75" t="s">
        <v>73</v>
      </c>
      <c r="D7" s="41"/>
      <c r="E7" s="76" t="s">
        <v>56</v>
      </c>
      <c r="F7" s="25"/>
      <c r="G7" s="18" t="s">
        <v>46</v>
      </c>
      <c r="H7" s="83"/>
      <c r="N7" s="17"/>
      <c r="O7" s="17"/>
    </row>
    <row r="8" spans="2:15" s="17" customFormat="1" ht="15.75" x14ac:dyDescent="0.25">
      <c r="B8" s="26"/>
      <c r="C8" s="66"/>
      <c r="D8" s="18"/>
      <c r="E8" s="27" t="s">
        <v>5</v>
      </c>
      <c r="F8" s="18"/>
      <c r="G8" s="18" t="s">
        <v>46</v>
      </c>
      <c r="H8" s="28">
        <f>H6+H7</f>
        <v>0</v>
      </c>
      <c r="J8" s="16"/>
      <c r="K8" s="16"/>
      <c r="L8" s="16"/>
    </row>
    <row r="9" spans="2:15" x14ac:dyDescent="0.2">
      <c r="B9" s="24"/>
      <c r="C9" s="25"/>
      <c r="D9" s="25"/>
      <c r="E9" s="65"/>
      <c r="F9" s="25"/>
      <c r="G9" s="25"/>
      <c r="H9" s="29"/>
    </row>
    <row r="10" spans="2:15" ht="16.5" thickBot="1" x14ac:dyDescent="0.3">
      <c r="B10" s="24"/>
      <c r="C10" s="67" t="s">
        <v>6</v>
      </c>
      <c r="D10" s="25"/>
      <c r="E10" s="77" t="s">
        <v>8</v>
      </c>
      <c r="F10" s="25"/>
      <c r="G10" s="25"/>
      <c r="H10" s="30">
        <v>1</v>
      </c>
    </row>
    <row r="11" spans="2:15" s="17" customFormat="1" ht="16.5" thickTop="1" x14ac:dyDescent="0.25">
      <c r="B11" s="26"/>
      <c r="C11" s="66"/>
      <c r="D11" s="18"/>
      <c r="E11" s="27" t="s">
        <v>11</v>
      </c>
      <c r="F11" s="18"/>
      <c r="G11" s="18" t="s">
        <v>68</v>
      </c>
      <c r="H11" s="29">
        <f>_xlfn.IFS(H10=1,Feuil1!D7,H10=2,Feuil1!D8,H10=3,Feuil1!D9,H10=4,Feuil1!D10,H10=5,Feuil1!D11,H10=6,Feuil1!D12)</f>
        <v>75</v>
      </c>
      <c r="J11" s="16"/>
      <c r="K11" s="16"/>
      <c r="L11" s="16"/>
    </row>
    <row r="12" spans="2:15" ht="15.75" thickBot="1" x14ac:dyDescent="0.25">
      <c r="B12" s="24"/>
      <c r="C12" s="25"/>
      <c r="D12" s="25"/>
      <c r="E12" s="65"/>
      <c r="F12" s="25"/>
      <c r="G12" s="25"/>
      <c r="H12" s="29"/>
    </row>
    <row r="13" spans="2:15" ht="16.5" thickBot="1" x14ac:dyDescent="0.3">
      <c r="B13" s="31"/>
      <c r="C13" s="68" t="s">
        <v>69</v>
      </c>
      <c r="D13" s="32"/>
      <c r="E13" s="33" t="s">
        <v>69</v>
      </c>
      <c r="F13" s="32"/>
      <c r="G13" s="34" t="s">
        <v>68</v>
      </c>
      <c r="H13" s="86"/>
    </row>
    <row r="14" spans="2:15" ht="15.75" thickBot="1" x14ac:dyDescent="0.25">
      <c r="B14" s="109"/>
      <c r="C14" s="109"/>
      <c r="D14" s="109"/>
      <c r="E14" s="109"/>
      <c r="F14" s="109"/>
      <c r="G14" s="109"/>
      <c r="H14" s="109"/>
    </row>
    <row r="15" spans="2:15" ht="20.25" thickBot="1" x14ac:dyDescent="0.35">
      <c r="B15" s="103" t="s">
        <v>47</v>
      </c>
      <c r="C15" s="104"/>
      <c r="D15" s="104"/>
      <c r="E15" s="104"/>
      <c r="F15" s="104"/>
      <c r="G15" s="104"/>
      <c r="H15" s="105"/>
    </row>
    <row r="16" spans="2:15" ht="15.75" x14ac:dyDescent="0.25">
      <c r="B16" s="20"/>
      <c r="C16" s="63" t="s">
        <v>12</v>
      </c>
      <c r="D16" s="21"/>
      <c r="E16" s="22"/>
      <c r="F16" s="21"/>
      <c r="G16" s="21"/>
      <c r="H16" s="23"/>
    </row>
    <row r="17" spans="2:8" ht="15.75" x14ac:dyDescent="0.25">
      <c r="B17" s="24"/>
      <c r="C17" s="74" t="s">
        <v>13</v>
      </c>
      <c r="D17" s="25"/>
      <c r="E17" s="35" t="s">
        <v>14</v>
      </c>
      <c r="F17" s="25"/>
      <c r="G17" s="25" t="s">
        <v>70</v>
      </c>
      <c r="H17" s="36">
        <f>H11*H6</f>
        <v>0</v>
      </c>
    </row>
    <row r="18" spans="2:8" ht="15.75" x14ac:dyDescent="0.25">
      <c r="B18" s="24"/>
      <c r="C18" s="73" t="s">
        <v>15</v>
      </c>
      <c r="D18" s="25"/>
      <c r="E18" s="35" t="s">
        <v>16</v>
      </c>
      <c r="F18" s="25"/>
      <c r="G18" s="25" t="s">
        <v>70</v>
      </c>
      <c r="H18" s="36">
        <f>H7*H11/2</f>
        <v>0</v>
      </c>
    </row>
    <row r="19" spans="2:8" ht="15.75" x14ac:dyDescent="0.25">
      <c r="B19" s="24"/>
      <c r="C19" s="73" t="s">
        <v>69</v>
      </c>
      <c r="D19" s="25"/>
      <c r="E19" s="37"/>
      <c r="F19" s="25"/>
      <c r="G19" s="25" t="s">
        <v>70</v>
      </c>
      <c r="H19" s="36">
        <f>$H$13</f>
        <v>0</v>
      </c>
    </row>
    <row r="20" spans="2:8" ht="15.75" x14ac:dyDescent="0.25">
      <c r="B20" s="24"/>
      <c r="C20" s="38"/>
      <c r="D20" s="25"/>
      <c r="E20" s="27" t="s">
        <v>17</v>
      </c>
      <c r="F20" s="25"/>
      <c r="G20" s="39" t="s">
        <v>70</v>
      </c>
      <c r="H20" s="40">
        <f>SUM(H17:H19)</f>
        <v>0</v>
      </c>
    </row>
    <row r="21" spans="2:8" ht="15.75" x14ac:dyDescent="0.25">
      <c r="B21" s="24"/>
      <c r="C21" s="41"/>
      <c r="D21" s="25"/>
      <c r="E21" s="42"/>
      <c r="F21" s="25"/>
      <c r="G21" s="39"/>
      <c r="H21" s="43"/>
    </row>
    <row r="22" spans="2:8" ht="15.75" x14ac:dyDescent="0.25">
      <c r="B22" s="24"/>
      <c r="C22" s="60" t="s">
        <v>19</v>
      </c>
      <c r="D22" s="25"/>
      <c r="E22" s="38"/>
      <c r="F22" s="25"/>
      <c r="G22" s="25"/>
      <c r="H22" s="29"/>
    </row>
    <row r="23" spans="2:8" ht="15.75" x14ac:dyDescent="0.25">
      <c r="B23" s="24"/>
      <c r="C23" s="38"/>
      <c r="D23" s="25"/>
      <c r="E23" s="27" t="s">
        <v>20</v>
      </c>
      <c r="F23" s="25"/>
      <c r="G23" s="39" t="s">
        <v>21</v>
      </c>
      <c r="H23" s="85"/>
    </row>
    <row r="24" spans="2:8" ht="16.5" thickBot="1" x14ac:dyDescent="0.3">
      <c r="B24" s="44"/>
      <c r="C24" s="45"/>
      <c r="D24" s="45"/>
      <c r="E24" s="46"/>
      <c r="F24" s="45"/>
      <c r="G24" s="47"/>
      <c r="H24" s="48"/>
    </row>
    <row r="25" spans="2:8" ht="20.25" thickBot="1" x14ac:dyDescent="0.25">
      <c r="B25" s="106" t="s">
        <v>18</v>
      </c>
      <c r="C25" s="107"/>
      <c r="D25" s="107"/>
      <c r="E25" s="107"/>
      <c r="F25" s="107"/>
      <c r="G25" s="107"/>
      <c r="H25" s="108"/>
    </row>
    <row r="26" spans="2:8" x14ac:dyDescent="0.2">
      <c r="B26" s="20"/>
      <c r="C26" s="21"/>
      <c r="D26" s="21"/>
      <c r="E26" s="21"/>
      <c r="F26" s="21"/>
      <c r="G26" s="21"/>
      <c r="H26" s="23"/>
    </row>
    <row r="27" spans="2:8" ht="15.75" x14ac:dyDescent="0.25">
      <c r="B27" s="24"/>
      <c r="C27" s="60" t="s">
        <v>24</v>
      </c>
      <c r="D27" s="25"/>
      <c r="E27" s="58" t="s">
        <v>26</v>
      </c>
      <c r="F27" s="25"/>
      <c r="G27" s="25"/>
      <c r="H27" s="29"/>
    </row>
    <row r="28" spans="2:8" ht="15.75" x14ac:dyDescent="0.25">
      <c r="B28" s="24"/>
      <c r="C28" s="38"/>
      <c r="D28" s="25"/>
      <c r="E28" s="27" t="s">
        <v>28</v>
      </c>
      <c r="F28" s="25"/>
      <c r="G28" s="39" t="s">
        <v>70</v>
      </c>
      <c r="H28" s="87" t="e">
        <f>H20/H23</f>
        <v>#DIV/0!</v>
      </c>
    </row>
    <row r="29" spans="2:8" ht="15.75" x14ac:dyDescent="0.25">
      <c r="B29" s="24"/>
      <c r="C29" s="41"/>
      <c r="D29" s="25"/>
      <c r="E29" s="42"/>
      <c r="F29" s="25"/>
      <c r="G29" s="39"/>
      <c r="H29" s="88"/>
    </row>
    <row r="30" spans="2:8" ht="31.5" x14ac:dyDescent="0.25">
      <c r="B30" s="24"/>
      <c r="C30" s="61" t="s">
        <v>75</v>
      </c>
      <c r="D30" s="25"/>
      <c r="E30" s="59" t="s">
        <v>74</v>
      </c>
      <c r="F30" s="25"/>
      <c r="G30" s="39" t="s">
        <v>70</v>
      </c>
      <c r="H30" s="89">
        <f>H20/(H23-4)</f>
        <v>0</v>
      </c>
    </row>
    <row r="31" spans="2:8" ht="15.75" x14ac:dyDescent="0.25">
      <c r="B31" s="24"/>
      <c r="C31" s="62"/>
      <c r="D31" s="41"/>
      <c r="E31" s="50"/>
      <c r="F31" s="25"/>
      <c r="G31" s="39"/>
      <c r="H31" s="51"/>
    </row>
    <row r="32" spans="2:8" ht="16.5" thickBot="1" x14ac:dyDescent="0.3">
      <c r="B32" s="24"/>
      <c r="C32" s="62"/>
      <c r="D32" s="41"/>
      <c r="E32" s="57" t="s">
        <v>48</v>
      </c>
      <c r="F32" s="25"/>
      <c r="G32" s="39"/>
      <c r="H32" s="52" t="s">
        <v>49</v>
      </c>
    </row>
    <row r="33" spans="2:9" ht="16.5" thickTop="1" x14ac:dyDescent="0.25">
      <c r="B33" s="24"/>
      <c r="C33" s="62"/>
      <c r="D33" s="41"/>
      <c r="E33" s="57" t="s">
        <v>51</v>
      </c>
      <c r="F33" s="25"/>
      <c r="G33" s="39"/>
      <c r="H33" s="90">
        <f>_xlfn.IFS(H32="oui",H30,H32="non",Feuil1!G6)</f>
        <v>0</v>
      </c>
    </row>
    <row r="34" spans="2:9" ht="16.5" thickBot="1" x14ac:dyDescent="0.3">
      <c r="B34" s="24"/>
      <c r="C34" s="62"/>
      <c r="D34" s="41"/>
      <c r="E34" s="57" t="s">
        <v>67</v>
      </c>
      <c r="F34" s="25"/>
      <c r="G34" s="39"/>
      <c r="H34" s="52" t="s">
        <v>49</v>
      </c>
    </row>
    <row r="35" spans="2:9" ht="16.5" thickTop="1" x14ac:dyDescent="0.25">
      <c r="B35" s="24"/>
      <c r="C35" s="41"/>
      <c r="D35" s="25"/>
      <c r="E35" s="57" t="s">
        <v>53</v>
      </c>
      <c r="F35" s="25"/>
      <c r="G35" s="39" t="s">
        <v>70</v>
      </c>
      <c r="H35" s="90">
        <f>_xlfn.IFS(H34="oui",2*H30*0.666,H34="non",Feuil1!G6)</f>
        <v>0</v>
      </c>
    </row>
    <row r="36" spans="2:9" ht="15.75" x14ac:dyDescent="0.25">
      <c r="B36" s="24"/>
      <c r="C36" s="41"/>
      <c r="D36" s="25"/>
      <c r="E36" s="57" t="s">
        <v>52</v>
      </c>
      <c r="F36" s="25"/>
      <c r="G36" s="39" t="s">
        <v>70</v>
      </c>
      <c r="H36" s="90">
        <f>_xlfn.IFS(H34="oui",2*H30*0.3333,H34="non",Feuil1!G6)</f>
        <v>0</v>
      </c>
    </row>
    <row r="37" spans="2:9" ht="15.75" x14ac:dyDescent="0.25">
      <c r="B37" s="24"/>
      <c r="C37" s="41"/>
      <c r="D37" s="25"/>
      <c r="E37" s="55"/>
      <c r="F37" s="25"/>
      <c r="G37" s="39"/>
      <c r="H37" s="49"/>
    </row>
    <row r="38" spans="2:9" ht="16.5" thickBot="1" x14ac:dyDescent="0.3">
      <c r="B38" s="24"/>
      <c r="C38" s="60" t="s">
        <v>30</v>
      </c>
      <c r="D38" s="25"/>
      <c r="E38" s="78" t="s">
        <v>59</v>
      </c>
      <c r="F38" s="25"/>
      <c r="G38" s="18"/>
      <c r="H38" s="52" t="s">
        <v>22</v>
      </c>
    </row>
    <row r="39" spans="2:9" ht="16.5" thickTop="1" x14ac:dyDescent="0.25">
      <c r="B39" s="24"/>
      <c r="C39" s="38"/>
      <c r="D39" s="25"/>
      <c r="E39" s="27" t="s">
        <v>33</v>
      </c>
      <c r="F39" s="25"/>
      <c r="G39" s="18" t="s">
        <v>72</v>
      </c>
      <c r="H39" s="36" t="b">
        <f>IF(H38=Feuil1!C20,Feuil1!D20,IF(H38=Feuil1!C21,Feuil1!D21,IF(H38=Feuil1!C22,Feuil1!D22,IF(H38=Feuil1!C23,Feuil1!D23,IF(H38=Feuil1!C24,Feuil1!D24,IF(H38=Feuil1!C25,Feuil1!D25,IF(H38=Feuil1!C26,Feuil1!D26,IF(H38=Feuil1!C27,Feuil1!D27,IF(H38=Feuil1!C28,Feuil1!D28,IF(H38=Feuil1!C29,Feuil1!D29,IF(H38=Feuil1!C30,Feuil1!D30)))))))))))</f>
        <v>0</v>
      </c>
    </row>
    <row r="40" spans="2:9" x14ac:dyDescent="0.2">
      <c r="B40" s="24"/>
      <c r="C40" s="25"/>
      <c r="D40" s="25"/>
      <c r="E40" s="25"/>
      <c r="F40" s="25"/>
      <c r="G40" s="25"/>
      <c r="H40" s="29"/>
    </row>
    <row r="41" spans="2:9" ht="16.5" customHeight="1" x14ac:dyDescent="0.25">
      <c r="B41" s="24"/>
      <c r="C41" s="98" t="s">
        <v>58</v>
      </c>
      <c r="D41" s="25"/>
      <c r="E41" s="81" t="s">
        <v>63</v>
      </c>
      <c r="F41" s="25"/>
      <c r="G41" s="72" t="s">
        <v>37</v>
      </c>
      <c r="H41" s="91" t="e">
        <f>_xlfn.IFS(H32="oui",H30/H39,H32="non",Feuil1!G6)</f>
        <v>#DIV/0!</v>
      </c>
    </row>
    <row r="42" spans="2:9" ht="15.75" x14ac:dyDescent="0.25">
      <c r="B42" s="24"/>
      <c r="C42" s="98"/>
      <c r="D42" s="25"/>
      <c r="E42" s="82" t="s">
        <v>64</v>
      </c>
      <c r="F42" s="25"/>
      <c r="G42" s="39" t="s">
        <v>39</v>
      </c>
      <c r="H42" s="92" t="e">
        <f>_xlfn.IFS(H32="oui",SQRT(H41),H32="non",Feuil1!G6)</f>
        <v>#DIV/0!</v>
      </c>
    </row>
    <row r="43" spans="2:9" ht="16.5" customHeight="1" x14ac:dyDescent="0.25">
      <c r="B43" s="24"/>
      <c r="C43" s="98"/>
      <c r="D43" s="25"/>
      <c r="E43" s="79" t="s">
        <v>62</v>
      </c>
      <c r="F43" s="25"/>
      <c r="G43" s="25"/>
      <c r="H43" s="91" t="e">
        <f>_xlfn.IFS(H34="oui",H35/H39,H34="non",Feuil1!G6)</f>
        <v>#DIV/0!</v>
      </c>
    </row>
    <row r="44" spans="2:9" ht="15.75" x14ac:dyDescent="0.25">
      <c r="B44" s="24"/>
      <c r="C44" s="98"/>
      <c r="D44" s="25"/>
      <c r="E44" s="56" t="s">
        <v>60</v>
      </c>
      <c r="F44" s="25"/>
      <c r="G44" s="39"/>
      <c r="H44" s="91" t="e">
        <f>_xlfn.IFS(H34="oui",H36/H39,H34="non",Feuil1!G6)</f>
        <v>#DIV/0!</v>
      </c>
    </row>
    <row r="45" spans="2:9" ht="15.75" x14ac:dyDescent="0.25">
      <c r="B45" s="24"/>
      <c r="C45" s="98"/>
      <c r="D45" s="25"/>
      <c r="E45" s="58" t="s">
        <v>57</v>
      </c>
      <c r="F45" s="25"/>
      <c r="G45" s="39" t="s">
        <v>39</v>
      </c>
      <c r="H45" s="92" t="e">
        <f>_xlfn.IFS(H34="oui",SQRT(H43),H34="non",Feuil1!G6)</f>
        <v>#DIV/0!</v>
      </c>
    </row>
    <row r="46" spans="2:9" ht="16.5" thickBot="1" x14ac:dyDescent="0.3">
      <c r="B46" s="31"/>
      <c r="C46" s="99"/>
      <c r="D46" s="32"/>
      <c r="E46" s="80" t="s">
        <v>61</v>
      </c>
      <c r="F46" s="32"/>
      <c r="G46" s="71" t="s">
        <v>39</v>
      </c>
      <c r="H46" s="93" t="e">
        <f>_xlfn.IFS(H34="oui",SQRT(H44),H34="non",Feuil1!G6)</f>
        <v>#DIV/0!</v>
      </c>
    </row>
    <row r="47" spans="2:9" ht="15.75" x14ac:dyDescent="0.25">
      <c r="B47" s="25"/>
      <c r="C47" s="25"/>
      <c r="D47" s="25"/>
      <c r="E47" s="97" t="s">
        <v>65</v>
      </c>
      <c r="F47" s="97"/>
      <c r="G47" s="97"/>
      <c r="H47" s="97"/>
      <c r="I47" s="70"/>
    </row>
    <row r="48" spans="2:9" ht="15.75" x14ac:dyDescent="0.25">
      <c r="B48" s="25"/>
      <c r="C48" s="25"/>
      <c r="D48" s="25"/>
      <c r="E48" s="42"/>
      <c r="F48" s="41"/>
      <c r="G48" s="39"/>
      <c r="H48" s="69"/>
      <c r="I48" s="70"/>
    </row>
    <row r="49" spans="2:5" x14ac:dyDescent="0.2">
      <c r="B49" s="84"/>
      <c r="C49" s="53" t="s">
        <v>66</v>
      </c>
    </row>
    <row r="51" spans="2:5" x14ac:dyDescent="0.2">
      <c r="B51" s="54"/>
      <c r="C51" s="16" t="s">
        <v>44</v>
      </c>
    </row>
    <row r="53" spans="2:5" x14ac:dyDescent="0.2">
      <c r="B53" s="25" t="s">
        <v>71</v>
      </c>
      <c r="C53" s="25"/>
      <c r="D53" s="25"/>
      <c r="E53" s="25"/>
    </row>
  </sheetData>
  <mergeCells count="8">
    <mergeCell ref="B2:D2"/>
    <mergeCell ref="E2:F2"/>
    <mergeCell ref="E47:H47"/>
    <mergeCell ref="C41:C46"/>
    <mergeCell ref="B4:H4"/>
    <mergeCell ref="B15:H15"/>
    <mergeCell ref="B25:H25"/>
    <mergeCell ref="B14:H14"/>
  </mergeCells>
  <phoneticPr fontId="1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Feuil1!$C$19:$C$30</xm:f>
          </x14:formula1>
          <xm:sqref>H38</xm:sqref>
        </x14:dataValidation>
        <x14:dataValidation type="list" allowBlank="1" showInputMessage="1" showErrorMessage="1" xr:uid="{00000000-0002-0000-0100-000001000000}">
          <x14:formula1>
            <xm:f>Feuil1!$C$7:$C$12</xm:f>
          </x14:formula1>
          <xm:sqref>H10</xm:sqref>
        </x14:dataValidation>
        <x14:dataValidation type="list" allowBlank="1" showInputMessage="1" showErrorMessage="1" xr:uid="{3C2409AC-7262-4BFF-9175-21CFDD10CAEB}">
          <x14:formula1>
            <xm:f>Feuil1!$F$6:$F$7</xm:f>
          </x14:formula1>
          <xm:sqref>H32 H34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8C485-1BFF-4B8D-8BA8-5991D05CD621}">
  <dimension ref="C5:G30"/>
  <sheetViews>
    <sheetView workbookViewId="0">
      <selection activeCell="H11" sqref="H11"/>
    </sheetView>
  </sheetViews>
  <sheetFormatPr baseColWidth="10" defaultRowHeight="15.75" x14ac:dyDescent="0.25"/>
  <sheetData>
    <row r="5" spans="3:7" ht="16.5" thickBot="1" x14ac:dyDescent="0.3">
      <c r="C5" s="1" t="s">
        <v>7</v>
      </c>
    </row>
    <row r="6" spans="3:7" x14ac:dyDescent="0.25">
      <c r="C6" s="2" t="s">
        <v>9</v>
      </c>
      <c r="D6" s="3" t="s">
        <v>10</v>
      </c>
      <c r="F6" t="s">
        <v>49</v>
      </c>
      <c r="G6" s="15" t="s">
        <v>54</v>
      </c>
    </row>
    <row r="7" spans="3:7" x14ac:dyDescent="0.25">
      <c r="C7" s="4">
        <v>1</v>
      </c>
      <c r="D7" s="5">
        <v>75</v>
      </c>
      <c r="F7" t="s">
        <v>50</v>
      </c>
    </row>
    <row r="8" spans="3:7" x14ac:dyDescent="0.25">
      <c r="C8" s="4">
        <v>2</v>
      </c>
      <c r="D8" s="5">
        <v>150</v>
      </c>
    </row>
    <row r="9" spans="3:7" x14ac:dyDescent="0.25">
      <c r="C9" s="4">
        <v>3</v>
      </c>
      <c r="D9" s="5">
        <v>200</v>
      </c>
    </row>
    <row r="10" spans="3:7" x14ac:dyDescent="0.25">
      <c r="C10" s="4">
        <v>4</v>
      </c>
      <c r="D10" s="5">
        <v>300</v>
      </c>
    </row>
    <row r="11" spans="3:7" ht="16.5" thickBot="1" x14ac:dyDescent="0.3">
      <c r="C11" s="6">
        <v>5</v>
      </c>
      <c r="D11" s="7">
        <v>450</v>
      </c>
    </row>
    <row r="12" spans="3:7" ht="16.5" thickBot="1" x14ac:dyDescent="0.3">
      <c r="C12" s="6">
        <v>6</v>
      </c>
      <c r="D12" s="7">
        <v>600</v>
      </c>
    </row>
    <row r="18" spans="3:4" ht="16.5" thickBot="1" x14ac:dyDescent="0.3">
      <c r="C18" s="1" t="s">
        <v>7</v>
      </c>
    </row>
    <row r="19" spans="3:4" x14ac:dyDescent="0.25">
      <c r="C19" s="2" t="s">
        <v>22</v>
      </c>
      <c r="D19" s="3" t="s">
        <v>23</v>
      </c>
    </row>
    <row r="20" spans="3:4" x14ac:dyDescent="0.25">
      <c r="C20" s="8" t="s">
        <v>25</v>
      </c>
      <c r="D20" s="9">
        <v>0.5</v>
      </c>
    </row>
    <row r="21" spans="3:4" x14ac:dyDescent="0.25">
      <c r="C21" s="8" t="s">
        <v>27</v>
      </c>
      <c r="D21" s="9">
        <v>2</v>
      </c>
    </row>
    <row r="22" spans="3:4" x14ac:dyDescent="0.25">
      <c r="C22" s="8" t="s">
        <v>29</v>
      </c>
      <c r="D22" s="9">
        <v>3</v>
      </c>
    </row>
    <row r="23" spans="3:4" x14ac:dyDescent="0.25">
      <c r="C23" s="8" t="s">
        <v>31</v>
      </c>
      <c r="D23" s="9">
        <v>0.4</v>
      </c>
    </row>
    <row r="24" spans="3:4" x14ac:dyDescent="0.25">
      <c r="C24" s="8" t="s">
        <v>32</v>
      </c>
      <c r="D24" s="9">
        <v>1.5</v>
      </c>
    </row>
    <row r="25" spans="3:4" x14ac:dyDescent="0.25">
      <c r="C25" s="8" t="s">
        <v>34</v>
      </c>
      <c r="D25" s="9">
        <v>4</v>
      </c>
    </row>
    <row r="26" spans="3:4" x14ac:dyDescent="0.25">
      <c r="C26" s="8" t="s">
        <v>35</v>
      </c>
      <c r="D26" s="9">
        <v>20</v>
      </c>
    </row>
    <row r="27" spans="3:4" x14ac:dyDescent="0.25">
      <c r="C27" s="8" t="s">
        <v>36</v>
      </c>
      <c r="D27" s="9">
        <v>1</v>
      </c>
    </row>
    <row r="28" spans="3:4" x14ac:dyDescent="0.25">
      <c r="C28" s="8" t="s">
        <v>38</v>
      </c>
      <c r="D28" s="9">
        <v>12</v>
      </c>
    </row>
    <row r="29" spans="3:4" x14ac:dyDescent="0.25">
      <c r="C29" s="8" t="s">
        <v>40</v>
      </c>
      <c r="D29" s="9">
        <v>15</v>
      </c>
    </row>
    <row r="30" spans="3:4" ht="16.5" thickBot="1" x14ac:dyDescent="0.3">
      <c r="C30" s="10" t="s">
        <v>41</v>
      </c>
      <c r="D30" s="11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Nomenclature</vt:lpstr>
      <vt:lpstr>Descente charge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 PHILIPPE</dc:creator>
  <cp:keywords/>
  <dc:description/>
  <cp:lastModifiedBy>Utilisateur</cp:lastModifiedBy>
  <cp:revision/>
  <dcterms:created xsi:type="dcterms:W3CDTF">2017-01-16T20:51:54Z</dcterms:created>
  <dcterms:modified xsi:type="dcterms:W3CDTF">2021-03-22T18:03:01Z</dcterms:modified>
  <cp:category/>
  <cp:contentStatus/>
</cp:coreProperties>
</file>