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showInkAnnotation="0" autoCompressPictures="0"/>
  <bookViews>
    <workbookView xWindow="6660" yWindow="0" windowWidth="20730" windowHeight="11760" tabRatio="500"/>
  </bookViews>
  <sheets>
    <sheet name="U62 REVUE PROJET" sheetId="7" r:id="rId1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21" i="7"/>
  <c r="N22"/>
  <c r="N23"/>
  <c r="N24"/>
  <c r="N25"/>
  <c r="N26"/>
  <c r="N27"/>
  <c r="N20"/>
  <c r="N10"/>
  <c r="N11"/>
  <c r="N12"/>
  <c r="N13"/>
  <c r="N14"/>
  <c r="N15"/>
  <c r="N16"/>
  <c r="N17"/>
  <c r="N18"/>
  <c r="N9"/>
  <c r="F33"/>
  <c r="L9"/>
  <c r="L11"/>
  <c r="L13"/>
  <c r="L15"/>
  <c r="L8"/>
  <c r="L20"/>
  <c r="L22"/>
  <c r="L25"/>
  <c r="L19"/>
  <c r="O9"/>
  <c r="O10"/>
  <c r="O11"/>
  <c r="O12"/>
  <c r="O13"/>
  <c r="O14"/>
  <c r="O15"/>
  <c r="O16"/>
  <c r="O17"/>
  <c r="O18"/>
  <c r="O20"/>
  <c r="O21"/>
  <c r="O22"/>
  <c r="O23"/>
  <c r="O24"/>
  <c r="O25"/>
  <c r="O26"/>
  <c r="O27"/>
  <c r="O28"/>
  <c r="F31"/>
  <c r="K28"/>
  <c r="F30"/>
  <c r="M19"/>
  <c r="M8"/>
  <c r="F29"/>
  <c r="M20"/>
  <c r="M21"/>
  <c r="M22"/>
  <c r="M23"/>
  <c r="M24"/>
  <c r="M25"/>
  <c r="M26"/>
  <c r="M16"/>
  <c r="M17"/>
  <c r="M18"/>
  <c r="J22"/>
  <c r="J23"/>
  <c r="J24"/>
  <c r="J25"/>
  <c r="J26"/>
  <c r="J16"/>
  <c r="J17"/>
  <c r="J18"/>
  <c r="J20"/>
  <c r="J21"/>
  <c r="M9"/>
  <c r="M10"/>
  <c r="M11"/>
  <c r="M12"/>
  <c r="M13"/>
  <c r="M14"/>
  <c r="M15"/>
  <c r="M27"/>
  <c r="J14"/>
  <c r="J27"/>
  <c r="J15"/>
  <c r="J13"/>
  <c r="J12"/>
  <c r="J11"/>
  <c r="J10"/>
  <c r="J9"/>
</calcChain>
</file>

<file path=xl/sharedStrings.xml><?xml version="1.0" encoding="utf-8"?>
<sst xmlns="http://schemas.openxmlformats.org/spreadsheetml/2006/main" count="61" uniqueCount="60">
  <si>
    <t>non</t>
  </si>
  <si>
    <t>1/3</t>
  </si>
  <si>
    <t>2/3</t>
  </si>
  <si>
    <t>3/3</t>
  </si>
  <si>
    <t>Indicateurs</t>
  </si>
  <si>
    <t>Compétences</t>
  </si>
  <si>
    <t>Poids</t>
  </si>
  <si>
    <t>Note</t>
  </si>
  <si>
    <r>
      <t xml:space="preserve">Note brute (si un taux Tx d'indicateurs évalués par objectif est &lt; 50%, ou si il y a une erreur, alors le calcul est refusé. Voir repères </t>
    </r>
    <r>
      <rPr>
        <sz val="12"/>
        <color indexed="10"/>
        <rFont val="Arial"/>
        <family val="2"/>
      </rPr>
      <t>◄</t>
    </r>
    <r>
      <rPr>
        <sz val="12"/>
        <rFont val="Arial"/>
        <family val="2"/>
      </rPr>
      <t xml:space="preserve"> à droite de la grille) :</t>
    </r>
  </si>
  <si>
    <t>Note sur 20 proposée au jury* :</t>
  </si>
  <si>
    <t>/20</t>
  </si>
  <si>
    <t>Note x coefficient :</t>
  </si>
  <si>
    <t xml:space="preserve">* La note proposée, arrondie au demi point ou au point entier supérieur, est décidée par les évaluateurs à partir de la note brute </t>
  </si>
  <si>
    <t xml:space="preserve">Candidat : </t>
  </si>
  <si>
    <t>BTS Conception de Produits Industriels</t>
  </si>
  <si>
    <t>Appréciation globale</t>
  </si>
  <si>
    <t>Signature</t>
  </si>
  <si>
    <t>Date</t>
  </si>
  <si>
    <t>Nom et prénom du tuteur</t>
  </si>
  <si>
    <t>Épreuve E6 – Prototypage et industrialisation des produits</t>
  </si>
  <si>
    <t>REVUE DE PROJET</t>
  </si>
  <si>
    <t>Unité U62 – Projet collaboratif d’optimisation d’un produit et d’un processus</t>
  </si>
  <si>
    <t>(Coefficient 3)</t>
  </si>
  <si>
    <t>C4 : S’impliquer dans un groupe projet et argumenter des choix techniques</t>
  </si>
  <si>
    <t>C4.1</t>
  </si>
  <si>
    <t>Argumenter, au sein d’un groupe projet, les solutions techniques et économiques proposées en exploitant les outils adaptés.</t>
  </si>
  <si>
    <t>Les critères techniques et économiques retenus sont pertinents.</t>
  </si>
  <si>
    <t>L’argumentation est logique et objective.</t>
  </si>
  <si>
    <t>C4.2</t>
  </si>
  <si>
    <t>Travailler en équipe et adopter les postures d'écoute, de discussion, de prise en compte d'avis, de participation.</t>
  </si>
  <si>
    <t>Les interventions sont pertinentes.</t>
  </si>
  <si>
    <t>La définition du rôle tenu au sein du groupe est pertinente</t>
  </si>
  <si>
    <t>Rendre compte et participer à la capitalisation des solutions techniques de l'entreprise.</t>
  </si>
  <si>
    <t>C4.3</t>
  </si>
  <si>
    <t>Les moyens de communication retenus sont pertinents et maîtrisés.</t>
  </si>
  <si>
    <t>Les descriptions techniques sont exactes et précises.</t>
  </si>
  <si>
    <t>C4.4</t>
  </si>
  <si>
    <t xml:space="preserve">Respecter la durée d’étude attendue en phase avec le jalonnement d’un projet, recenser les éléments du coût et rendre compte.  </t>
  </si>
  <si>
    <t>Les jalons du projet sont identifiés et respectés.</t>
  </si>
  <si>
    <t>La durée d'étude est respectée.</t>
  </si>
  <si>
    <t>Les éléments impactant les coûts de l'étude sont identifiés.</t>
  </si>
  <si>
    <t>Les informations sont concises et claires.</t>
  </si>
  <si>
    <t>C11 Participer à un processus collaboratif  d’optimisation de conception et de réalisation de produit</t>
  </si>
  <si>
    <t>C11.1</t>
  </si>
  <si>
    <t>Collaborer au choix d'un matériau et d’un procédé d’élaboration compatibles avec les fonctions et formes de la pièce.</t>
  </si>
  <si>
    <t>Le choix du matériau est correctement justifié.</t>
  </si>
  <si>
    <t>Le choix du procédé est correctement justifié.</t>
  </si>
  <si>
    <t>C11.2</t>
  </si>
  <si>
    <t>Intégrer les exigences ou propositions d’un spécialiste.</t>
  </si>
  <si>
    <t>Les critères retenus sont justifiés au regard du cahier des charges.</t>
  </si>
  <si>
    <t>Le compromis matériau-géométrie-procédé-coût est justifié.</t>
  </si>
  <si>
    <t>Le modèle numérique est correctement modifié</t>
  </si>
  <si>
    <t>C11.3</t>
  </si>
  <si>
    <t>Collaborer à la définition/ au choix des moyens de réalisation en réponse à un besoin de conception et de fabrication.</t>
  </si>
  <si>
    <t>Le choix du couple produit/procédé est compatible au regard des contraintes de production.</t>
  </si>
  <si>
    <t>La solution est valide d’un point de vue économique et/ou environnemental.</t>
  </si>
  <si>
    <t>La définition des moyens est en adéquation avec leur aptitude.</t>
  </si>
  <si>
    <t>Taux Txd'indicateurs évalués pourla compétence C4</t>
  </si>
  <si>
    <t>Taux Txd'indicateurs évalués pourla compétence C11</t>
  </si>
  <si>
    <t>/60</t>
  </si>
</sst>
</file>

<file path=xl/styles.xml><?xml version="1.0" encoding="utf-8"?>
<styleSheet xmlns="http://schemas.openxmlformats.org/spreadsheetml/2006/main">
  <numFmts count="1">
    <numFmt numFmtId="164" formatCode="0.0"/>
  </numFmts>
  <fonts count="30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9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Arial"/>
      <family val="2"/>
    </font>
    <font>
      <sz val="9"/>
      <name val="Arial"/>
      <family val="2"/>
    </font>
    <font>
      <sz val="9"/>
      <color indexed="12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  <font>
      <b/>
      <sz val="12"/>
      <name val="Arial"/>
      <family val="2"/>
    </font>
    <font>
      <b/>
      <sz val="10"/>
      <color indexed="52"/>
      <name val="Arial"/>
      <family val="2"/>
    </font>
    <font>
      <b/>
      <sz val="12"/>
      <color indexed="10"/>
      <name val="Arial"/>
      <family val="2"/>
    </font>
    <font>
      <b/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indexed="10"/>
      <name val="Arial"/>
      <family val="2"/>
    </font>
    <font>
      <sz val="9"/>
      <name val="Arial Narrow"/>
      <family val="2"/>
    </font>
    <font>
      <sz val="10"/>
      <color indexed="12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2"/>
      <color rgb="FFFF0000"/>
      <name val="Arial"/>
      <family val="2"/>
    </font>
    <font>
      <b/>
      <sz val="14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</borders>
  <cellStyleXfs count="2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05">
    <xf numFmtId="0" fontId="0" fillId="0" borderId="0" xfId="0"/>
    <xf numFmtId="0" fontId="0" fillId="0" borderId="1" xfId="0" applyBorder="1" applyAlignment="1">
      <alignment horizontal="center"/>
    </xf>
    <xf numFmtId="0" fontId="5" fillId="0" borderId="1" xfId="0" applyFont="1" applyBorder="1" applyAlignment="1" applyProtection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/>
    </xf>
    <xf numFmtId="0" fontId="6" fillId="0" borderId="0" xfId="0" applyFont="1"/>
    <xf numFmtId="49" fontId="5" fillId="0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/>
    <xf numFmtId="0" fontId="8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right"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0" xfId="0" applyFont="1" applyBorder="1" applyAlignment="1" applyProtection="1">
      <alignment vertical="center" wrapText="1"/>
    </xf>
    <xf numFmtId="0" fontId="12" fillId="0" borderId="0" xfId="0" applyFont="1" applyBorder="1" applyAlignment="1" applyProtection="1">
      <alignment horizontal="right" vertical="center"/>
    </xf>
    <xf numFmtId="0" fontId="10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right" vertical="center"/>
    </xf>
    <xf numFmtId="0" fontId="16" fillId="0" borderId="0" xfId="0" applyFont="1"/>
    <xf numFmtId="0" fontId="1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6" fillId="0" borderId="0" xfId="0" applyFont="1" applyAlignment="1">
      <alignment horizontal="center"/>
    </xf>
    <xf numFmtId="9" fontId="0" fillId="2" borderId="1" xfId="0" applyNumberFormat="1" applyFill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center" vertical="center"/>
    </xf>
    <xf numFmtId="2" fontId="0" fillId="0" borderId="0" xfId="0" applyNumberFormat="1" applyFont="1" applyAlignment="1">
      <alignment horizontal="center" vertical="center"/>
    </xf>
    <xf numFmtId="2" fontId="16" fillId="0" borderId="0" xfId="0" applyNumberFormat="1" applyFont="1" applyAlignment="1">
      <alignment horizontal="center"/>
    </xf>
    <xf numFmtId="2" fontId="0" fillId="0" borderId="0" xfId="0" applyNumberFormat="1" applyFont="1" applyAlignment="1">
      <alignment horizontal="center"/>
    </xf>
    <xf numFmtId="0" fontId="19" fillId="0" borderId="0" xfId="0" applyFont="1" applyAlignment="1">
      <alignment vertical="center"/>
    </xf>
    <xf numFmtId="0" fontId="20" fillId="0" borderId="0" xfId="0" applyFont="1"/>
    <xf numFmtId="0" fontId="21" fillId="0" borderId="0" xfId="0" applyFont="1" applyAlignment="1">
      <alignment horizontal="left" vertical="center"/>
    </xf>
    <xf numFmtId="0" fontId="23" fillId="0" borderId="0" xfId="0" applyFont="1" applyBorder="1" applyAlignment="1" applyProtection="1">
      <alignment horizontal="right" vertical="center"/>
    </xf>
    <xf numFmtId="0" fontId="24" fillId="0" borderId="0" xfId="0" applyFont="1" applyFill="1" applyBorder="1" applyAlignment="1" applyProtection="1">
      <alignment vertical="top" wrapText="1"/>
    </xf>
    <xf numFmtId="0" fontId="24" fillId="0" borderId="0" xfId="0" applyFont="1" applyBorder="1" applyAlignment="1" applyProtection="1">
      <alignment vertical="top" wrapText="1"/>
    </xf>
    <xf numFmtId="0" fontId="24" fillId="0" borderId="0" xfId="0" applyFont="1" applyBorder="1" applyAlignment="1" applyProtection="1">
      <alignment horizontal="center" vertical="top" wrapText="1"/>
    </xf>
    <xf numFmtId="0" fontId="5" fillId="0" borderId="0" xfId="0" applyFont="1" applyBorder="1" applyAlignment="1" applyProtection="1">
      <alignment horizontal="center" vertical="center"/>
    </xf>
    <xf numFmtId="0" fontId="15" fillId="4" borderId="0" xfId="0" applyFont="1" applyFill="1" applyBorder="1" applyAlignment="1" applyProtection="1">
      <alignment vertical="center"/>
    </xf>
    <xf numFmtId="0" fontId="15" fillId="4" borderId="19" xfId="0" applyFont="1" applyFill="1" applyBorder="1" applyAlignment="1" applyProtection="1">
      <alignment vertical="center"/>
    </xf>
    <xf numFmtId="0" fontId="15" fillId="4" borderId="11" xfId="0" applyFont="1" applyFill="1" applyBorder="1" applyAlignment="1" applyProtection="1">
      <alignment vertical="center"/>
    </xf>
    <xf numFmtId="0" fontId="15" fillId="4" borderId="20" xfId="0" applyFont="1" applyFill="1" applyBorder="1" applyAlignment="1" applyProtection="1">
      <alignment vertical="center"/>
    </xf>
    <xf numFmtId="0" fontId="15" fillId="4" borderId="21" xfId="0" applyFont="1" applyFill="1" applyBorder="1" applyAlignment="1" applyProtection="1">
      <alignment vertical="center"/>
    </xf>
    <xf numFmtId="0" fontId="15" fillId="4" borderId="12" xfId="0" applyFont="1" applyFill="1" applyBorder="1" applyAlignment="1" applyProtection="1">
      <alignment vertical="center"/>
    </xf>
    <xf numFmtId="0" fontId="15" fillId="0" borderId="13" xfId="0" applyFont="1" applyBorder="1" applyAlignment="1" applyProtection="1">
      <alignment vertical="center" wrapText="1"/>
    </xf>
    <xf numFmtId="0" fontId="0" fillId="0" borderId="13" xfId="0" applyFont="1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horizontal="right" vertical="center"/>
    </xf>
    <xf numFmtId="0" fontId="28" fillId="0" borderId="0" xfId="0" applyFont="1" applyAlignment="1">
      <alignment horizontal="left" vertical="center"/>
    </xf>
    <xf numFmtId="0" fontId="27" fillId="0" borderId="13" xfId="0" applyFont="1" applyBorder="1" applyAlignment="1">
      <alignment horizontal="center" vertical="center"/>
    </xf>
    <xf numFmtId="0" fontId="27" fillId="3" borderId="2" xfId="0" applyFont="1" applyFill="1" applyBorder="1" applyAlignment="1">
      <alignment horizontal="center"/>
    </xf>
    <xf numFmtId="0" fontId="27" fillId="0" borderId="1" xfId="0" applyFont="1" applyFill="1" applyBorder="1" applyAlignment="1">
      <alignment horizontal="center" vertical="center"/>
    </xf>
    <xf numFmtId="0" fontId="27" fillId="3" borderId="1" xfId="0" applyFont="1" applyFill="1" applyBorder="1" applyAlignment="1">
      <alignment horizontal="center"/>
    </xf>
    <xf numFmtId="0" fontId="27" fillId="0" borderId="1" xfId="0" applyFont="1" applyFill="1" applyBorder="1" applyAlignment="1">
      <alignment horizontal="center"/>
    </xf>
    <xf numFmtId="0" fontId="16" fillId="5" borderId="0" xfId="0" applyFont="1" applyFill="1" applyAlignment="1">
      <alignment horizontal="left" vertical="center"/>
    </xf>
    <xf numFmtId="0" fontId="29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2" borderId="4" xfId="0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center" vertical="top"/>
    </xf>
    <xf numFmtId="2" fontId="0" fillId="0" borderId="3" xfId="0" applyNumberForma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14" fillId="4" borderId="7" xfId="0" applyNumberFormat="1" applyFont="1" applyFill="1" applyBorder="1" applyAlignment="1" applyProtection="1">
      <alignment horizontal="center" vertical="center"/>
    </xf>
    <xf numFmtId="0" fontId="14" fillId="4" borderId="8" xfId="0" applyFont="1" applyFill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right" vertical="center"/>
    </xf>
    <xf numFmtId="9" fontId="9" fillId="0" borderId="0" xfId="0" applyNumberFormat="1" applyFont="1" applyBorder="1" applyAlignment="1" applyProtection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164" fontId="12" fillId="0" borderId="7" xfId="0" applyNumberFormat="1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</xf>
    <xf numFmtId="0" fontId="23" fillId="0" borderId="21" xfId="0" applyFont="1" applyFill="1" applyBorder="1" applyAlignment="1" applyProtection="1">
      <alignment horizontal="right" vertical="center"/>
    </xf>
    <xf numFmtId="0" fontId="15" fillId="4" borderId="17" xfId="0" applyFont="1" applyFill="1" applyBorder="1" applyAlignment="1" applyProtection="1">
      <alignment horizontal="center" vertical="center"/>
    </xf>
    <xf numFmtId="0" fontId="15" fillId="4" borderId="18" xfId="0" applyFont="1" applyFill="1" applyBorder="1" applyAlignment="1" applyProtection="1">
      <alignment horizontal="center" vertical="center"/>
    </xf>
    <xf numFmtId="0" fontId="15" fillId="4" borderId="10" xfId="0" applyFont="1" applyFill="1" applyBorder="1" applyAlignment="1" applyProtection="1">
      <alignment horizontal="center" vertical="center"/>
    </xf>
    <xf numFmtId="0" fontId="15" fillId="0" borderId="13" xfId="0" applyFont="1" applyBorder="1" applyAlignment="1" applyProtection="1">
      <alignment horizontal="center" vertical="center"/>
    </xf>
    <xf numFmtId="0" fontId="15" fillId="0" borderId="14" xfId="0" applyFont="1" applyBorder="1" applyAlignment="1" applyProtection="1">
      <alignment horizontal="center" vertical="center"/>
    </xf>
    <xf numFmtId="0" fontId="15" fillId="0" borderId="15" xfId="0" applyFont="1" applyBorder="1" applyAlignment="1" applyProtection="1">
      <alignment horizontal="center" vertical="center"/>
    </xf>
    <xf numFmtId="0" fontId="15" fillId="0" borderId="16" xfId="0" applyFont="1" applyBorder="1" applyAlignment="1" applyProtection="1">
      <alignment horizontal="center" vertical="center"/>
    </xf>
    <xf numFmtId="0" fontId="0" fillId="0" borderId="13" xfId="0" applyFont="1" applyBorder="1" applyAlignment="1" applyProtection="1">
      <alignment horizontal="center" vertical="center" wrapText="1"/>
      <protection locked="0"/>
    </xf>
    <xf numFmtId="14" fontId="25" fillId="0" borderId="22" xfId="0" applyNumberFormat="1" applyFont="1" applyBorder="1" applyAlignment="1" applyProtection="1">
      <alignment horizontal="center" vertical="center"/>
      <protection locked="0"/>
    </xf>
    <xf numFmtId="14" fontId="25" fillId="0" borderId="23" xfId="0" applyNumberFormat="1" applyFont="1" applyBorder="1" applyAlignment="1" applyProtection="1">
      <alignment horizontal="center" vertical="center"/>
      <protection locked="0"/>
    </xf>
    <xf numFmtId="14" fontId="25" fillId="0" borderId="24" xfId="0" applyNumberFormat="1" applyFont="1" applyBorder="1" applyAlignment="1" applyProtection="1">
      <alignment horizontal="center" vertical="center"/>
      <protection locked="0"/>
    </xf>
    <xf numFmtId="0" fontId="27" fillId="0" borderId="26" xfId="0" applyFont="1" applyFill="1" applyBorder="1" applyAlignment="1">
      <alignment horizontal="center"/>
    </xf>
    <xf numFmtId="0" fontId="0" fillId="0" borderId="26" xfId="0" applyBorder="1" applyAlignment="1">
      <alignment horizontal="center" vertical="center"/>
    </xf>
    <xf numFmtId="0" fontId="26" fillId="0" borderId="3" xfId="0" applyFont="1" applyBorder="1" applyAlignment="1">
      <alignment vertical="center" wrapText="1"/>
    </xf>
    <xf numFmtId="0" fontId="26" fillId="0" borderId="2" xfId="0" applyFont="1" applyBorder="1" applyAlignment="1">
      <alignment vertical="center" wrapText="1"/>
    </xf>
    <xf numFmtId="0" fontId="0" fillId="0" borderId="27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27" fillId="0" borderId="26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/>
    </xf>
    <xf numFmtId="0" fontId="26" fillId="0" borderId="25" xfId="0" applyFont="1" applyBorder="1" applyAlignment="1">
      <alignment vertical="center" wrapText="1"/>
    </xf>
    <xf numFmtId="0" fontId="26" fillId="0" borderId="26" xfId="0" applyFont="1" applyBorder="1" applyAlignment="1">
      <alignment vertical="center" wrapText="1"/>
    </xf>
    <xf numFmtId="0" fontId="22" fillId="3" borderId="26" xfId="0" applyFont="1" applyFill="1" applyBorder="1" applyAlignment="1"/>
    <xf numFmtId="0" fontId="22" fillId="0" borderId="26" xfId="0" applyFont="1" applyFill="1" applyBorder="1" applyAlignment="1" applyProtection="1">
      <alignment vertical="center"/>
      <protection locked="0"/>
    </xf>
    <xf numFmtId="0" fontId="22" fillId="0" borderId="28" xfId="0" applyFont="1" applyFill="1" applyBorder="1" applyAlignment="1" applyProtection="1">
      <alignment vertical="center" wrapText="1"/>
    </xf>
    <xf numFmtId="0" fontId="22" fillId="0" borderId="29" xfId="0" applyFont="1" applyBorder="1" applyAlignment="1"/>
    <xf numFmtId="0" fontId="22" fillId="0" borderId="26" xfId="0" applyFont="1" applyFill="1" applyBorder="1" applyAlignment="1" applyProtection="1">
      <alignment vertical="center" wrapText="1"/>
    </xf>
    <xf numFmtId="0" fontId="22" fillId="3" borderId="26" xfId="0" applyFont="1" applyFill="1" applyBorder="1" applyAlignment="1">
      <alignment horizontal="left" vertical="center"/>
    </xf>
    <xf numFmtId="0" fontId="22" fillId="0" borderId="2" xfId="0" applyFont="1" applyFill="1" applyBorder="1" applyAlignment="1" applyProtection="1">
      <alignment horizontal="left" vertical="center"/>
      <protection locked="0"/>
    </xf>
    <xf numFmtId="0" fontId="22" fillId="0" borderId="30" xfId="0" applyFont="1" applyFill="1" applyBorder="1" applyAlignment="1" applyProtection="1">
      <alignment horizontal="left" vertical="center" wrapText="1"/>
    </xf>
    <xf numFmtId="0" fontId="22" fillId="0" borderId="3" xfId="0" applyFont="1" applyFill="1" applyBorder="1" applyAlignment="1" applyProtection="1">
      <alignment horizontal="left" vertical="center" wrapText="1"/>
    </xf>
    <xf numFmtId="2" fontId="0" fillId="0" borderId="27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</cellXfs>
  <cellStyles count="23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O45"/>
  <sheetViews>
    <sheetView tabSelected="1" zoomScale="60" zoomScaleNormal="60" workbookViewId="0">
      <selection activeCell="I20" sqref="I20:I27"/>
    </sheetView>
  </sheetViews>
  <sheetFormatPr baseColWidth="10" defaultRowHeight="15.75"/>
  <cols>
    <col min="1" max="1" width="3" customWidth="1"/>
    <col min="2" max="2" width="6.5" customWidth="1"/>
    <col min="3" max="3" width="47.25" style="4" customWidth="1"/>
    <col min="4" max="4" width="110.75" customWidth="1"/>
    <col min="5" max="5" width="5.125" customWidth="1"/>
    <col min="6" max="6" width="5" customWidth="1"/>
    <col min="7" max="7" width="5.875" customWidth="1"/>
    <col min="8" max="8" width="5.625" customWidth="1"/>
    <col min="9" max="9" width="5.5" customWidth="1"/>
    <col min="10" max="10" width="6.125" style="10" customWidth="1"/>
    <col min="11" max="12" width="11" style="7"/>
    <col min="13" max="13" width="7.625" style="25" customWidth="1"/>
    <col min="14" max="14" width="8.5" style="28" customWidth="1"/>
    <col min="15" max="15" width="6" style="25" customWidth="1"/>
  </cols>
  <sheetData>
    <row r="1" spans="2:15" s="9" customFormat="1" ht="33" customHeight="1">
      <c r="B1" s="29" t="s">
        <v>14</v>
      </c>
      <c r="C1" s="20"/>
      <c r="E1" s="52" t="s">
        <v>13</v>
      </c>
      <c r="F1" s="52"/>
      <c r="G1" s="52"/>
      <c r="H1" s="52"/>
      <c r="I1" s="52"/>
      <c r="J1" s="52"/>
      <c r="K1" s="52"/>
      <c r="L1" s="52"/>
      <c r="M1" s="25"/>
      <c r="N1" s="26"/>
      <c r="O1" s="25"/>
    </row>
    <row r="2" spans="2:15" s="18" customFormat="1" ht="36.75" customHeight="1">
      <c r="B2" s="31" t="s">
        <v>19</v>
      </c>
      <c r="E2" s="53" t="s">
        <v>20</v>
      </c>
      <c r="F2" s="53"/>
      <c r="G2" s="53"/>
      <c r="H2" s="53"/>
      <c r="I2" s="53"/>
      <c r="J2" s="53"/>
      <c r="K2" s="53"/>
      <c r="L2" s="53"/>
      <c r="M2" s="19"/>
      <c r="N2" s="27"/>
      <c r="O2" s="19"/>
    </row>
    <row r="3" spans="2:15" s="18" customFormat="1" ht="18.75">
      <c r="B3" s="46" t="s">
        <v>21</v>
      </c>
      <c r="E3" s="22"/>
      <c r="F3" s="22"/>
      <c r="G3" s="22"/>
      <c r="H3" s="22"/>
      <c r="I3" s="22"/>
      <c r="J3" s="22"/>
      <c r="K3" s="22"/>
      <c r="L3" s="22"/>
      <c r="M3" s="19"/>
      <c r="N3" s="27"/>
      <c r="O3" s="19"/>
    </row>
    <row r="4" spans="2:15" s="18" customFormat="1" ht="18.75">
      <c r="B4" s="31" t="s">
        <v>22</v>
      </c>
      <c r="E4" s="22"/>
      <c r="F4" s="22"/>
      <c r="G4" s="22"/>
      <c r="H4" s="22"/>
      <c r="I4" s="22"/>
      <c r="J4" s="22"/>
      <c r="K4" s="22"/>
      <c r="L4" s="22"/>
      <c r="M4" s="19"/>
      <c r="N4" s="27"/>
      <c r="O4" s="19"/>
    </row>
    <row r="5" spans="2:15" s="18" customFormat="1" ht="18.75">
      <c r="B5" s="30"/>
      <c r="E5" s="22"/>
      <c r="F5" s="22"/>
      <c r="G5" s="22"/>
      <c r="H5" s="22"/>
      <c r="I5" s="22"/>
      <c r="J5" s="22"/>
      <c r="K5" s="22"/>
      <c r="L5" s="22"/>
      <c r="M5" s="19"/>
      <c r="N5" s="27"/>
      <c r="O5" s="19"/>
    </row>
    <row r="7" spans="2:15">
      <c r="B7" s="54" t="s">
        <v>5</v>
      </c>
      <c r="C7" s="54"/>
      <c r="D7" s="1" t="s">
        <v>4</v>
      </c>
      <c r="E7" s="2" t="s">
        <v>0</v>
      </c>
      <c r="F7" s="3">
        <v>0</v>
      </c>
      <c r="G7" s="3" t="s">
        <v>1</v>
      </c>
      <c r="H7" s="3" t="s">
        <v>2</v>
      </c>
      <c r="I7" s="3" t="s">
        <v>3</v>
      </c>
      <c r="K7" s="5" t="s">
        <v>6</v>
      </c>
      <c r="L7" s="5" t="s">
        <v>7</v>
      </c>
    </row>
    <row r="8" spans="2:15" ht="16.5" customHeight="1">
      <c r="B8" s="55" t="s">
        <v>23</v>
      </c>
      <c r="C8" s="56"/>
      <c r="D8" s="56"/>
      <c r="E8" s="56"/>
      <c r="F8" s="56"/>
      <c r="G8" s="56"/>
      <c r="H8" s="56"/>
      <c r="I8" s="57"/>
      <c r="K8" s="23">
        <v>0.5</v>
      </c>
      <c r="L8" s="8">
        <f>SUM(L9:L18)</f>
        <v>0</v>
      </c>
      <c r="M8" s="25">
        <f>SUM(M9:M18)</f>
        <v>10</v>
      </c>
    </row>
    <row r="9" spans="2:15" ht="17.850000000000001" customHeight="1">
      <c r="B9" s="84" t="s">
        <v>24</v>
      </c>
      <c r="C9" s="92" t="s">
        <v>25</v>
      </c>
      <c r="D9" s="95" t="s">
        <v>26</v>
      </c>
      <c r="E9" s="47"/>
      <c r="F9" s="47"/>
      <c r="G9" s="47"/>
      <c r="H9" s="47"/>
      <c r="I9" s="47"/>
      <c r="J9" s="21" t="str">
        <f t="shared" ref="J9:J27" si="0">(IF(O9&lt;&gt;1,"◄",""))</f>
        <v>◄</v>
      </c>
      <c r="K9" s="6">
        <v>1</v>
      </c>
      <c r="L9" s="103">
        <f>SUM(N9:N10)</f>
        <v>0</v>
      </c>
      <c r="M9" s="25">
        <f>IF(E9&lt;&gt;"",0,K9)</f>
        <v>1</v>
      </c>
      <c r="N9" s="28">
        <f>(IF(G9&lt;&gt;"",1/3,0)+IF(H9&lt;&gt;"",2/3,0)+IF(I9&lt;&gt;"",1,0))*K$8*20*M9/SUM(M$9:M$18)</f>
        <v>0</v>
      </c>
      <c r="O9" s="25">
        <f>COUNTA(E9:I9)</f>
        <v>0</v>
      </c>
    </row>
    <row r="10" spans="2:15" ht="19.5" customHeight="1">
      <c r="B10" s="84"/>
      <c r="C10" s="86"/>
      <c r="D10" s="94" t="s">
        <v>27</v>
      </c>
      <c r="E10" s="48"/>
      <c r="F10" s="48"/>
      <c r="G10" s="48"/>
      <c r="H10" s="48"/>
      <c r="I10" s="48"/>
      <c r="J10" s="21" t="str">
        <f t="shared" si="0"/>
        <v>◄</v>
      </c>
      <c r="K10" s="6">
        <v>1</v>
      </c>
      <c r="L10" s="104"/>
      <c r="M10" s="25">
        <f t="shared" ref="M10:M27" si="1">IF(E10&lt;&gt;"",0,K10)</f>
        <v>1</v>
      </c>
      <c r="N10" s="28">
        <f t="shared" ref="N10:N18" si="2">(IF(G10&lt;&gt;"",1/3,0)+IF(H10&lt;&gt;"",2/3,0)+IF(I10&lt;&gt;"",1,0))*K$8*20*M10/SUM(M$9:M$18)</f>
        <v>0</v>
      </c>
      <c r="O10" s="25">
        <f t="shared" ref="O10:O27" si="3">COUNTA(E10:I10)</f>
        <v>0</v>
      </c>
    </row>
    <row r="11" spans="2:15" ht="15.75" customHeight="1">
      <c r="B11" s="89" t="s">
        <v>28</v>
      </c>
      <c r="C11" s="92" t="s">
        <v>29</v>
      </c>
      <c r="D11" s="96" t="s">
        <v>30</v>
      </c>
      <c r="E11" s="49"/>
      <c r="F11" s="49"/>
      <c r="G11" s="49"/>
      <c r="H11" s="49"/>
      <c r="I11" s="49"/>
      <c r="J11" s="21" t="str">
        <f t="shared" si="0"/>
        <v>◄</v>
      </c>
      <c r="K11" s="6">
        <v>1</v>
      </c>
      <c r="L11" s="103">
        <f>SUM(N11:N12)</f>
        <v>0</v>
      </c>
      <c r="M11" s="25">
        <f t="shared" si="1"/>
        <v>1</v>
      </c>
      <c r="N11" s="28">
        <f t="shared" si="2"/>
        <v>0</v>
      </c>
      <c r="O11" s="25">
        <f t="shared" si="3"/>
        <v>0</v>
      </c>
    </row>
    <row r="12" spans="2:15" ht="15.75" customHeight="1">
      <c r="B12" s="88"/>
      <c r="C12" s="86"/>
      <c r="D12" s="94" t="s">
        <v>31</v>
      </c>
      <c r="E12" s="50"/>
      <c r="F12" s="50"/>
      <c r="G12" s="50"/>
      <c r="H12" s="50"/>
      <c r="I12" s="50"/>
      <c r="J12" s="21" t="str">
        <f t="shared" si="0"/>
        <v>◄</v>
      </c>
      <c r="K12" s="6">
        <v>1</v>
      </c>
      <c r="L12" s="104"/>
      <c r="M12" s="25">
        <f t="shared" si="1"/>
        <v>1</v>
      </c>
      <c r="N12" s="28">
        <f t="shared" si="2"/>
        <v>0</v>
      </c>
      <c r="O12" s="25">
        <f t="shared" si="3"/>
        <v>0</v>
      </c>
    </row>
    <row r="13" spans="2:15" ht="20.25" customHeight="1">
      <c r="B13" s="84" t="s">
        <v>33</v>
      </c>
      <c r="C13" s="93" t="s">
        <v>32</v>
      </c>
      <c r="D13" s="97" t="s">
        <v>34</v>
      </c>
      <c r="E13" s="49"/>
      <c r="F13" s="49"/>
      <c r="G13" s="49"/>
      <c r="H13" s="49"/>
      <c r="I13" s="49"/>
      <c r="J13" s="21" t="str">
        <f t="shared" si="0"/>
        <v>◄</v>
      </c>
      <c r="K13" s="6">
        <v>1</v>
      </c>
      <c r="L13" s="103">
        <f>SUM(N13:N14)</f>
        <v>0</v>
      </c>
      <c r="M13" s="25">
        <f t="shared" si="1"/>
        <v>1</v>
      </c>
      <c r="N13" s="28">
        <f t="shared" si="2"/>
        <v>0</v>
      </c>
      <c r="O13" s="25">
        <f t="shared" si="3"/>
        <v>0</v>
      </c>
    </row>
    <row r="14" spans="2:15" ht="20.25" customHeight="1">
      <c r="B14" s="84"/>
      <c r="C14" s="93"/>
      <c r="D14" s="94" t="s">
        <v>35</v>
      </c>
      <c r="E14" s="50"/>
      <c r="F14" s="50"/>
      <c r="G14" s="50"/>
      <c r="H14" s="50"/>
      <c r="I14" s="50"/>
      <c r="J14" s="21" t="str">
        <f t="shared" si="0"/>
        <v>◄</v>
      </c>
      <c r="K14" s="6">
        <v>1</v>
      </c>
      <c r="L14" s="104"/>
      <c r="M14" s="25">
        <f t="shared" si="1"/>
        <v>1</v>
      </c>
      <c r="N14" s="28">
        <f t="shared" si="2"/>
        <v>0</v>
      </c>
      <c r="O14" s="25">
        <f t="shared" si="3"/>
        <v>0</v>
      </c>
    </row>
    <row r="15" spans="2:15" ht="15.75" customHeight="1">
      <c r="B15" s="84" t="s">
        <v>36</v>
      </c>
      <c r="C15" s="93" t="s">
        <v>37</v>
      </c>
      <c r="D15" s="98" t="s">
        <v>38</v>
      </c>
      <c r="E15" s="51"/>
      <c r="F15" s="51"/>
      <c r="G15" s="51"/>
      <c r="H15" s="51"/>
      <c r="I15" s="51"/>
      <c r="J15" s="21" t="str">
        <f t="shared" si="0"/>
        <v>◄</v>
      </c>
      <c r="K15" s="6">
        <v>1</v>
      </c>
      <c r="L15" s="103">
        <f>SUM(N15:N18)</f>
        <v>0</v>
      </c>
      <c r="M15" s="25">
        <f t="shared" si="1"/>
        <v>1</v>
      </c>
      <c r="N15" s="28">
        <f t="shared" si="2"/>
        <v>0</v>
      </c>
      <c r="O15" s="25">
        <f t="shared" si="3"/>
        <v>0</v>
      </c>
    </row>
    <row r="16" spans="2:15" ht="15.75" customHeight="1">
      <c r="B16" s="84"/>
      <c r="C16" s="93"/>
      <c r="D16" s="94" t="s">
        <v>39</v>
      </c>
      <c r="E16" s="50"/>
      <c r="F16" s="50"/>
      <c r="G16" s="50"/>
      <c r="H16" s="50"/>
      <c r="I16" s="50"/>
      <c r="J16" s="21" t="str">
        <f t="shared" si="0"/>
        <v>◄</v>
      </c>
      <c r="K16" s="6">
        <v>1</v>
      </c>
      <c r="L16" s="58"/>
      <c r="M16" s="25">
        <f t="shared" ref="M16:M18" si="4">IF(E16&lt;&gt;"",0,K16)</f>
        <v>1</v>
      </c>
      <c r="N16" s="28">
        <f t="shared" si="2"/>
        <v>0</v>
      </c>
      <c r="O16" s="25">
        <f t="shared" ref="O16:O18" si="5">COUNTA(E16:I16)</f>
        <v>0</v>
      </c>
    </row>
    <row r="17" spans="2:15" ht="15.75" customHeight="1">
      <c r="B17" s="84"/>
      <c r="C17" s="93"/>
      <c r="D17" s="98" t="s">
        <v>40</v>
      </c>
      <c r="E17" s="83"/>
      <c r="F17" s="83"/>
      <c r="G17" s="83"/>
      <c r="H17" s="83"/>
      <c r="I17" s="83"/>
      <c r="J17" s="21" t="str">
        <f t="shared" si="0"/>
        <v>◄</v>
      </c>
      <c r="K17" s="6">
        <v>1</v>
      </c>
      <c r="L17" s="58"/>
      <c r="M17" s="25">
        <f t="shared" si="4"/>
        <v>1</v>
      </c>
      <c r="N17" s="28">
        <f t="shared" si="2"/>
        <v>0</v>
      </c>
      <c r="O17" s="25">
        <f t="shared" si="5"/>
        <v>0</v>
      </c>
    </row>
    <row r="18" spans="2:15" ht="15.75" customHeight="1">
      <c r="B18" s="84"/>
      <c r="C18" s="93"/>
      <c r="D18" s="94" t="s">
        <v>41</v>
      </c>
      <c r="E18" s="50"/>
      <c r="F18" s="50"/>
      <c r="G18" s="50"/>
      <c r="H18" s="50"/>
      <c r="I18" s="50"/>
      <c r="J18" s="21" t="str">
        <f t="shared" si="0"/>
        <v>◄</v>
      </c>
      <c r="K18" s="6">
        <v>1</v>
      </c>
      <c r="L18" s="104"/>
      <c r="M18" s="25">
        <f t="shared" si="4"/>
        <v>1</v>
      </c>
      <c r="N18" s="28">
        <f t="shared" si="2"/>
        <v>0</v>
      </c>
      <c r="O18" s="25">
        <f t="shared" si="5"/>
        <v>0</v>
      </c>
    </row>
    <row r="19" spans="2:15" ht="15.75" customHeight="1">
      <c r="B19" s="55" t="s">
        <v>42</v>
      </c>
      <c r="C19" s="56"/>
      <c r="D19" s="56"/>
      <c r="E19" s="56"/>
      <c r="F19" s="56"/>
      <c r="G19" s="56"/>
      <c r="H19" s="56"/>
      <c r="I19" s="57"/>
      <c r="J19" s="21"/>
      <c r="K19" s="23">
        <v>0.5</v>
      </c>
      <c r="L19" s="8">
        <f>SUM(L20:L27)</f>
        <v>0</v>
      </c>
      <c r="M19" s="25">
        <f>SUM(M20:M27)</f>
        <v>8</v>
      </c>
    </row>
    <row r="20" spans="2:15" ht="15.75" customHeight="1">
      <c r="B20" s="84" t="s">
        <v>43</v>
      </c>
      <c r="C20" s="92" t="s">
        <v>44</v>
      </c>
      <c r="D20" s="100" t="s">
        <v>45</v>
      </c>
      <c r="E20" s="47"/>
      <c r="F20" s="47"/>
      <c r="G20" s="47"/>
      <c r="H20" s="47"/>
      <c r="I20" s="47"/>
      <c r="J20" s="21" t="str">
        <f t="shared" si="0"/>
        <v>◄</v>
      </c>
      <c r="K20" s="6">
        <v>1</v>
      </c>
      <c r="L20" s="103">
        <f>SUM(N20:N21)</f>
        <v>0</v>
      </c>
      <c r="M20" s="25">
        <f t="shared" ref="M20:M26" si="6">IF(E20&lt;&gt;"",0,K20)</f>
        <v>1</v>
      </c>
      <c r="N20" s="28">
        <f>(IF(G20&lt;&gt;"",1/3,0)+IF(H20&lt;&gt;"",2/3,0)+IF(I20&lt;&gt;"",1,0))*K$8*20*M20/SUM(M$20:M$27)</f>
        <v>0</v>
      </c>
      <c r="O20" s="25">
        <f t="shared" ref="O20:O26" si="7">COUNTA(E20:I20)</f>
        <v>0</v>
      </c>
    </row>
    <row r="21" spans="2:15" ht="23.25" customHeight="1">
      <c r="B21" s="84"/>
      <c r="C21" s="86"/>
      <c r="D21" s="99" t="s">
        <v>46</v>
      </c>
      <c r="E21" s="48"/>
      <c r="F21" s="48"/>
      <c r="G21" s="48"/>
      <c r="H21" s="48"/>
      <c r="I21" s="48"/>
      <c r="J21" s="21" t="str">
        <f t="shared" si="0"/>
        <v>◄</v>
      </c>
      <c r="K21" s="6">
        <v>1</v>
      </c>
      <c r="L21" s="104"/>
      <c r="M21" s="25">
        <f t="shared" si="6"/>
        <v>1</v>
      </c>
      <c r="N21" s="28">
        <f t="shared" ref="N21:N27" si="8">(IF(G21&lt;&gt;"",1/3,0)+IF(H21&lt;&gt;"",2/3,0)+IF(I21&lt;&gt;"",1,0))*K$8*20*M21/SUM(M$20:M$27)</f>
        <v>0</v>
      </c>
      <c r="O21" s="25">
        <f t="shared" si="7"/>
        <v>0</v>
      </c>
    </row>
    <row r="22" spans="2:15" ht="15.75" customHeight="1">
      <c r="B22" s="87" t="s">
        <v>47</v>
      </c>
      <c r="C22" s="93" t="s">
        <v>48</v>
      </c>
      <c r="D22" s="101" t="s">
        <v>49</v>
      </c>
      <c r="E22" s="91"/>
      <c r="F22" s="91"/>
      <c r="G22" s="91"/>
      <c r="H22" s="91"/>
      <c r="I22" s="91"/>
      <c r="J22" s="21" t="str">
        <f t="shared" si="0"/>
        <v>◄</v>
      </c>
      <c r="K22" s="6">
        <v>1</v>
      </c>
      <c r="L22" s="103">
        <f>SUM(N22:N24)</f>
        <v>0</v>
      </c>
      <c r="M22" s="25">
        <f t="shared" si="6"/>
        <v>1</v>
      </c>
      <c r="N22" s="28">
        <f t="shared" si="8"/>
        <v>0</v>
      </c>
      <c r="O22" s="25">
        <f t="shared" si="7"/>
        <v>0</v>
      </c>
    </row>
    <row r="23" spans="2:15" ht="15.75" customHeight="1">
      <c r="B23" s="60"/>
      <c r="C23" s="93"/>
      <c r="D23" s="99" t="s">
        <v>50</v>
      </c>
      <c r="E23" s="48"/>
      <c r="F23" s="48"/>
      <c r="G23" s="48"/>
      <c r="H23" s="48"/>
      <c r="I23" s="48"/>
      <c r="J23" s="21" t="str">
        <f t="shared" si="0"/>
        <v>◄</v>
      </c>
      <c r="K23" s="6">
        <v>1</v>
      </c>
      <c r="L23" s="58"/>
      <c r="M23" s="25">
        <f t="shared" si="6"/>
        <v>1</v>
      </c>
      <c r="N23" s="28">
        <f t="shared" si="8"/>
        <v>0</v>
      </c>
      <c r="O23" s="25">
        <f t="shared" si="7"/>
        <v>0</v>
      </c>
    </row>
    <row r="24" spans="2:15" ht="15.75" customHeight="1">
      <c r="B24" s="61"/>
      <c r="C24" s="93"/>
      <c r="D24" s="101" t="s">
        <v>51</v>
      </c>
      <c r="E24" s="91"/>
      <c r="F24" s="91"/>
      <c r="G24" s="91"/>
      <c r="H24" s="91"/>
      <c r="I24" s="91"/>
      <c r="J24" s="21" t="str">
        <f t="shared" si="0"/>
        <v>◄</v>
      </c>
      <c r="K24" s="6">
        <v>1</v>
      </c>
      <c r="L24" s="104"/>
      <c r="M24" s="25">
        <f t="shared" si="6"/>
        <v>1</v>
      </c>
      <c r="N24" s="28">
        <f t="shared" si="8"/>
        <v>0</v>
      </c>
      <c r="O24" s="25">
        <f t="shared" si="7"/>
        <v>0</v>
      </c>
    </row>
    <row r="25" spans="2:15" ht="15.75" customHeight="1">
      <c r="B25" s="59" t="s">
        <v>52</v>
      </c>
      <c r="C25" s="92" t="s">
        <v>53</v>
      </c>
      <c r="D25" s="99" t="s">
        <v>54</v>
      </c>
      <c r="E25" s="48"/>
      <c r="F25" s="48"/>
      <c r="G25" s="48"/>
      <c r="H25" s="48"/>
      <c r="I25" s="48"/>
      <c r="J25" s="21" t="str">
        <f t="shared" si="0"/>
        <v>◄</v>
      </c>
      <c r="K25" s="6">
        <v>1</v>
      </c>
      <c r="L25" s="103">
        <f>SUM(N25:N27)</f>
        <v>0</v>
      </c>
      <c r="M25" s="25">
        <f t="shared" si="6"/>
        <v>1</v>
      </c>
      <c r="N25" s="28">
        <f t="shared" si="8"/>
        <v>0</v>
      </c>
      <c r="O25" s="25">
        <f t="shared" si="7"/>
        <v>0</v>
      </c>
    </row>
    <row r="26" spans="2:15" ht="15.75" customHeight="1">
      <c r="B26" s="60"/>
      <c r="C26" s="85"/>
      <c r="D26" s="102" t="s">
        <v>55</v>
      </c>
      <c r="E26" s="90"/>
      <c r="F26" s="90"/>
      <c r="G26" s="90"/>
      <c r="H26" s="90"/>
      <c r="I26" s="90"/>
      <c r="J26" s="21" t="str">
        <f t="shared" si="0"/>
        <v>◄</v>
      </c>
      <c r="K26" s="6">
        <v>1</v>
      </c>
      <c r="L26" s="58"/>
      <c r="M26" s="25">
        <f t="shared" si="6"/>
        <v>1</v>
      </c>
      <c r="N26" s="28">
        <f t="shared" si="8"/>
        <v>0</v>
      </c>
      <c r="O26" s="25">
        <f t="shared" si="7"/>
        <v>0</v>
      </c>
    </row>
    <row r="27" spans="2:15" ht="15.75" customHeight="1">
      <c r="B27" s="88"/>
      <c r="C27" s="86"/>
      <c r="D27" s="99" t="s">
        <v>56</v>
      </c>
      <c r="E27" s="50"/>
      <c r="F27" s="50"/>
      <c r="G27" s="50"/>
      <c r="H27" s="50"/>
      <c r="I27" s="50"/>
      <c r="J27" s="21" t="str">
        <f t="shared" si="0"/>
        <v>◄</v>
      </c>
      <c r="K27" s="6">
        <v>1</v>
      </c>
      <c r="L27" s="104"/>
      <c r="M27" s="25">
        <f t="shared" si="1"/>
        <v>1</v>
      </c>
      <c r="N27" s="28">
        <f t="shared" si="8"/>
        <v>0</v>
      </c>
      <c r="O27" s="25">
        <f t="shared" si="3"/>
        <v>0</v>
      </c>
    </row>
    <row r="28" spans="2:15">
      <c r="K28" s="24">
        <f>SUM(K8+K19)</f>
        <v>1</v>
      </c>
      <c r="N28" s="25"/>
      <c r="O28" s="25">
        <f>SUM(O9:O27)</f>
        <v>0</v>
      </c>
    </row>
    <row r="29" spans="2:15">
      <c r="D29" s="45" t="s">
        <v>57</v>
      </c>
      <c r="E29" s="11"/>
      <c r="F29" s="65">
        <f>M8/SUM(K9:K18)</f>
        <v>1</v>
      </c>
      <c r="G29" s="65"/>
      <c r="H29" s="65"/>
      <c r="I29" s="65"/>
    </row>
    <row r="30" spans="2:15">
      <c r="D30" s="45" t="s">
        <v>58</v>
      </c>
      <c r="E30" s="11"/>
      <c r="F30" s="65">
        <f>M19/SUM(K20:K27)</f>
        <v>1</v>
      </c>
      <c r="G30" s="65"/>
      <c r="H30" s="65"/>
      <c r="I30" s="65"/>
    </row>
    <row r="31" spans="2:15" ht="27.95" customHeight="1" thickBot="1">
      <c r="D31" s="12" t="s">
        <v>8</v>
      </c>
      <c r="F31" s="66" t="str">
        <f>IF(OR(F29&lt;0.5,F30&lt;0.5),"Tx&lt;50",IF(O28&lt;&gt;18,"Erreur",(L8+L19)))</f>
        <v>Erreur</v>
      </c>
      <c r="G31" s="66"/>
      <c r="H31" s="67" t="s">
        <v>10</v>
      </c>
      <c r="I31" s="68"/>
    </row>
    <row r="32" spans="2:15" ht="24" customHeight="1" thickBot="1">
      <c r="B32" s="13"/>
      <c r="C32" s="14"/>
      <c r="D32" s="15" t="s">
        <v>9</v>
      </c>
      <c r="E32" s="16"/>
      <c r="F32" s="69">
        <v>20</v>
      </c>
      <c r="G32" s="69"/>
      <c r="H32" s="70" t="s">
        <v>10</v>
      </c>
      <c r="I32" s="70"/>
    </row>
    <row r="33" spans="2:15" ht="24" customHeight="1" thickBot="1">
      <c r="B33" s="13"/>
      <c r="C33" s="14"/>
      <c r="D33" s="17" t="s">
        <v>11</v>
      </c>
      <c r="E33" s="11"/>
      <c r="F33" s="62">
        <f>F32*3</f>
        <v>60</v>
      </c>
      <c r="G33" s="62"/>
      <c r="H33" s="63" t="s">
        <v>59</v>
      </c>
      <c r="I33" s="63"/>
    </row>
    <row r="34" spans="2:15">
      <c r="B34" s="64" t="s">
        <v>12</v>
      </c>
      <c r="C34" s="64"/>
      <c r="D34" s="64"/>
      <c r="E34" s="64"/>
      <c r="F34" s="64"/>
      <c r="G34" s="64"/>
      <c r="H34" s="64"/>
      <c r="I34" s="64"/>
    </row>
    <row r="36" spans="2:15" ht="16.5" thickBot="1">
      <c r="C36" s="32"/>
      <c r="D36" s="32"/>
      <c r="E36" s="71"/>
      <c r="F36" s="71"/>
      <c r="G36" s="71"/>
      <c r="H36" s="71"/>
      <c r="I36" s="71"/>
      <c r="J36" s="71"/>
    </row>
    <row r="37" spans="2:15">
      <c r="C37" s="72" t="s">
        <v>15</v>
      </c>
      <c r="D37" s="73"/>
      <c r="E37" s="73"/>
      <c r="F37" s="73"/>
      <c r="G37" s="73"/>
      <c r="H37" s="73"/>
      <c r="I37" s="73"/>
      <c r="J37" s="74"/>
    </row>
    <row r="38" spans="2:15">
      <c r="C38" s="38"/>
      <c r="D38" s="37"/>
      <c r="E38" s="37"/>
      <c r="F38" s="37"/>
      <c r="G38" s="37"/>
      <c r="H38" s="37"/>
      <c r="I38" s="37"/>
      <c r="J38" s="39"/>
    </row>
    <row r="39" spans="2:15">
      <c r="C39" s="38"/>
      <c r="D39" s="37"/>
      <c r="E39" s="37"/>
      <c r="F39" s="37"/>
      <c r="G39" s="37"/>
      <c r="H39" s="37"/>
      <c r="I39" s="37"/>
      <c r="J39" s="39"/>
    </row>
    <row r="40" spans="2:15">
      <c r="C40" s="38"/>
      <c r="D40" s="37"/>
      <c r="E40" s="37"/>
      <c r="F40" s="37"/>
      <c r="G40" s="37"/>
      <c r="H40" s="37"/>
      <c r="I40" s="37"/>
      <c r="J40" s="39"/>
    </row>
    <row r="41" spans="2:15">
      <c r="C41" s="38"/>
      <c r="D41" s="37"/>
      <c r="E41" s="37"/>
      <c r="F41" s="37"/>
      <c r="G41" s="37"/>
      <c r="H41" s="37"/>
      <c r="I41" s="37"/>
      <c r="J41" s="39"/>
    </row>
    <row r="42" spans="2:15" ht="16.5" thickBot="1">
      <c r="C42" s="40"/>
      <c r="D42" s="41"/>
      <c r="E42" s="41"/>
      <c r="F42" s="41"/>
      <c r="G42" s="41"/>
      <c r="H42" s="41"/>
      <c r="I42" s="41"/>
      <c r="J42" s="42"/>
    </row>
    <row r="43" spans="2:15" ht="16.5" thickBot="1">
      <c r="C43" s="33"/>
      <c r="D43" s="34"/>
      <c r="E43" s="34"/>
      <c r="F43" s="35"/>
      <c r="G43" s="35"/>
      <c r="H43" s="35"/>
      <c r="I43" s="35"/>
      <c r="J43" s="35"/>
    </row>
    <row r="44" spans="2:15">
      <c r="C44" s="43" t="s">
        <v>18</v>
      </c>
      <c r="D44" s="75" t="s">
        <v>16</v>
      </c>
      <c r="E44" s="75"/>
      <c r="F44" s="36"/>
      <c r="G44" s="76" t="s">
        <v>17</v>
      </c>
      <c r="H44" s="77"/>
      <c r="I44" s="77"/>
      <c r="J44" s="78"/>
    </row>
    <row r="45" spans="2:15" s="7" customFormat="1" ht="65.25" customHeight="1" thickBot="1">
      <c r="B45"/>
      <c r="C45" s="44"/>
      <c r="D45" s="79"/>
      <c r="E45" s="79"/>
      <c r="F45" s="11"/>
      <c r="G45" s="80"/>
      <c r="H45" s="81"/>
      <c r="I45" s="81"/>
      <c r="J45" s="82"/>
      <c r="M45" s="25"/>
      <c r="N45" s="28"/>
      <c r="O45" s="25"/>
    </row>
  </sheetData>
  <mergeCells count="41">
    <mergeCell ref="L25:L27"/>
    <mergeCell ref="F30:I30"/>
    <mergeCell ref="L13:L14"/>
    <mergeCell ref="L15:L18"/>
    <mergeCell ref="L20:L21"/>
    <mergeCell ref="L22:L24"/>
    <mergeCell ref="E36:J36"/>
    <mergeCell ref="C37:J37"/>
    <mergeCell ref="D44:E44"/>
    <mergeCell ref="G44:J44"/>
    <mergeCell ref="D45:E45"/>
    <mergeCell ref="G45:J45"/>
    <mergeCell ref="B34:I34"/>
    <mergeCell ref="F29:I29"/>
    <mergeCell ref="F31:G31"/>
    <mergeCell ref="H31:I31"/>
    <mergeCell ref="F32:G32"/>
    <mergeCell ref="H32:I32"/>
    <mergeCell ref="F33:G33"/>
    <mergeCell ref="H33:I33"/>
    <mergeCell ref="B13:B14"/>
    <mergeCell ref="C13:C14"/>
    <mergeCell ref="B15:B18"/>
    <mergeCell ref="C15:C18"/>
    <mergeCell ref="B19:I19"/>
    <mergeCell ref="B20:B21"/>
    <mergeCell ref="C20:C21"/>
    <mergeCell ref="B25:B27"/>
    <mergeCell ref="C25:C27"/>
    <mergeCell ref="B22:B24"/>
    <mergeCell ref="C22:C24"/>
    <mergeCell ref="E1:L1"/>
    <mergeCell ref="E2:L2"/>
    <mergeCell ref="B7:C7"/>
    <mergeCell ref="B8:I8"/>
    <mergeCell ref="B9:B10"/>
    <mergeCell ref="C9:C10"/>
    <mergeCell ref="B11:B12"/>
    <mergeCell ref="C11:C12"/>
    <mergeCell ref="L9:L10"/>
    <mergeCell ref="L11:L12"/>
  </mergeCells>
  <pageMargins left="0.75" right="0.75" top="1" bottom="1" header="0.5" footer="0.5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U62 REVUE PROJET</vt:lpstr>
    </vt:vector>
  </TitlesOfParts>
  <Company>IGEN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 Rage</dc:creator>
  <cp:lastModifiedBy>RIGAUD</cp:lastModifiedBy>
  <dcterms:created xsi:type="dcterms:W3CDTF">2015-11-24T16:36:06Z</dcterms:created>
  <dcterms:modified xsi:type="dcterms:W3CDTF">2015-11-29T11:34:33Z</dcterms:modified>
</cp:coreProperties>
</file>