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autoCompressPictures="0"/>
  <bookViews>
    <workbookView xWindow="1575" yWindow="1695" windowWidth="7035" windowHeight="8130" tabRatio="500"/>
  </bookViews>
  <sheets>
    <sheet name="INVENTAIRE CO-ACT-CE-IP" sheetId="4" r:id="rId1"/>
  </sheets>
  <definedNames>
    <definedName name="_xlnm.Print_Area" localSheetId="0">'INVENTAIRE CO-ACT-CE-IP'!$A$1:$F$57</definedName>
  </definedName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F57" i="4"/>
  <c r="E50"/>
  <c r="E45"/>
  <c r="E54"/>
  <c r="A55"/>
  <c r="E26"/>
  <c r="E33"/>
  <c r="E36"/>
  <c r="E38"/>
  <c r="A44"/>
  <c r="E19"/>
  <c r="E22"/>
  <c r="A25"/>
  <c r="E9"/>
  <c r="E14"/>
  <c r="A18"/>
  <c r="E3"/>
  <c r="E5"/>
  <c r="A8"/>
  <c r="A57"/>
</calcChain>
</file>

<file path=xl/sharedStrings.xml><?xml version="1.0" encoding="utf-8"?>
<sst xmlns="http://schemas.openxmlformats.org/spreadsheetml/2006/main" count="116" uniqueCount="112">
  <si>
    <t>Poids</t>
  </si>
  <si>
    <t>Activités proposées</t>
  </si>
  <si>
    <t>O1 -  Caractériser des systèmes privilégiant un usage raisonné du point de vue développement durable</t>
  </si>
  <si>
    <t>O2 - Identifier les éléments permettant la limitation de l’Impact environnemental d’un système et de ses constituants</t>
  </si>
  <si>
    <t xml:space="preserve">O3 - Identifier les éléments influents du développement d’un système  </t>
  </si>
  <si>
    <t>O4 - Décoder l’organisation fonctionnelle, structurelle et logicielle d’un système</t>
  </si>
  <si>
    <t>O5 - Utiliser un modèle de comportement pour prédire un fonctionnement ou valider une performance</t>
  </si>
  <si>
    <t>CO1.1. Justifier les choix des matériaux, des structures d’un système et les énergies mises en oeuvre dans une approche de développement durable</t>
  </si>
  <si>
    <t>CO1.2. Justifier le choix d’une solution selon des contraintes d’ergonomie et d’effets sur la santé de l’homme et du vivant</t>
  </si>
  <si>
    <t>CO2.1. Identifier les flux et la forme de l’énergie, caractériser ses transformations et/ou modulations et estimer l’efficacité énergétique globale d’un système</t>
  </si>
  <si>
    <t>CO2.2. Justifier les solutions constructives d’un système au regard des impacts environnementaux et économiques engendrés tout au long de son cycle de vie</t>
  </si>
  <si>
    <t>CO3.1. Décoder le cahier des charges fonctionnel d’un système</t>
  </si>
  <si>
    <t>CO3.2. Évaluer la compétitivité d’un système d’un point de vue technique et économique</t>
  </si>
  <si>
    <t>CO4.1. Identifier et caractériser les fonctions et les constituants d’un système ainsi que ses entrées/sorties</t>
  </si>
  <si>
    <t>CO4.2. Identifier et caractériser l’agencement matériel et/ou logiciel d’un système</t>
  </si>
  <si>
    <t>CO4.3. Identifier et caractériser le fonctionnement temporel d’un système</t>
  </si>
  <si>
    <t>CO4.4. Identifier et caractériser des solutions techniques relatives aux matériaux, à la structure, à l’énergie et aux informations (acquisition, traitement, transmission) d’un système</t>
  </si>
  <si>
    <t>CO5.1. Expliquer des éléments d’une modélisation proposée relative au comportement de tout ou partie d’un système</t>
  </si>
  <si>
    <t>CO5.2. Identifier des variables internes et externes utiles à une modélisation, simuler et valider le comportement du modèle</t>
  </si>
  <si>
    <t>CO5.3. Évaluer un écart entre le comportement du réel et le comportement du modèle en fonction des paramètres proposés</t>
  </si>
  <si>
    <t>N° question</t>
  </si>
  <si>
    <t>Indicateurs de résultat</t>
  </si>
  <si>
    <t>Identification des phases de traitement de l'eau</t>
  </si>
  <si>
    <t>Q1,1</t>
  </si>
  <si>
    <t>A l’aide de la lettre d’information DT1 Justifier et argumenter le choix de la Roannaise des eaux de se lancer dans la construction d’une nouvelle usine de traitement des eaux potables.</t>
  </si>
  <si>
    <t>Q1,2</t>
  </si>
  <si>
    <t>Q1,3</t>
  </si>
  <si>
    <t>Q1,4</t>
  </si>
  <si>
    <t>Calcul du volume à stocker durant l'arrêt</t>
  </si>
  <si>
    <t>Q1,5</t>
  </si>
  <si>
    <t>Prise en compte des pics de conso</t>
  </si>
  <si>
    <t>Q 1,6</t>
  </si>
  <si>
    <t>Positionner l'usine sur un site dans un environnement contraint</t>
  </si>
  <si>
    <t>Q 1,7</t>
  </si>
  <si>
    <t>Q1,8</t>
  </si>
  <si>
    <t>Q1,9</t>
  </si>
  <si>
    <t>Identification des flux sortants</t>
  </si>
  <si>
    <t>Q1,10</t>
  </si>
  <si>
    <t>Q1,11</t>
  </si>
  <si>
    <t>Q1,12</t>
  </si>
  <si>
    <t>Q1,13</t>
  </si>
  <si>
    <t>Choisir le capteur + tracé synopique</t>
  </si>
  <si>
    <t>Q1,14</t>
  </si>
  <si>
    <t xml:space="preserve">Valeur exacte </t>
  </si>
  <si>
    <t>Colorier les zones d'arrêt de l'usine et tracer la capacité de l'usine</t>
  </si>
  <si>
    <t>Conclusion: valider le choix de capacité de stockage</t>
  </si>
  <si>
    <t>Besoins actuels compensés et prise en compte des évolutions des consommations</t>
  </si>
  <si>
    <t>Lister les critères de choix de l'emplacement de l'usine d'un point de vue développement durable,</t>
  </si>
  <si>
    <t>La structure en chicane doit permettre la bonne régulation du débit dans les différentes étapes du traitement.</t>
  </si>
  <si>
    <t xml:space="preserve">Tracer à l’aide de flèches de couleur, sur l’extrait du profil hydraulique de l’usine, document réponse  le trajet de l’eau emprunté dans chaque bassin de traitement et expliquer, en quoi ce trajet participe au bon traitement de l’eau.
</t>
  </si>
  <si>
    <t xml:space="preserve">Donner et justifier le choix retenu pour faire circuler l'eau entre les différents bassin </t>
  </si>
  <si>
    <t>Favoriser l'écoulement gravitaire permet de réduire l'énergie nécessaire au processus (pas d'utilisation de pompe)</t>
  </si>
  <si>
    <t>reference du capteur(1poids),  exactitude du tracé (1 poids par tracé)</t>
  </si>
  <si>
    <t>Type et plage du signal analogique, justifier</t>
  </si>
  <si>
    <t>Q1,15</t>
  </si>
  <si>
    <t>pertinence des calculs et justesse des résultats</t>
  </si>
  <si>
    <t>Q1,16</t>
  </si>
  <si>
    <t xml:space="preserve">Réaliser un pré choix de références de treillis soudés,  choisir les treillis soudés devant être utilisés pour la construction des voiles (parois) M1
Justifier votre choix en indiquant les critères du cahier des charges que vous avez retenus. 
</t>
  </si>
  <si>
    <t>Topologie du réseau et justification du réseau</t>
  </si>
  <si>
    <t>Justesse des résultats</t>
  </si>
  <si>
    <t>Q1,17</t>
  </si>
  <si>
    <t>Q1,18</t>
  </si>
  <si>
    <t>Q1,19</t>
  </si>
  <si>
    <t>Classe du réseau, nom du réseau</t>
  </si>
  <si>
    <t>Choix et justification de l'adresse</t>
  </si>
  <si>
    <t>Adresse des cartes et codage</t>
  </si>
  <si>
    <t>justesse des résultats</t>
  </si>
  <si>
    <t>Q1,20</t>
  </si>
  <si>
    <t>Conclusion sur l'étude de l'usine du point de vue DD</t>
  </si>
  <si>
    <t>Q1,21</t>
  </si>
  <si>
    <t>Choix de matériaux en fonction des contraintes mécanique</t>
  </si>
  <si>
    <t>Exploitation de la simulation justesse de la contrainte maxi</t>
  </si>
  <si>
    <t>Q2,7</t>
  </si>
  <si>
    <t>Determiner le débit nominal et calculer la hauteur de chute</t>
  </si>
  <si>
    <t>Q2,1</t>
  </si>
  <si>
    <t>Q2,2</t>
  </si>
  <si>
    <t>Choisir une turbine adaptée aux conditions de fonctionnement</t>
  </si>
  <si>
    <t>Q2,4</t>
  </si>
  <si>
    <t>Calculer à partir du diagramme SysMl de bloc interne , la puissance électrique fournie par la génératrice.</t>
  </si>
  <si>
    <t xml:space="preserve">Calculer. à partir du diagramme SysMl de bloc interne . La puissance mécanique disponible en sortie de la turbine </t>
  </si>
  <si>
    <t>Q2,5</t>
  </si>
  <si>
    <t xml:space="preserve"> Calculer l’énergie produite fournie par la génératrice en KWh et vérifier l'automonie de l'usine</t>
  </si>
  <si>
    <t xml:space="preserve">justesse des calcul et pertinence de l'analyse sur la consommation </t>
  </si>
  <si>
    <t>Choix de matériaux adapté aux conditions réalisation et de fonctionnement</t>
  </si>
  <si>
    <t>pertinence de la démarche de choix et justesse du choix</t>
  </si>
  <si>
    <t>Q2,9</t>
  </si>
  <si>
    <t>Q2,6</t>
  </si>
  <si>
    <t>Calculer capacité de traitement horaire de l’usine (m3/h).</t>
  </si>
  <si>
    <t>Q2,8</t>
  </si>
  <si>
    <t>Sélection des matériaux possibles</t>
  </si>
  <si>
    <r>
      <t>Choisir</t>
    </r>
    <r>
      <rPr>
        <b/>
        <sz val="14"/>
        <color theme="1"/>
        <rFont val="Arial"/>
        <family val="2"/>
      </rPr>
      <t xml:space="preserve">  les matériaux de l’injecteur permettant de répondre aux conditions de résistance</t>
    </r>
  </si>
  <si>
    <t>Etapes de traitement, rôle,  flux rentants (1/2 poids par ligne)</t>
  </si>
  <si>
    <t>Indications exactes</t>
  </si>
  <si>
    <t>Paramètres exacts</t>
  </si>
  <si>
    <t>Indiquer les paramètres qui ont une influence sur la valeur de  la puissance hydraulique</t>
  </si>
  <si>
    <t>Calculer la puissance hydraulique de la chute d'eau</t>
  </si>
  <si>
    <t>Calcul de la surface et justification de l'usine sur 2 étages</t>
  </si>
  <si>
    <t>Bonne exploitation du DT concernant l'évolution de la norme et des consommations (actuelle et future)</t>
  </si>
  <si>
    <t>Pertinence du choix de la période d' arrêt où la consommation  est minimale (/2)  et exactitude du tracé (/1)</t>
  </si>
  <si>
    <t>valeurs des dépassements, non validation du volume du reservoir, capacité mini 1800m3</t>
  </si>
  <si>
    <t>Au moins deux critères sur trois de listés</t>
  </si>
  <si>
    <t>Valeur exacte</t>
  </si>
  <si>
    <t>Nbre de flux sortants et nom des éléments,</t>
  </si>
  <si>
    <t>Exactitude des résultats: Type et plages avec unités (/1), choix du capteur (/1)</t>
  </si>
  <si>
    <t>Vérification du dimensionnement de la dalle de la bâche d'eau sale</t>
  </si>
  <si>
    <t>Préchoix: justesse des references                            Choix: justesse de la démarche                        Justification: critère pris en compte</t>
  </si>
  <si>
    <t>Nom exact du réseau et justification de la fibre</t>
  </si>
  <si>
    <t>Indications exactes et justifications correctes</t>
  </si>
  <si>
    <t>Association de choix retenue et des critères environnementaux en fonction du cheminement de l'étude (consommation, intégration du batiment, processus gravitaire,choix des matériaux ) avec la prise en compte d'un réseau locale pour la sécurité</t>
  </si>
  <si>
    <t>Q2,3</t>
  </si>
  <si>
    <t>Bonne utilisation de l'abaque de choix, précision du tracé.</t>
  </si>
  <si>
    <t>Grille d'analyse des compétences - sujet bac STI2D - 14ET2DPO1</t>
  </si>
</sst>
</file>

<file path=xl/styles.xml><?xml version="1.0" encoding="utf-8"?>
<styleSheet xmlns="http://schemas.openxmlformats.org/spreadsheetml/2006/main">
  <numFmts count="1">
    <numFmt numFmtId="164" formatCode="0.0%"/>
  </numFmts>
  <fonts count="19">
    <font>
      <sz val="12"/>
      <color theme="1"/>
      <name val="Calibri"/>
      <family val="2"/>
      <scheme val="minor"/>
    </font>
    <font>
      <sz val="12"/>
      <name val="Arial"/>
      <charset val="204"/>
    </font>
    <font>
      <b/>
      <sz val="14"/>
      <name val="Arial"/>
      <charset val="204"/>
    </font>
    <font>
      <sz val="14"/>
      <name val="Arial"/>
      <charset val="204"/>
    </font>
    <font>
      <sz val="11"/>
      <name val="Arial"/>
      <charset val="204"/>
    </font>
    <font>
      <sz val="10"/>
      <name val="Arial"/>
      <charset val="204"/>
    </font>
    <font>
      <sz val="8"/>
      <name val="Calibri"/>
      <family val="2"/>
    </font>
    <font>
      <b/>
      <sz val="10"/>
      <name val="Arial"/>
      <charset val="204"/>
    </font>
    <font>
      <b/>
      <sz val="12"/>
      <name val="Arial"/>
      <family val="2"/>
    </font>
    <font>
      <sz val="11"/>
      <color theme="1"/>
      <name val="Arial"/>
    </font>
    <font>
      <sz val="10"/>
      <color theme="1"/>
      <name val="Arial"/>
    </font>
    <font>
      <sz val="10"/>
      <name val="Arial"/>
      <family val="2"/>
    </font>
    <font>
      <b/>
      <sz val="14"/>
      <name val="Arial"/>
      <family val="2"/>
    </font>
    <font>
      <b/>
      <sz val="14"/>
      <color theme="1"/>
      <name val="Arial"/>
      <family val="2"/>
    </font>
    <font>
      <sz val="12"/>
      <name val="Arial"/>
      <family val="2"/>
    </font>
    <font>
      <b/>
      <u/>
      <sz val="14"/>
      <color theme="1"/>
      <name val="Arial"/>
      <family val="2"/>
    </font>
    <font>
      <sz val="12"/>
      <color indexed="8"/>
      <name val="Calibri"/>
      <family val="2"/>
    </font>
    <font>
      <b/>
      <sz val="14"/>
      <color indexed="8"/>
      <name val="Arial"/>
      <family val="2"/>
    </font>
    <font>
      <sz val="11"/>
      <color indexed="8"/>
      <name val="Arial"/>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40">
    <border>
      <left/>
      <right/>
      <top/>
      <bottom/>
      <diagonal/>
    </border>
    <border>
      <left/>
      <right/>
      <top/>
      <bottom style="medium">
        <color auto="1"/>
      </bottom>
      <diagonal/>
    </border>
    <border>
      <left style="thin">
        <color auto="1"/>
      </left>
      <right/>
      <top/>
      <bottom/>
      <diagonal/>
    </border>
    <border>
      <left style="thin">
        <color auto="1"/>
      </left>
      <right style="medium">
        <color auto="1"/>
      </right>
      <top/>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style="medium">
        <color auto="1"/>
      </top>
      <bottom style="medium">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indexed="64"/>
      </left>
      <right/>
      <top style="thin">
        <color auto="1"/>
      </top>
      <bottom style="thin">
        <color auto="1"/>
      </bottom>
      <diagonal/>
    </border>
    <border>
      <left style="thin">
        <color auto="1"/>
      </left>
      <right/>
      <top/>
      <bottom style="thin">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16" fillId="0" borderId="0"/>
  </cellStyleXfs>
  <cellXfs count="101">
    <xf numFmtId="0" fontId="0" fillId="0" borderId="0" xfId="0"/>
    <xf numFmtId="0" fontId="1" fillId="0" borderId="0" xfId="0" applyFont="1" applyFill="1" applyAlignment="1">
      <alignment horizontal="left" vertical="center"/>
    </xf>
    <xf numFmtId="0" fontId="1" fillId="0" borderId="0" xfId="0" applyFont="1" applyFill="1" applyAlignment="1">
      <alignment vertical="center"/>
    </xf>
    <xf numFmtId="0" fontId="2" fillId="0" borderId="0" xfId="0" applyFont="1" applyFill="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vertical="center" wrapText="1"/>
    </xf>
    <xf numFmtId="0" fontId="4" fillId="0" borderId="0" xfId="0" applyFont="1" applyFill="1" applyAlignment="1">
      <alignment horizontal="left" vertical="center"/>
    </xf>
    <xf numFmtId="0" fontId="4" fillId="0" borderId="0" xfId="0" applyFont="1" applyFill="1" applyAlignment="1">
      <alignment vertical="center"/>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7" fillId="0" borderId="0" xfId="0" applyFont="1" applyFill="1" applyAlignment="1">
      <alignment horizontal="left" vertical="center" wrapText="1"/>
    </xf>
    <xf numFmtId="0" fontId="5" fillId="0" borderId="1" xfId="0" applyFont="1" applyFill="1" applyBorder="1" applyAlignment="1">
      <alignment vertical="center" wrapText="1"/>
    </xf>
    <xf numFmtId="0" fontId="5" fillId="0" borderId="4" xfId="0" applyFont="1" applyFill="1" applyBorder="1" applyAlignment="1">
      <alignmen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vertical="center" wrapText="1"/>
    </xf>
    <xf numFmtId="0" fontId="8" fillId="0" borderId="0" xfId="0" applyFont="1" applyFill="1" applyAlignment="1">
      <alignment vertical="center"/>
    </xf>
    <xf numFmtId="0" fontId="3" fillId="0" borderId="7" xfId="0" applyFont="1" applyFill="1" applyBorder="1" applyAlignment="1">
      <alignment vertical="center" wrapText="1"/>
    </xf>
    <xf numFmtId="0" fontId="4" fillId="0" borderId="0" xfId="0" applyFont="1" applyFill="1" applyBorder="1" applyAlignment="1">
      <alignment horizontal="left" vertical="center" wrapText="1"/>
    </xf>
    <xf numFmtId="0" fontId="5" fillId="0" borderId="12" xfId="0" applyFont="1" applyFill="1" applyBorder="1" applyAlignment="1">
      <alignment vertical="center" wrapText="1"/>
    </xf>
    <xf numFmtId="0" fontId="5" fillId="0" borderId="0" xfId="0" applyFont="1" applyFill="1" applyBorder="1" applyAlignment="1">
      <alignment horizontal="left" vertical="center" wrapText="1"/>
    </xf>
    <xf numFmtId="0" fontId="5" fillId="0" borderId="13" xfId="0" applyFont="1" applyFill="1" applyBorder="1" applyAlignment="1">
      <alignment vertical="center" wrapText="1"/>
    </xf>
    <xf numFmtId="0" fontId="5" fillId="0" borderId="9" xfId="0" applyFont="1" applyFill="1" applyBorder="1" applyAlignment="1">
      <alignment horizontal="left" vertical="center" wrapText="1"/>
    </xf>
    <xf numFmtId="0" fontId="5" fillId="0" borderId="14" xfId="0" applyFont="1" applyFill="1" applyBorder="1" applyAlignment="1">
      <alignment vertical="center" wrapText="1"/>
    </xf>
    <xf numFmtId="0" fontId="5" fillId="0" borderId="15" xfId="0" applyFont="1" applyFill="1" applyBorder="1" applyAlignment="1">
      <alignment vertical="center" wrapText="1"/>
    </xf>
    <xf numFmtId="0" fontId="5" fillId="0" borderId="16" xfId="0" applyFont="1" applyFill="1" applyBorder="1" applyAlignment="1">
      <alignment horizontal="left" vertical="center" wrapText="1"/>
    </xf>
    <xf numFmtId="164" fontId="5" fillId="0" borderId="0" xfId="0" applyNumberFormat="1" applyFont="1" applyFill="1" applyAlignment="1">
      <alignment horizontal="left" vertical="center"/>
    </xf>
    <xf numFmtId="164" fontId="4" fillId="0" borderId="0" xfId="0" applyNumberFormat="1" applyFont="1" applyFill="1" applyBorder="1" applyAlignment="1">
      <alignment horizontal="left" vertical="center" wrapText="1"/>
    </xf>
    <xf numFmtId="0" fontId="10" fillId="0" borderId="12" xfId="0" applyNumberFormat="1" applyFont="1" applyFill="1" applyBorder="1" applyAlignment="1">
      <alignment vertical="center" wrapText="1"/>
    </xf>
    <xf numFmtId="0" fontId="10" fillId="0" borderId="13" xfId="0" applyNumberFormat="1" applyFont="1" applyFill="1" applyBorder="1" applyAlignment="1">
      <alignment vertical="center" wrapText="1"/>
    </xf>
    <xf numFmtId="0" fontId="10" fillId="0" borderId="12" xfId="0" applyFont="1" applyFill="1" applyBorder="1" applyAlignment="1">
      <alignment vertical="center" wrapText="1"/>
    </xf>
    <xf numFmtId="0" fontId="10" fillId="0" borderId="13" xfId="0" applyFont="1" applyFill="1" applyBorder="1" applyAlignment="1">
      <alignment vertical="center" wrapText="1"/>
    </xf>
    <xf numFmtId="0" fontId="10" fillId="0" borderId="14" xfId="0" applyFont="1" applyFill="1" applyBorder="1" applyAlignment="1">
      <alignment vertical="center" wrapText="1"/>
    </xf>
    <xf numFmtId="0" fontId="10" fillId="0" borderId="15" xfId="0" applyFont="1" applyFill="1" applyBorder="1" applyAlignment="1">
      <alignment vertical="center" wrapText="1"/>
    </xf>
    <xf numFmtId="0" fontId="5" fillId="0" borderId="27" xfId="0" applyFont="1" applyFill="1" applyBorder="1" applyAlignment="1">
      <alignment vertical="center" wrapText="1"/>
    </xf>
    <xf numFmtId="0" fontId="10" fillId="0" borderId="26" xfId="0" applyFont="1" applyFill="1" applyBorder="1" applyAlignment="1">
      <alignment vertical="center" wrapText="1"/>
    </xf>
    <xf numFmtId="0" fontId="5" fillId="0" borderId="29" xfId="0" applyFont="1" applyFill="1" applyBorder="1" applyAlignment="1">
      <alignment vertical="center" wrapText="1"/>
    </xf>
    <xf numFmtId="0" fontId="10" fillId="0" borderId="28" xfId="0" applyFont="1" applyFill="1" applyBorder="1" applyAlignment="1">
      <alignment vertical="center" wrapText="1"/>
    </xf>
    <xf numFmtId="0" fontId="10" fillId="0" borderId="30" xfId="0" applyFont="1" applyFill="1" applyBorder="1" applyAlignment="1">
      <alignment vertical="center" wrapText="1"/>
    </xf>
    <xf numFmtId="0" fontId="4" fillId="0" borderId="0" xfId="0" applyNumberFormat="1" applyFont="1" applyFill="1" applyAlignment="1">
      <alignment horizontal="left" vertical="center"/>
    </xf>
    <xf numFmtId="0" fontId="11" fillId="0" borderId="26" xfId="0" applyFont="1" applyFill="1" applyBorder="1" applyAlignment="1">
      <alignment vertical="center" wrapText="1"/>
    </xf>
    <xf numFmtId="0" fontId="12" fillId="0" borderId="13" xfId="0" applyFont="1" applyFill="1" applyBorder="1" applyAlignment="1">
      <alignment vertical="center" wrapText="1"/>
    </xf>
    <xf numFmtId="0" fontId="13" fillId="0" borderId="12" xfId="0" applyFont="1" applyFill="1" applyBorder="1" applyAlignment="1">
      <alignment vertical="center" wrapText="1"/>
    </xf>
    <xf numFmtId="0" fontId="12" fillId="0" borderId="12" xfId="0" applyFont="1" applyFill="1" applyBorder="1" applyAlignment="1">
      <alignment vertical="center" wrapText="1"/>
    </xf>
    <xf numFmtId="0" fontId="12" fillId="0" borderId="28" xfId="0" applyFont="1" applyFill="1" applyBorder="1" applyAlignment="1">
      <alignment vertical="center" wrapText="1"/>
    </xf>
    <xf numFmtId="0" fontId="12" fillId="0" borderId="9" xfId="0" applyFont="1" applyFill="1" applyBorder="1" applyAlignment="1">
      <alignment horizontal="left" vertical="center" wrapText="1"/>
    </xf>
    <xf numFmtId="164" fontId="8" fillId="0" borderId="10" xfId="0" applyNumberFormat="1" applyFont="1" applyFill="1" applyBorder="1" applyAlignment="1">
      <alignment horizontal="center" vertical="center" wrapText="1"/>
    </xf>
    <xf numFmtId="164" fontId="8" fillId="0" borderId="11" xfId="0" applyNumberFormat="1" applyFont="1" applyFill="1" applyBorder="1" applyAlignment="1">
      <alignment horizontal="center" vertical="center" wrapText="1"/>
    </xf>
    <xf numFmtId="0" fontId="13" fillId="0" borderId="12" xfId="0" applyNumberFormat="1" applyFont="1" applyFill="1" applyBorder="1" applyAlignment="1">
      <alignment vertical="center" wrapText="1"/>
    </xf>
    <xf numFmtId="0" fontId="12" fillId="0" borderId="26" xfId="0" applyFont="1" applyFill="1" applyBorder="1" applyAlignment="1">
      <alignment vertical="center" wrapText="1"/>
    </xf>
    <xf numFmtId="0" fontId="12" fillId="0" borderId="27" xfId="0" applyFont="1" applyFill="1" applyBorder="1" applyAlignment="1">
      <alignment vertical="center" wrapText="1"/>
    </xf>
    <xf numFmtId="0" fontId="12" fillId="0" borderId="29" xfId="0" applyFont="1" applyFill="1" applyBorder="1" applyAlignment="1">
      <alignment vertical="center" wrapText="1"/>
    </xf>
    <xf numFmtId="0" fontId="12" fillId="0" borderId="12"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3" fillId="0" borderId="13" xfId="0" applyNumberFormat="1" applyFont="1" applyFill="1" applyBorder="1" applyAlignment="1">
      <alignment vertical="center" wrapText="1"/>
    </xf>
    <xf numFmtId="0" fontId="13" fillId="0" borderId="28" xfId="0" applyFont="1" applyFill="1" applyBorder="1" applyAlignment="1">
      <alignment vertical="center" wrapText="1"/>
    </xf>
    <xf numFmtId="0" fontId="13" fillId="0" borderId="13" xfId="0" applyFont="1" applyFill="1" applyBorder="1" applyAlignment="1">
      <alignment vertical="center" wrapText="1"/>
    </xf>
    <xf numFmtId="0" fontId="12" fillId="0" borderId="12" xfId="0" applyNumberFormat="1" applyFont="1" applyFill="1" applyBorder="1" applyAlignment="1">
      <alignment vertical="center" wrapText="1"/>
    </xf>
    <xf numFmtId="0" fontId="12" fillId="0" borderId="13" xfId="0" applyNumberFormat="1" applyFont="1" applyFill="1" applyBorder="1" applyAlignment="1">
      <alignment vertical="center" wrapText="1"/>
    </xf>
    <xf numFmtId="0" fontId="13" fillId="0" borderId="2" xfId="0" applyFont="1" applyFill="1" applyBorder="1" applyAlignment="1">
      <alignment vertical="center" wrapText="1"/>
    </xf>
    <xf numFmtId="0" fontId="12" fillId="0" borderId="13" xfId="0" applyFont="1" applyFill="1" applyBorder="1" applyAlignment="1">
      <alignment horizontal="left" vertical="center" wrapText="1"/>
    </xf>
    <xf numFmtId="0" fontId="13" fillId="0" borderId="13" xfId="0" applyFont="1" applyBorder="1" applyAlignment="1">
      <alignment horizontal="justify" vertical="center"/>
    </xf>
    <xf numFmtId="0" fontId="17" fillId="3" borderId="37" xfId="1" applyFont="1" applyFill="1" applyBorder="1" applyAlignment="1">
      <alignment horizontal="left" vertical="center" wrapText="1"/>
    </xf>
    <xf numFmtId="0" fontId="17" fillId="0" borderId="37" xfId="1" applyFont="1" applyFill="1" applyBorder="1" applyAlignment="1">
      <alignment vertical="center" wrapText="1"/>
    </xf>
    <xf numFmtId="164" fontId="18" fillId="3" borderId="38" xfId="1" applyNumberFormat="1" applyFont="1" applyFill="1" applyBorder="1" applyAlignment="1">
      <alignment horizontal="center" vertical="center" wrapText="1"/>
    </xf>
    <xf numFmtId="0" fontId="12" fillId="0" borderId="39" xfId="1" applyFont="1" applyFill="1" applyBorder="1" applyAlignment="1">
      <alignment horizontal="left" vertical="center" wrapText="1"/>
    </xf>
    <xf numFmtId="0" fontId="15" fillId="0" borderId="0" xfId="0" applyFont="1" applyAlignment="1">
      <alignment vertical="center" wrapText="1"/>
    </xf>
    <xf numFmtId="0" fontId="12" fillId="0" borderId="37"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14" fillId="0" borderId="17"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0" fillId="0" borderId="11" xfId="0" applyFont="1" applyBorder="1" applyAlignment="1">
      <alignment horizontal="center" vertical="center" wrapText="1"/>
    </xf>
    <xf numFmtId="0" fontId="4" fillId="2" borderId="23"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4" fillId="2" borderId="33" xfId="0" applyFont="1" applyFill="1" applyBorder="1" applyAlignment="1">
      <alignment horizontal="left" vertical="center" wrapText="1"/>
    </xf>
    <xf numFmtId="0" fontId="4" fillId="2" borderId="34" xfId="0" applyFont="1" applyFill="1" applyBorder="1" applyAlignment="1">
      <alignment horizontal="left" vertical="center" wrapText="1"/>
    </xf>
    <xf numFmtId="0" fontId="14" fillId="0" borderId="36" xfId="0" applyFont="1" applyFill="1" applyBorder="1" applyAlignment="1">
      <alignment horizontal="center" vertical="center" wrapText="1"/>
    </xf>
    <xf numFmtId="0" fontId="9" fillId="2" borderId="33" xfId="0" applyFont="1" applyFill="1" applyBorder="1" applyAlignment="1">
      <alignment horizontal="left" vertical="center" wrapText="1"/>
    </xf>
    <xf numFmtId="0" fontId="9" fillId="2" borderId="34"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9" fillId="2" borderId="21" xfId="0" applyFont="1" applyFill="1" applyBorder="1" applyAlignment="1">
      <alignment horizontal="left" vertical="center" wrapText="1"/>
    </xf>
    <xf numFmtId="0" fontId="9" fillId="2" borderId="22" xfId="0" applyFont="1" applyFill="1" applyBorder="1" applyAlignment="1">
      <alignment horizontal="left" vertical="center" wrapText="1"/>
    </xf>
    <xf numFmtId="164" fontId="5" fillId="2" borderId="31" xfId="0" applyNumberFormat="1" applyFont="1" applyFill="1" applyBorder="1" applyAlignment="1">
      <alignment horizontal="center" vertical="center" wrapText="1"/>
    </xf>
    <xf numFmtId="164" fontId="5" fillId="2" borderId="32" xfId="0" applyNumberFormat="1" applyFont="1" applyFill="1" applyBorder="1" applyAlignment="1">
      <alignment horizontal="center" vertical="center" wrapText="1"/>
    </xf>
    <xf numFmtId="164" fontId="4" fillId="2" borderId="28" xfId="0" applyNumberFormat="1" applyFont="1" applyFill="1" applyBorder="1" applyAlignment="1">
      <alignment horizontal="center" vertical="center" wrapText="1"/>
    </xf>
    <xf numFmtId="164" fontId="4" fillId="2" borderId="8" xfId="0" applyNumberFormat="1" applyFont="1" applyFill="1" applyBorder="1" applyAlignment="1">
      <alignment horizontal="center" vertical="center" wrapText="1"/>
    </xf>
    <xf numFmtId="164" fontId="4" fillId="2" borderId="31" xfId="0" applyNumberFormat="1" applyFont="1" applyFill="1" applyBorder="1" applyAlignment="1">
      <alignment horizontal="center" vertical="center" wrapText="1"/>
    </xf>
    <xf numFmtId="164" fontId="4" fillId="2" borderId="32" xfId="0" applyNumberFormat="1" applyFont="1" applyFill="1" applyBorder="1" applyAlignment="1">
      <alignment horizontal="center" vertical="center" wrapText="1"/>
    </xf>
    <xf numFmtId="164" fontId="4" fillId="2" borderId="29" xfId="0" applyNumberFormat="1" applyFont="1" applyFill="1" applyBorder="1" applyAlignment="1">
      <alignment horizontal="center" vertical="center" wrapText="1"/>
    </xf>
    <xf numFmtId="164" fontId="4" fillId="2" borderId="35" xfId="0" applyNumberFormat="1" applyFont="1" applyFill="1" applyBorder="1" applyAlignment="1">
      <alignment horizontal="center" vertical="center" wrapText="1"/>
    </xf>
    <xf numFmtId="164" fontId="9" fillId="2" borderId="29" xfId="0" applyNumberFormat="1" applyFont="1" applyFill="1" applyBorder="1" applyAlignment="1">
      <alignment horizontal="center" vertical="center" wrapText="1"/>
    </xf>
    <xf numFmtId="164" fontId="9" fillId="2" borderId="35" xfId="0" applyNumberFormat="1" applyFont="1" applyFill="1" applyBorder="1" applyAlignment="1">
      <alignment horizontal="center" vertical="center" wrapText="1"/>
    </xf>
    <xf numFmtId="164" fontId="9" fillId="2" borderId="28" xfId="0" applyNumberFormat="1" applyFont="1" applyFill="1" applyBorder="1" applyAlignment="1">
      <alignment horizontal="center" vertical="center" wrapText="1"/>
    </xf>
    <xf numFmtId="164" fontId="9" fillId="2" borderId="8" xfId="0" applyNumberFormat="1" applyFont="1" applyFill="1" applyBorder="1" applyAlignment="1">
      <alignment horizontal="center" vertical="center" wrapText="1"/>
    </xf>
  </cellXfs>
  <cellStyles count="2">
    <cellStyle name="Normal" xfId="0" builtinId="0"/>
    <cellStyle name="Normal_INVENTAIRE CO-ACT-CE-IP" xfId="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G62"/>
  <sheetViews>
    <sheetView tabSelected="1" zoomScale="60" zoomScaleNormal="60" workbookViewId="0">
      <selection activeCell="H7" sqref="H7"/>
    </sheetView>
  </sheetViews>
  <sheetFormatPr baseColWidth="10" defaultColWidth="10.875" defaultRowHeight="14.25"/>
  <cols>
    <col min="1" max="1" width="41.625" style="9" customWidth="1"/>
    <col min="2" max="2" width="75.625" style="7" customWidth="1"/>
    <col min="3" max="3" width="63.125" style="7" customWidth="1"/>
    <col min="4" max="4" width="16.5" style="7" customWidth="1"/>
    <col min="5" max="5" width="0.75" style="7" customWidth="1"/>
    <col min="6" max="6" width="9.375" style="6" customWidth="1"/>
    <col min="7" max="16384" width="10.875" style="6"/>
  </cols>
  <sheetData>
    <row r="1" spans="1:7" s="1" customFormat="1" ht="18" customHeight="1" thickBot="1">
      <c r="A1" s="15" t="s">
        <v>111</v>
      </c>
      <c r="C1" s="2"/>
      <c r="D1" s="2"/>
      <c r="E1" s="2"/>
    </row>
    <row r="2" spans="1:7" s="3" customFormat="1" ht="21" customHeight="1" thickBot="1">
      <c r="A2" s="10"/>
      <c r="B2" s="16" t="s">
        <v>1</v>
      </c>
      <c r="C2" s="16" t="s">
        <v>21</v>
      </c>
      <c r="D2" s="16" t="s">
        <v>20</v>
      </c>
      <c r="E2" s="16"/>
      <c r="F2" s="16" t="s">
        <v>0</v>
      </c>
    </row>
    <row r="3" spans="1:7" s="4" customFormat="1" ht="20.100000000000001" customHeight="1">
      <c r="A3" s="75" t="s">
        <v>2</v>
      </c>
      <c r="B3" s="78" t="s">
        <v>7</v>
      </c>
      <c r="C3" s="79"/>
      <c r="D3" s="80"/>
      <c r="E3" s="89">
        <f>SUM(F4:F4)/F57</f>
        <v>2.8571428571428571E-2</v>
      </c>
      <c r="F3" s="90"/>
      <c r="G3" s="17"/>
    </row>
    <row r="4" spans="1:7" s="4" customFormat="1" ht="56.1" customHeight="1">
      <c r="A4" s="76"/>
      <c r="B4" s="40" t="s">
        <v>50</v>
      </c>
      <c r="C4" s="41" t="s">
        <v>51</v>
      </c>
      <c r="D4" s="42" t="s">
        <v>37</v>
      </c>
      <c r="E4" s="43"/>
      <c r="F4" s="44">
        <v>2</v>
      </c>
      <c r="G4" s="17"/>
    </row>
    <row r="5" spans="1:7" s="4" customFormat="1" ht="20.100000000000001" customHeight="1">
      <c r="A5" s="76"/>
      <c r="B5" s="72" t="s">
        <v>8</v>
      </c>
      <c r="C5" s="73"/>
      <c r="D5" s="74"/>
      <c r="E5" s="91">
        <f>SUM(F8:F8)/F57</f>
        <v>1.4285714285714285E-2</v>
      </c>
      <c r="F5" s="92"/>
      <c r="G5" s="17"/>
    </row>
    <row r="6" spans="1:7" s="4" customFormat="1" ht="56.1" customHeight="1">
      <c r="A6" s="77"/>
      <c r="B6" s="40" t="s">
        <v>28</v>
      </c>
      <c r="C6" s="47" t="s">
        <v>101</v>
      </c>
      <c r="D6" s="42" t="s">
        <v>27</v>
      </c>
      <c r="E6" s="43"/>
      <c r="F6" s="44">
        <v>2</v>
      </c>
      <c r="G6" s="17"/>
    </row>
    <row r="7" spans="1:7" s="4" customFormat="1" ht="56.1" customHeight="1">
      <c r="A7" s="77"/>
      <c r="B7" s="48" t="s">
        <v>30</v>
      </c>
      <c r="C7" s="47" t="s">
        <v>99</v>
      </c>
      <c r="D7" s="49" t="s">
        <v>29</v>
      </c>
      <c r="E7" s="50"/>
      <c r="F7" s="44">
        <v>2</v>
      </c>
      <c r="G7" s="17"/>
    </row>
    <row r="8" spans="1:7" s="8" customFormat="1" ht="20.100000000000001" customHeight="1" thickBot="1">
      <c r="A8" s="45">
        <f>E3+E5</f>
        <v>4.2857142857142858E-2</v>
      </c>
      <c r="B8" s="14"/>
      <c r="C8" s="11"/>
      <c r="D8" s="12"/>
      <c r="E8" s="12"/>
      <c r="F8" s="13">
        <v>1</v>
      </c>
      <c r="G8" s="19"/>
    </row>
    <row r="9" spans="1:7" s="4" customFormat="1" ht="20.100000000000001" customHeight="1">
      <c r="A9" s="75" t="s">
        <v>3</v>
      </c>
      <c r="B9" s="78" t="s">
        <v>9</v>
      </c>
      <c r="C9" s="79"/>
      <c r="D9" s="79"/>
      <c r="E9" s="93">
        <f>SUM(F10:F13)/F57</f>
        <v>0.1</v>
      </c>
      <c r="F9" s="94"/>
      <c r="G9" s="17"/>
    </row>
    <row r="10" spans="1:7" s="8" customFormat="1" ht="56.1" customHeight="1">
      <c r="A10" s="76"/>
      <c r="B10" s="48" t="s">
        <v>79</v>
      </c>
      <c r="C10" s="47" t="s">
        <v>66</v>
      </c>
      <c r="D10" s="49" t="s">
        <v>80</v>
      </c>
      <c r="E10" s="50"/>
      <c r="F10" s="44">
        <v>2</v>
      </c>
      <c r="G10" s="19"/>
    </row>
    <row r="11" spans="1:7" s="8" customFormat="1" ht="56.1" customHeight="1">
      <c r="A11" s="76"/>
      <c r="B11" s="48" t="s">
        <v>78</v>
      </c>
      <c r="C11" s="47" t="s">
        <v>66</v>
      </c>
      <c r="D11" s="49" t="s">
        <v>86</v>
      </c>
      <c r="E11" s="50"/>
      <c r="F11" s="44">
        <v>2</v>
      </c>
      <c r="G11" s="19"/>
    </row>
    <row r="12" spans="1:7" s="8" customFormat="1" ht="56.1" customHeight="1">
      <c r="A12" s="76"/>
      <c r="B12" s="40" t="s">
        <v>81</v>
      </c>
      <c r="C12" s="47" t="s">
        <v>82</v>
      </c>
      <c r="D12" s="42" t="s">
        <v>72</v>
      </c>
      <c r="E12" s="43"/>
      <c r="F12" s="44">
        <v>2</v>
      </c>
      <c r="G12" s="19"/>
    </row>
    <row r="13" spans="1:7" s="8" customFormat="1" ht="24" customHeight="1">
      <c r="A13" s="76"/>
      <c r="B13" s="39"/>
      <c r="C13" s="27"/>
      <c r="D13" s="33"/>
      <c r="E13" s="35"/>
      <c r="F13" s="21">
        <v>1</v>
      </c>
      <c r="G13" s="19"/>
    </row>
    <row r="14" spans="1:7" s="4" customFormat="1" ht="20.100000000000001" customHeight="1">
      <c r="A14" s="76"/>
      <c r="B14" s="72" t="s">
        <v>10</v>
      </c>
      <c r="C14" s="73"/>
      <c r="D14" s="73"/>
      <c r="E14" s="91">
        <f>SUM(F15:F18)/F57</f>
        <v>8.5714285714285715E-2</v>
      </c>
      <c r="F14" s="92"/>
      <c r="G14" s="17"/>
    </row>
    <row r="15" spans="1:7" s="4" customFormat="1" ht="56.1" customHeight="1">
      <c r="A15" s="77"/>
      <c r="B15" s="60" t="s">
        <v>47</v>
      </c>
      <c r="C15" s="51" t="s">
        <v>100</v>
      </c>
      <c r="D15" s="51" t="s">
        <v>34</v>
      </c>
      <c r="E15" s="51"/>
      <c r="F15" s="44">
        <v>2</v>
      </c>
      <c r="G15" s="17"/>
    </row>
    <row r="16" spans="1:7" s="4" customFormat="1" ht="56.1" customHeight="1">
      <c r="A16" s="77"/>
      <c r="B16" s="60" t="s">
        <v>32</v>
      </c>
      <c r="C16" s="51" t="s">
        <v>96</v>
      </c>
      <c r="D16" s="51" t="s">
        <v>33</v>
      </c>
      <c r="E16" s="51"/>
      <c r="F16" s="44">
        <v>2</v>
      </c>
      <c r="G16" s="17"/>
    </row>
    <row r="17" spans="1:7" s="4" customFormat="1" ht="56.1" customHeight="1">
      <c r="A17" s="77"/>
      <c r="B17" s="60" t="s">
        <v>76</v>
      </c>
      <c r="C17" s="51" t="s">
        <v>110</v>
      </c>
      <c r="D17" s="51" t="s">
        <v>77</v>
      </c>
      <c r="E17" s="51"/>
      <c r="F17" s="44">
        <v>1</v>
      </c>
      <c r="G17" s="17"/>
    </row>
    <row r="18" spans="1:7" s="8" customFormat="1" ht="56.1" customHeight="1" thickBot="1">
      <c r="A18" s="45">
        <f>E9+E14</f>
        <v>0.18571428571428572</v>
      </c>
      <c r="B18" s="40" t="s">
        <v>83</v>
      </c>
      <c r="C18" s="42" t="s">
        <v>84</v>
      </c>
      <c r="D18" s="42" t="s">
        <v>85</v>
      </c>
      <c r="E18" s="42"/>
      <c r="F18" s="44">
        <v>1</v>
      </c>
      <c r="G18" s="19"/>
    </row>
    <row r="19" spans="1:7" s="4" customFormat="1" ht="20.100000000000001" customHeight="1">
      <c r="A19" s="75" t="s">
        <v>4</v>
      </c>
      <c r="B19" s="81" t="s">
        <v>11</v>
      </c>
      <c r="C19" s="82"/>
      <c r="D19" s="82"/>
      <c r="E19" s="95">
        <f>SUM(F20:F21)/F57</f>
        <v>4.2857142857142858E-2</v>
      </c>
      <c r="F19" s="96"/>
      <c r="G19" s="17"/>
    </row>
    <row r="20" spans="1:7" s="8" customFormat="1" ht="56.1" customHeight="1">
      <c r="A20" s="76"/>
      <c r="B20" s="54" t="s">
        <v>45</v>
      </c>
      <c r="C20" s="41" t="s">
        <v>46</v>
      </c>
      <c r="D20" s="41" t="s">
        <v>31</v>
      </c>
      <c r="E20" s="55"/>
      <c r="F20" s="44">
        <v>2</v>
      </c>
      <c r="G20" s="19"/>
    </row>
    <row r="21" spans="1:7" s="8" customFormat="1" ht="20.100000000000001" customHeight="1">
      <c r="A21" s="76"/>
      <c r="B21" s="28"/>
      <c r="C21" s="27"/>
      <c r="D21" s="29"/>
      <c r="E21" s="36"/>
      <c r="F21" s="21">
        <v>1</v>
      </c>
      <c r="G21" s="19"/>
    </row>
    <row r="22" spans="1:7" s="4" customFormat="1" ht="56.1" customHeight="1">
      <c r="A22" s="76"/>
      <c r="B22" s="68" t="s">
        <v>12</v>
      </c>
      <c r="C22" s="69"/>
      <c r="D22" s="69"/>
      <c r="E22" s="99">
        <f>SUM(F23:F25)/F57</f>
        <v>7.1428571428571425E-2</v>
      </c>
      <c r="F22" s="100"/>
      <c r="G22" s="17"/>
    </row>
    <row r="23" spans="1:7" s="8" customFormat="1" ht="63.75" customHeight="1">
      <c r="A23" s="76"/>
      <c r="B23" s="56" t="s">
        <v>24</v>
      </c>
      <c r="C23" s="41" t="s">
        <v>97</v>
      </c>
      <c r="D23" s="41" t="s">
        <v>23</v>
      </c>
      <c r="E23" s="55"/>
      <c r="F23" s="44">
        <v>1</v>
      </c>
      <c r="G23" s="19"/>
    </row>
    <row r="24" spans="1:7" s="8" customFormat="1" ht="87" customHeight="1">
      <c r="A24" s="77"/>
      <c r="B24" s="40" t="s">
        <v>68</v>
      </c>
      <c r="C24" s="42" t="s">
        <v>108</v>
      </c>
      <c r="D24" s="42" t="s">
        <v>69</v>
      </c>
      <c r="E24" s="43"/>
      <c r="F24" s="44">
        <v>3</v>
      </c>
      <c r="G24" s="19"/>
    </row>
    <row r="25" spans="1:7" s="8" customFormat="1" ht="20.100000000000001" customHeight="1" thickBot="1">
      <c r="A25" s="45">
        <f>E19+E22</f>
        <v>0.11428571428571428</v>
      </c>
      <c r="B25" s="31"/>
      <c r="C25" s="32"/>
      <c r="D25" s="32"/>
      <c r="E25" s="37"/>
      <c r="F25" s="24">
        <v>1</v>
      </c>
      <c r="G25" s="19"/>
    </row>
    <row r="26" spans="1:7" s="8" customFormat="1" ht="20.100000000000001" customHeight="1">
      <c r="A26" s="75" t="s">
        <v>5</v>
      </c>
      <c r="B26" s="70" t="s">
        <v>13</v>
      </c>
      <c r="C26" s="71"/>
      <c r="D26" s="71"/>
      <c r="E26" s="93">
        <f>SUM(F27:F32)/F57</f>
        <v>0.15714285714285714</v>
      </c>
      <c r="F26" s="94"/>
      <c r="G26" s="19"/>
    </row>
    <row r="27" spans="1:7" s="8" customFormat="1" ht="56.1" customHeight="1">
      <c r="A27" s="76"/>
      <c r="B27" s="61" t="s">
        <v>87</v>
      </c>
      <c r="C27" s="41" t="s">
        <v>43</v>
      </c>
      <c r="D27" s="42" t="s">
        <v>25</v>
      </c>
      <c r="E27" s="42"/>
      <c r="F27" s="44">
        <v>1</v>
      </c>
      <c r="G27" s="19"/>
    </row>
    <row r="28" spans="1:7" s="8" customFormat="1" ht="56.1" customHeight="1">
      <c r="A28" s="76"/>
      <c r="B28" s="40" t="s">
        <v>36</v>
      </c>
      <c r="C28" s="47" t="s">
        <v>102</v>
      </c>
      <c r="D28" s="42" t="s">
        <v>38</v>
      </c>
      <c r="E28" s="42"/>
      <c r="F28" s="44">
        <v>1</v>
      </c>
      <c r="G28" s="19"/>
    </row>
    <row r="29" spans="1:7" s="8" customFormat="1" ht="56.1" customHeight="1">
      <c r="A29" s="76"/>
      <c r="B29" s="56" t="s">
        <v>22</v>
      </c>
      <c r="C29" s="41" t="s">
        <v>91</v>
      </c>
      <c r="D29" s="41" t="s">
        <v>39</v>
      </c>
      <c r="E29" s="41"/>
      <c r="F29" s="44">
        <v>3</v>
      </c>
      <c r="G29" s="19"/>
    </row>
    <row r="30" spans="1:7" s="8" customFormat="1" ht="56.1" customHeight="1">
      <c r="A30" s="76"/>
      <c r="B30" s="40" t="s">
        <v>41</v>
      </c>
      <c r="C30" s="57" t="s">
        <v>52</v>
      </c>
      <c r="D30" s="42" t="s">
        <v>40</v>
      </c>
      <c r="E30" s="42"/>
      <c r="F30" s="44">
        <v>3</v>
      </c>
      <c r="G30" s="19"/>
    </row>
    <row r="31" spans="1:7" s="8" customFormat="1" ht="56.1" customHeight="1">
      <c r="A31" s="76"/>
      <c r="B31" s="40" t="s">
        <v>53</v>
      </c>
      <c r="C31" s="42" t="s">
        <v>103</v>
      </c>
      <c r="D31" s="42" t="s">
        <v>42</v>
      </c>
      <c r="E31" s="42"/>
      <c r="F31" s="44">
        <v>2</v>
      </c>
      <c r="G31" s="19"/>
    </row>
    <row r="32" spans="1:7" s="8" customFormat="1" ht="16.5" customHeight="1">
      <c r="A32" s="76"/>
      <c r="B32" s="20"/>
      <c r="C32" s="18"/>
      <c r="D32" s="18"/>
      <c r="E32" s="18"/>
      <c r="F32" s="21">
        <v>1</v>
      </c>
      <c r="G32" s="19"/>
    </row>
    <row r="33" spans="1:7" s="4" customFormat="1" ht="56.1" customHeight="1">
      <c r="A33" s="76"/>
      <c r="B33" s="72" t="s">
        <v>14</v>
      </c>
      <c r="C33" s="73"/>
      <c r="D33" s="74"/>
      <c r="E33" s="91">
        <f>SUM(F29:F35)/F57</f>
        <v>0.17142857142857143</v>
      </c>
      <c r="F33" s="92"/>
      <c r="G33" s="17"/>
    </row>
    <row r="34" spans="1:7" s="8" customFormat="1" ht="90">
      <c r="A34" s="76"/>
      <c r="B34" s="54" t="s">
        <v>49</v>
      </c>
      <c r="C34" s="52" t="s">
        <v>48</v>
      </c>
      <c r="D34" s="67" t="s">
        <v>35</v>
      </c>
      <c r="E34" s="55"/>
      <c r="F34" s="44">
        <v>2</v>
      </c>
      <c r="G34" s="19"/>
    </row>
    <row r="35" spans="1:7" s="8" customFormat="1" ht="20.100000000000001" customHeight="1">
      <c r="A35" s="76"/>
      <c r="B35" s="30"/>
      <c r="C35" s="29"/>
      <c r="D35" s="29"/>
      <c r="E35" s="36"/>
      <c r="F35" s="21">
        <v>1</v>
      </c>
      <c r="G35" s="19"/>
    </row>
    <row r="36" spans="1:7" s="4" customFormat="1" ht="20.100000000000001" customHeight="1">
      <c r="A36" s="76"/>
      <c r="B36" s="86" t="s">
        <v>15</v>
      </c>
      <c r="C36" s="87"/>
      <c r="D36" s="88"/>
      <c r="E36" s="99">
        <f>SUM(F37:F37)/F57</f>
        <v>4.2857142857142858E-2</v>
      </c>
      <c r="F36" s="100"/>
      <c r="G36" s="17"/>
    </row>
    <row r="37" spans="1:7" s="8" customFormat="1" ht="56.1" customHeight="1">
      <c r="A37" s="76"/>
      <c r="B37" s="58" t="s">
        <v>44</v>
      </c>
      <c r="C37" s="41" t="s">
        <v>98</v>
      </c>
      <c r="D37" s="42" t="s">
        <v>26</v>
      </c>
      <c r="E37" s="59"/>
      <c r="F37" s="53">
        <v>3</v>
      </c>
      <c r="G37" s="19"/>
    </row>
    <row r="38" spans="1:7" s="4" customFormat="1" ht="28.5" customHeight="1">
      <c r="A38" s="76"/>
      <c r="B38" s="86" t="s">
        <v>16</v>
      </c>
      <c r="C38" s="87"/>
      <c r="D38" s="87"/>
      <c r="E38" s="99">
        <f>SUM(F39:F40)/F57</f>
        <v>8.5714285714285715E-2</v>
      </c>
      <c r="F38" s="100"/>
      <c r="G38" s="17"/>
    </row>
    <row r="39" spans="1:7" s="8" customFormat="1" ht="104.25" customHeight="1">
      <c r="A39" s="77"/>
      <c r="B39" s="56" t="s">
        <v>57</v>
      </c>
      <c r="C39" s="47" t="s">
        <v>105</v>
      </c>
      <c r="D39" s="41" t="s">
        <v>56</v>
      </c>
      <c r="E39" s="41"/>
      <c r="F39" s="44">
        <v>3</v>
      </c>
      <c r="G39" s="19"/>
    </row>
    <row r="40" spans="1:7" s="8" customFormat="1" ht="56.1" customHeight="1">
      <c r="A40" s="77"/>
      <c r="B40" s="56" t="s">
        <v>104</v>
      </c>
      <c r="C40" s="47" t="s">
        <v>55</v>
      </c>
      <c r="D40" s="41" t="s">
        <v>54</v>
      </c>
      <c r="E40" s="41"/>
      <c r="F40" s="44">
        <v>3</v>
      </c>
      <c r="G40" s="19"/>
    </row>
    <row r="41" spans="1:7" s="8" customFormat="1" ht="56.1" customHeight="1">
      <c r="A41" s="77"/>
      <c r="B41" s="60" t="s">
        <v>58</v>
      </c>
      <c r="C41" s="51" t="s">
        <v>106</v>
      </c>
      <c r="D41" s="51" t="s">
        <v>60</v>
      </c>
      <c r="E41" s="51"/>
      <c r="F41" s="44">
        <v>2</v>
      </c>
      <c r="G41" s="19"/>
    </row>
    <row r="42" spans="1:7" s="8" customFormat="1" ht="56.1" customHeight="1">
      <c r="A42" s="77"/>
      <c r="B42" s="60" t="s">
        <v>63</v>
      </c>
      <c r="C42" s="51" t="s">
        <v>107</v>
      </c>
      <c r="D42" s="51" t="s">
        <v>61</v>
      </c>
      <c r="E42" s="51"/>
      <c r="F42" s="44">
        <v>2</v>
      </c>
      <c r="G42" s="19"/>
    </row>
    <row r="43" spans="1:7" s="8" customFormat="1" ht="56.1" customHeight="1">
      <c r="A43" s="77"/>
      <c r="B43" s="60" t="s">
        <v>64</v>
      </c>
      <c r="C43" s="51" t="s">
        <v>92</v>
      </c>
      <c r="D43" s="51" t="s">
        <v>62</v>
      </c>
      <c r="E43" s="51"/>
      <c r="F43" s="44">
        <v>1</v>
      </c>
      <c r="G43" s="19"/>
    </row>
    <row r="44" spans="1:7" s="8" customFormat="1" ht="56.1" customHeight="1" thickBot="1">
      <c r="A44" s="46">
        <f>E26+E33+E36+E38</f>
        <v>0.45714285714285718</v>
      </c>
      <c r="B44" s="60" t="s">
        <v>65</v>
      </c>
      <c r="C44" s="51" t="s">
        <v>92</v>
      </c>
      <c r="D44" s="51" t="s">
        <v>67</v>
      </c>
      <c r="E44" s="51"/>
      <c r="F44" s="44">
        <v>1</v>
      </c>
      <c r="G44" s="19"/>
    </row>
    <row r="45" spans="1:7" s="4" customFormat="1" ht="20.100000000000001" customHeight="1">
      <c r="A45" s="75" t="s">
        <v>6</v>
      </c>
      <c r="B45" s="84" t="s">
        <v>17</v>
      </c>
      <c r="C45" s="85"/>
      <c r="D45" s="85"/>
      <c r="E45" s="97">
        <f>SUM(F46:F49)/F57</f>
        <v>0.1</v>
      </c>
      <c r="F45" s="98"/>
      <c r="G45" s="17"/>
    </row>
    <row r="46" spans="1:7" s="8" customFormat="1" ht="56.1" customHeight="1">
      <c r="A46" s="76"/>
      <c r="B46" s="56" t="s">
        <v>70</v>
      </c>
      <c r="C46" s="47" t="s">
        <v>71</v>
      </c>
      <c r="D46" s="41" t="s">
        <v>88</v>
      </c>
      <c r="E46" s="55"/>
      <c r="F46" s="44">
        <v>2</v>
      </c>
      <c r="G46" s="19"/>
    </row>
    <row r="47" spans="1:7" s="8" customFormat="1" ht="56.1" customHeight="1">
      <c r="A47" s="76"/>
      <c r="B47" s="56" t="s">
        <v>73</v>
      </c>
      <c r="C47" s="41" t="s">
        <v>59</v>
      </c>
      <c r="D47" s="41" t="s">
        <v>75</v>
      </c>
      <c r="E47" s="55"/>
      <c r="F47" s="44">
        <v>2</v>
      </c>
      <c r="G47" s="19"/>
    </row>
    <row r="48" spans="1:7" s="8" customFormat="1" ht="56.1" customHeight="1">
      <c r="A48" s="76"/>
      <c r="B48" s="66" t="s">
        <v>90</v>
      </c>
      <c r="C48" s="41" t="s">
        <v>89</v>
      </c>
      <c r="D48" s="41" t="s">
        <v>85</v>
      </c>
      <c r="E48" s="55"/>
      <c r="F48" s="44">
        <v>2</v>
      </c>
      <c r="G48" s="19"/>
    </row>
    <row r="49" spans="1:7" s="8" customFormat="1" ht="20.100000000000001" customHeight="1">
      <c r="A49" s="76"/>
      <c r="B49" s="30"/>
      <c r="C49" s="29"/>
      <c r="D49" s="29"/>
      <c r="E49" s="36"/>
      <c r="F49" s="21">
        <v>1</v>
      </c>
      <c r="G49" s="19"/>
    </row>
    <row r="50" spans="1:7" s="4" customFormat="1" ht="20.100000000000001" customHeight="1">
      <c r="A50" s="76"/>
      <c r="B50" s="86" t="s">
        <v>18</v>
      </c>
      <c r="C50" s="87"/>
      <c r="D50" s="87"/>
      <c r="E50" s="99">
        <f>SUM(F51:F53)/F57</f>
        <v>7.1428571428571425E-2</v>
      </c>
      <c r="F50" s="100"/>
      <c r="G50" s="17"/>
    </row>
    <row r="51" spans="1:7" s="4" customFormat="1" ht="34.9" customHeight="1">
      <c r="A51" s="83"/>
      <c r="B51" s="62" t="s">
        <v>94</v>
      </c>
      <c r="C51" s="62" t="s">
        <v>93</v>
      </c>
      <c r="D51" s="63" t="s">
        <v>74</v>
      </c>
      <c r="E51" s="64"/>
      <c r="F51" s="65">
        <v>2</v>
      </c>
      <c r="G51" s="17"/>
    </row>
    <row r="52" spans="1:7" s="8" customFormat="1" ht="56.1" customHeight="1">
      <c r="A52" s="76"/>
      <c r="B52" s="56" t="s">
        <v>95</v>
      </c>
      <c r="C52" s="47" t="s">
        <v>59</v>
      </c>
      <c r="D52" s="41" t="s">
        <v>109</v>
      </c>
      <c r="E52" s="55"/>
      <c r="F52" s="44">
        <v>2</v>
      </c>
      <c r="G52" s="19"/>
    </row>
    <row r="53" spans="1:7" s="8" customFormat="1" ht="20.100000000000001" customHeight="1">
      <c r="A53" s="76"/>
      <c r="B53" s="34"/>
      <c r="C53" s="29"/>
      <c r="D53" s="29"/>
      <c r="E53" s="36"/>
      <c r="F53" s="21">
        <v>1</v>
      </c>
      <c r="G53" s="19"/>
    </row>
    <row r="54" spans="1:7" s="4" customFormat="1" ht="20.100000000000001" customHeight="1">
      <c r="A54" s="76"/>
      <c r="B54" s="72" t="s">
        <v>19</v>
      </c>
      <c r="C54" s="73"/>
      <c r="D54" s="73"/>
      <c r="E54" s="91">
        <f>SUM(F55:F55)/F57</f>
        <v>1.4285714285714285E-2</v>
      </c>
      <c r="F54" s="92"/>
      <c r="G54" s="26"/>
    </row>
    <row r="55" spans="1:7" s="8" customFormat="1" ht="20.100000000000001" customHeight="1" thickBot="1">
      <c r="A55" s="45">
        <f>E45+E50+E54</f>
        <v>0.18571428571428572</v>
      </c>
      <c r="B55" s="22"/>
      <c r="C55" s="23"/>
      <c r="D55" s="23"/>
      <c r="E55" s="12"/>
      <c r="F55" s="13">
        <v>1</v>
      </c>
      <c r="G55" s="19"/>
    </row>
    <row r="56" spans="1:7" ht="15" customHeight="1">
      <c r="A56" s="8"/>
      <c r="B56" s="5"/>
      <c r="C56" s="5"/>
    </row>
    <row r="57" spans="1:7" ht="23.1" customHeight="1">
      <c r="A57" s="25">
        <f>A55+A44+A25+A18+A8</f>
        <v>0.98571428571428577</v>
      </c>
      <c r="F57" s="38">
        <f>SUM(F3:F55)</f>
        <v>70</v>
      </c>
    </row>
    <row r="59" spans="1:7">
      <c r="B59" s="5"/>
      <c r="C59" s="5"/>
    </row>
    <row r="62" spans="1:7">
      <c r="B62" s="5"/>
      <c r="C62" s="5"/>
    </row>
  </sheetData>
  <mergeCells count="31">
    <mergeCell ref="E45:F45"/>
    <mergeCell ref="E50:F50"/>
    <mergeCell ref="E54:F54"/>
    <mergeCell ref="E22:F22"/>
    <mergeCell ref="E26:F26"/>
    <mergeCell ref="E33:F33"/>
    <mergeCell ref="E36:F36"/>
    <mergeCell ref="E38:F38"/>
    <mergeCell ref="E3:F3"/>
    <mergeCell ref="E5:F5"/>
    <mergeCell ref="E9:F9"/>
    <mergeCell ref="E14:F14"/>
    <mergeCell ref="E19:F19"/>
    <mergeCell ref="A45:A54"/>
    <mergeCell ref="B45:D45"/>
    <mergeCell ref="B50:D50"/>
    <mergeCell ref="B54:D54"/>
    <mergeCell ref="B36:D36"/>
    <mergeCell ref="B38:D38"/>
    <mergeCell ref="A26:A43"/>
    <mergeCell ref="B22:D22"/>
    <mergeCell ref="B26:D26"/>
    <mergeCell ref="B33:D33"/>
    <mergeCell ref="A3:A7"/>
    <mergeCell ref="A9:A17"/>
    <mergeCell ref="A19:A24"/>
    <mergeCell ref="B3:D3"/>
    <mergeCell ref="B5:D5"/>
    <mergeCell ref="B9:D9"/>
    <mergeCell ref="B14:D14"/>
    <mergeCell ref="B19:D19"/>
  </mergeCells>
  <phoneticPr fontId="6" type="noConversion"/>
  <printOptions horizontalCentered="1" verticalCentered="1"/>
  <pageMargins left="0.25" right="0.25" top="0.75" bottom="0.75" header="0.3" footer="0.3"/>
  <pageSetup paperSize="8" scale="44"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INVENTAIRE CO-ACT-CE-IP</vt:lpstr>
      <vt:lpstr>'INVENTAIRE CO-ACT-CE-IP'!Zone_d_impression</vt:lpstr>
    </vt:vector>
  </TitlesOfParts>
  <Company>MEN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Emmanuel</dc:creator>
  <cp:lastModifiedBy>delbegu</cp:lastModifiedBy>
  <cp:lastPrinted>2013-12-12T07:31:36Z</cp:lastPrinted>
  <dcterms:created xsi:type="dcterms:W3CDTF">2012-01-18T10:39:06Z</dcterms:created>
  <dcterms:modified xsi:type="dcterms:W3CDTF">2014-02-04T09:32:25Z</dcterms:modified>
</cp:coreProperties>
</file>