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2915" windowHeight="11760" tabRatio="337"/>
  </bookViews>
  <sheets>
    <sheet name="PB RdC - Armatures MASSIFS" sheetId="8" r:id="rId1"/>
  </sheets>
  <calcPr calcId="125725"/>
</workbook>
</file>

<file path=xl/calcChain.xml><?xml version="1.0" encoding="utf-8"?>
<calcChain xmlns="http://schemas.openxmlformats.org/spreadsheetml/2006/main">
  <c r="U12" i="8"/>
  <c r="U11"/>
  <c r="V34"/>
  <c r="T33"/>
  <c r="U33"/>
  <c r="V33"/>
  <c r="Q40"/>
  <c r="Q39"/>
  <c r="R38"/>
  <c r="R37"/>
  <c r="Q37"/>
  <c r="R36"/>
  <c r="Q36"/>
  <c r="I41"/>
  <c r="I42" s="1"/>
  <c r="J41"/>
  <c r="K41"/>
  <c r="L41"/>
  <c r="M41"/>
  <c r="M42" s="1"/>
  <c r="H41"/>
  <c r="H42" s="1"/>
  <c r="G41"/>
  <c r="I31"/>
  <c r="I30"/>
  <c r="I23"/>
  <c r="I24" s="1"/>
  <c r="R22"/>
  <c r="S22"/>
  <c r="T22"/>
  <c r="U22"/>
  <c r="R21"/>
  <c r="S21"/>
  <c r="T21"/>
  <c r="U21"/>
  <c r="V21"/>
  <c r="P21"/>
  <c r="P20"/>
  <c r="Q20"/>
  <c r="R20"/>
  <c r="S20"/>
  <c r="U20"/>
  <c r="V20"/>
  <c r="P19"/>
  <c r="Q19"/>
  <c r="R19"/>
  <c r="T19"/>
  <c r="U19"/>
  <c r="V19"/>
  <c r="T34"/>
  <c r="S33"/>
  <c r="Q35"/>
  <c r="Q29"/>
  <c r="T27"/>
  <c r="Q28"/>
  <c r="S26"/>
  <c r="T20"/>
  <c r="Q22"/>
  <c r="Q21"/>
  <c r="S19"/>
  <c r="K42"/>
  <c r="J42"/>
  <c r="K31"/>
  <c r="K30"/>
  <c r="J31"/>
  <c r="J30"/>
  <c r="H31"/>
  <c r="H30"/>
  <c r="K24"/>
  <c r="K23"/>
  <c r="J24"/>
  <c r="J23"/>
  <c r="H23"/>
  <c r="H24" s="1"/>
  <c r="L42"/>
  <c r="G42"/>
  <c r="V40"/>
  <c r="U40"/>
  <c r="T40"/>
  <c r="S40"/>
  <c r="R40"/>
  <c r="P40"/>
  <c r="V35"/>
  <c r="U35"/>
  <c r="T35"/>
  <c r="S35"/>
  <c r="R35"/>
  <c r="P35"/>
  <c r="U34"/>
  <c r="S34"/>
  <c r="R34"/>
  <c r="Q34"/>
  <c r="P34"/>
  <c r="AD33"/>
  <c r="R33"/>
  <c r="Q33"/>
  <c r="P33"/>
  <c r="M31"/>
  <c r="L31"/>
  <c r="G31"/>
  <c r="M30"/>
  <c r="L30"/>
  <c r="G30"/>
  <c r="V29"/>
  <c r="U29"/>
  <c r="T29"/>
  <c r="S29"/>
  <c r="R29"/>
  <c r="P29"/>
  <c r="V28"/>
  <c r="U28"/>
  <c r="T28"/>
  <c r="S28"/>
  <c r="R28"/>
  <c r="P28"/>
  <c r="V27"/>
  <c r="U27"/>
  <c r="S27"/>
  <c r="R27"/>
  <c r="Q27"/>
  <c r="P27"/>
  <c r="AD26"/>
  <c r="V26"/>
  <c r="U26"/>
  <c r="T26"/>
  <c r="R26"/>
  <c r="Q26"/>
  <c r="P26"/>
  <c r="M24"/>
  <c r="L24"/>
  <c r="G24"/>
  <c r="M23"/>
  <c r="L23"/>
  <c r="G23"/>
  <c r="V22"/>
  <c r="AD19"/>
  <c r="V30" l="1"/>
  <c r="Q30"/>
  <c r="P30"/>
  <c r="Y26"/>
  <c r="AF26" s="1"/>
  <c r="P41"/>
  <c r="S23"/>
  <c r="T30"/>
  <c r="V23"/>
  <c r="P23"/>
  <c r="T41"/>
  <c r="Q23"/>
  <c r="U41"/>
  <c r="R23"/>
  <c r="U30"/>
  <c r="R41"/>
  <c r="Y33"/>
  <c r="AF33" s="1"/>
  <c r="V41"/>
  <c r="R30"/>
  <c r="S41"/>
  <c r="Q41"/>
  <c r="T23"/>
  <c r="S30"/>
  <c r="U23"/>
  <c r="Y19"/>
  <c r="AF19" s="1"/>
  <c r="V47" l="1"/>
  <c r="V51" s="1"/>
  <c r="P47"/>
  <c r="P51" s="1"/>
  <c r="Q47"/>
  <c r="Q51" s="1"/>
  <c r="S47"/>
  <c r="S51" s="1"/>
  <c r="U47"/>
  <c r="U51" s="1"/>
  <c r="R47"/>
  <c r="R51" s="1"/>
  <c r="T47"/>
  <c r="T51" s="1"/>
</calcChain>
</file>

<file path=xl/sharedStrings.xml><?xml version="1.0" encoding="utf-8"?>
<sst xmlns="http://schemas.openxmlformats.org/spreadsheetml/2006/main" count="59" uniqueCount="45">
  <si>
    <t>HA8</t>
  </si>
  <si>
    <t>HA6</t>
  </si>
  <si>
    <t>HA10</t>
  </si>
  <si>
    <t>HA12</t>
  </si>
  <si>
    <t>HA14</t>
  </si>
  <si>
    <t>HA16</t>
  </si>
  <si>
    <t>HA20</t>
  </si>
  <si>
    <t>Repère des barres</t>
  </si>
  <si>
    <t>Quantité de barres</t>
  </si>
  <si>
    <r>
      <t xml:space="preserve">Longueur Totale </t>
    </r>
    <r>
      <rPr>
        <sz val="11"/>
        <color theme="1"/>
        <rFont val="Calibri"/>
        <family val="2"/>
        <scheme val="minor"/>
      </rPr>
      <t>(ml)</t>
    </r>
  </si>
  <si>
    <r>
      <t xml:space="preserve">Masse Linéique </t>
    </r>
    <r>
      <rPr>
        <sz val="11"/>
        <color theme="1"/>
        <rFont val="Calibri"/>
        <family val="2"/>
        <scheme val="minor"/>
      </rPr>
      <t>(kg/ml)</t>
    </r>
  </si>
  <si>
    <r>
      <t xml:space="preserve">Hauteur </t>
    </r>
    <r>
      <rPr>
        <i/>
        <sz val="11"/>
        <color indexed="8"/>
        <rFont val="Calibri"/>
        <family val="2"/>
      </rPr>
      <t>en m</t>
    </r>
  </si>
  <si>
    <r>
      <t xml:space="preserve">Volume </t>
    </r>
    <r>
      <rPr>
        <i/>
        <sz val="11"/>
        <color indexed="8"/>
        <rFont val="Calibri"/>
        <family val="2"/>
      </rPr>
      <t>en m</t>
    </r>
    <r>
      <rPr>
        <i/>
        <vertAlign val="superscript"/>
        <sz val="11"/>
        <color indexed="8"/>
        <rFont val="Calibri"/>
        <family val="2"/>
      </rPr>
      <t>3</t>
    </r>
  </si>
  <si>
    <r>
      <t xml:space="preserve">Ratio d'acier </t>
    </r>
    <r>
      <rPr>
        <i/>
        <sz val="11"/>
        <color indexed="8"/>
        <rFont val="Calibri"/>
        <family val="2"/>
      </rPr>
      <t>kg/m</t>
    </r>
    <r>
      <rPr>
        <i/>
        <vertAlign val="superscript"/>
        <sz val="11"/>
        <color indexed="8"/>
        <rFont val="Calibri"/>
        <family val="2"/>
      </rPr>
      <t>3</t>
    </r>
  </si>
  <si>
    <r>
      <t xml:space="preserve">Masse Totale </t>
    </r>
    <r>
      <rPr>
        <sz val="11"/>
        <color theme="1"/>
        <rFont val="Calibri"/>
        <family val="2"/>
        <scheme val="minor"/>
      </rPr>
      <t>(kg)</t>
    </r>
  </si>
  <si>
    <r>
      <t>LONGUEUR TOTALE DES BARRES</t>
    </r>
    <r>
      <rPr>
        <b/>
        <sz val="11"/>
        <color indexed="10"/>
        <rFont val="Calibri"/>
        <family val="2"/>
      </rPr>
      <t xml:space="preserve"> </t>
    </r>
    <r>
      <rPr>
        <sz val="11"/>
        <rFont val="Calibri"/>
        <family val="2"/>
      </rPr>
      <t>(en mètre linéaire)</t>
    </r>
  </si>
  <si>
    <t xml:space="preserve">Vous devez remplir uniquement les cases </t>
  </si>
  <si>
    <t>N° Matricule :</t>
  </si>
  <si>
    <t>DR2</t>
  </si>
  <si>
    <t>ARMATURES DES MASSIFS</t>
  </si>
  <si>
    <t>PLANCHER BAS REZ-DE-CHAUSSEE</t>
  </si>
  <si>
    <t>Repère MASSIF</t>
  </si>
  <si>
    <r>
      <t>70 x 70 x 60</t>
    </r>
    <r>
      <rPr>
        <b/>
        <vertAlign val="superscript"/>
        <sz val="12"/>
        <color indexed="8"/>
        <rFont val="Calibri"/>
        <family val="2"/>
      </rPr>
      <t>ht</t>
    </r>
  </si>
  <si>
    <r>
      <t>80 x 80 x 70</t>
    </r>
    <r>
      <rPr>
        <b/>
        <vertAlign val="superscript"/>
        <sz val="12"/>
        <color indexed="8"/>
        <rFont val="Calibri"/>
        <family val="2"/>
      </rPr>
      <t>ht</t>
    </r>
  </si>
  <si>
    <t>Nbre de massifs</t>
  </si>
  <si>
    <r>
      <t xml:space="preserve">Longueur totale pour 1 massif </t>
    </r>
    <r>
      <rPr>
        <i/>
        <sz val="11"/>
        <color indexed="8"/>
        <rFont val="Calibri"/>
        <family val="2"/>
      </rPr>
      <t>(en ml)</t>
    </r>
  </si>
  <si>
    <r>
      <rPr>
        <b/>
        <i/>
        <sz val="11"/>
        <color indexed="8"/>
        <rFont val="Calibri"/>
        <family val="2"/>
      </rPr>
      <t>Masse totale pour 1 massif</t>
    </r>
    <r>
      <rPr>
        <i/>
        <sz val="11"/>
        <color indexed="8"/>
        <rFont val="Calibri"/>
        <family val="2"/>
      </rPr>
      <t>(en kg)</t>
    </r>
  </si>
  <si>
    <t>VOLUME PAR MASSIF</t>
  </si>
  <si>
    <r>
      <t xml:space="preserve">Largeur </t>
    </r>
    <r>
      <rPr>
        <b/>
        <i/>
        <sz val="11"/>
        <color indexed="8"/>
        <rFont val="Calibri"/>
        <family val="2"/>
      </rPr>
      <t xml:space="preserve"> </t>
    </r>
    <r>
      <rPr>
        <i/>
        <sz val="11"/>
        <color indexed="8"/>
        <rFont val="Calibri"/>
        <family val="2"/>
      </rPr>
      <t>en m</t>
    </r>
  </si>
  <si>
    <r>
      <t xml:space="preserve">Longueur </t>
    </r>
    <r>
      <rPr>
        <i/>
        <sz val="11"/>
        <color indexed="8"/>
        <rFont val="Calibri"/>
        <family val="2"/>
      </rPr>
      <t>en m</t>
    </r>
  </si>
  <si>
    <r>
      <t>235 x 70 x 120</t>
    </r>
    <r>
      <rPr>
        <b/>
        <vertAlign val="superscript"/>
        <sz val="12"/>
        <color indexed="8"/>
        <rFont val="Calibri"/>
        <family val="2"/>
      </rPr>
      <t>ht</t>
    </r>
  </si>
  <si>
    <t>Valeurs à trouver dans le DT1</t>
  </si>
  <si>
    <t>Acier N° 1 :</t>
  </si>
  <si>
    <t>Acier N° 2 :</t>
  </si>
  <si>
    <t>Longueur A:</t>
  </si>
  <si>
    <t>Diamètre</t>
  </si>
  <si>
    <t>Coefficient de cintrage</t>
  </si>
  <si>
    <t>Longueur développée</t>
  </si>
  <si>
    <t>(faire les calcul en m)</t>
  </si>
  <si>
    <t>MASSIF                            2,35x 0,40 x 1,20</t>
  </si>
  <si>
    <t xml:space="preserve">2.1 Détermination des longueurs développées des aciers 1 et 2 des massifs  2,35 x 0,40 x 1,20 </t>
  </si>
  <si>
    <r>
      <t xml:space="preserve">LONGUEUR DEVELOPPEE  </t>
    </r>
    <r>
      <rPr>
        <b/>
        <sz val="10"/>
        <color indexed="10"/>
        <rFont val="Calibri"/>
        <family val="2"/>
      </rPr>
      <t>en mètre</t>
    </r>
  </si>
  <si>
    <r>
      <rPr>
        <b/>
        <i/>
        <sz val="11"/>
        <color indexed="8"/>
        <rFont val="Calibri"/>
        <family val="2"/>
      </rPr>
      <t>Masse totale pour 1 massif</t>
    </r>
    <r>
      <rPr>
        <i/>
        <sz val="11"/>
        <color indexed="8"/>
        <rFont val="Calibri"/>
        <family val="2"/>
      </rPr>
      <t xml:space="preserve"> (en kg)</t>
    </r>
  </si>
  <si>
    <r>
      <rPr>
        <b/>
        <i/>
        <sz val="11"/>
        <color indexed="8"/>
        <rFont val="Calibri"/>
        <family val="2"/>
      </rPr>
      <t xml:space="preserve">Masse d'acier pour 1 massif </t>
    </r>
    <r>
      <rPr>
        <i/>
        <sz val="11"/>
        <color indexed="8"/>
        <rFont val="Calibri"/>
        <family val="2"/>
      </rPr>
      <t>en kg</t>
    </r>
  </si>
  <si>
    <t xml:space="preserve">       2.2 Bordereau d'armatures</t>
  </si>
</sst>
</file>

<file path=xl/styles.xml><?xml version="1.0" encoding="utf-8"?>
<styleSheet xmlns="http://schemas.openxmlformats.org/spreadsheetml/2006/main">
  <numFmts count="1">
    <numFmt numFmtId="164" formatCode="0.000"/>
  </numFmts>
  <fonts count="28"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sz val="11"/>
      <color indexed="10"/>
      <name val="Calibri"/>
      <family val="2"/>
    </font>
    <font>
      <b/>
      <i/>
      <sz val="11"/>
      <color indexed="8"/>
      <name val="Calibri"/>
      <family val="2"/>
    </font>
    <font>
      <i/>
      <vertAlign val="superscript"/>
      <sz val="11"/>
      <color indexed="8"/>
      <name val="Calibri"/>
      <family val="2"/>
    </font>
    <font>
      <sz val="11"/>
      <name val="Calibri"/>
      <family val="2"/>
    </font>
    <font>
      <sz val="24"/>
      <name val="Arial"/>
      <family val="2"/>
    </font>
    <font>
      <b/>
      <vertAlign val="superscript"/>
      <sz val="12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0000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6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/>
      <diagonal/>
    </border>
    <border>
      <left/>
      <right/>
      <top style="thin">
        <color theme="5" tint="-0.24994659260841701"/>
      </top>
      <bottom/>
      <diagonal/>
    </border>
    <border>
      <left/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/>
      <top/>
      <bottom/>
      <diagonal/>
    </border>
    <border>
      <left/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/>
      <top/>
      <bottom style="thin">
        <color theme="5" tint="-0.24994659260841701"/>
      </bottom>
      <diagonal/>
    </border>
    <border>
      <left/>
      <right/>
      <top/>
      <bottom style="thin">
        <color theme="5" tint="-0.24994659260841701"/>
      </bottom>
      <diagonal/>
    </border>
    <border>
      <left/>
      <right style="thin">
        <color theme="5" tint="-0.24994659260841701"/>
      </right>
      <top/>
      <bottom style="thin">
        <color theme="5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/>
      <right style="thin">
        <color theme="7" tint="-0.24994659260841701"/>
      </right>
      <top/>
      <bottom/>
      <diagonal/>
    </border>
    <border>
      <left/>
      <right/>
      <top style="thin">
        <color theme="7" tint="-0.24994659260841701"/>
      </top>
      <bottom/>
      <diagonal/>
    </border>
    <border>
      <left style="thin">
        <color theme="7" tint="-0.24994659260841701"/>
      </left>
      <right/>
      <top/>
      <bottom/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/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/>
      <right/>
      <top style="thin">
        <color theme="3" tint="-0.24994659260841701"/>
      </top>
      <bottom/>
      <diagonal/>
    </border>
    <border>
      <left style="thin">
        <color theme="3" tint="-0.24994659260841701"/>
      </left>
      <right/>
      <top/>
      <bottom/>
      <diagonal/>
    </border>
    <border>
      <left style="thin">
        <color theme="7" tint="-0.24994659260841701"/>
      </left>
      <right/>
      <top/>
      <bottom style="thin">
        <color indexed="64"/>
      </bottom>
      <diagonal/>
    </border>
    <border>
      <left/>
      <right style="thin">
        <color theme="7" tint="-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4" fontId="0" fillId="0" borderId="16" xfId="0" applyNumberForma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4" fontId="9" fillId="0" borderId="18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4" fontId="9" fillId="0" borderId="12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13" fillId="4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Border="1" applyProtection="1">
      <protection hidden="1"/>
    </xf>
    <xf numFmtId="0" fontId="15" fillId="0" borderId="0" xfId="0" applyFont="1" applyBorder="1" applyProtection="1">
      <protection hidden="1"/>
    </xf>
    <xf numFmtId="0" fontId="16" fillId="0" borderId="0" xfId="0" applyFont="1" applyBorder="1" applyProtection="1">
      <protection hidden="1"/>
    </xf>
    <xf numFmtId="0" fontId="0" fillId="0" borderId="0" xfId="0" applyBorder="1"/>
    <xf numFmtId="0" fontId="1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Border="1" applyProtection="1">
      <protection hidden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>
      <alignment vertical="center"/>
    </xf>
    <xf numFmtId="4" fontId="0" fillId="0" borderId="0" xfId="0" applyNumberFormat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25" xfId="0" applyFont="1" applyFill="1" applyBorder="1" applyAlignment="1" applyProtection="1">
      <alignment horizontal="center" vertical="center"/>
      <protection locked="0"/>
    </xf>
    <xf numFmtId="0" fontId="8" fillId="3" borderId="26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2" fontId="9" fillId="0" borderId="19" xfId="0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  <protection locked="0"/>
    </xf>
    <xf numFmtId="2" fontId="8" fillId="3" borderId="8" xfId="0" applyNumberFormat="1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2" fontId="8" fillId="3" borderId="10" xfId="0" applyNumberFormat="1" applyFont="1" applyFill="1" applyBorder="1" applyAlignment="1" applyProtection="1">
      <alignment horizontal="center" vertical="center"/>
      <protection locked="0"/>
    </xf>
    <xf numFmtId="0" fontId="8" fillId="3" borderId="22" xfId="0" applyFont="1" applyFill="1" applyBorder="1" applyAlignment="1" applyProtection="1">
      <alignment horizontal="center" vertical="center"/>
      <protection locked="0"/>
    </xf>
    <xf numFmtId="0" fontId="8" fillId="3" borderId="23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2" fontId="8" fillId="3" borderId="21" xfId="0" applyNumberFormat="1" applyFont="1" applyFill="1" applyBorder="1" applyAlignment="1" applyProtection="1">
      <alignment horizontal="center" vertical="center"/>
      <protection locked="0"/>
    </xf>
    <xf numFmtId="2" fontId="8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18" fillId="0" borderId="59" xfId="0" applyFont="1" applyFill="1" applyBorder="1" applyAlignment="1">
      <alignment horizontal="left" vertical="center"/>
    </xf>
    <xf numFmtId="0" fontId="0" fillId="0" borderId="59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10" fillId="0" borderId="62" xfId="0" applyFont="1" applyFill="1" applyBorder="1" applyAlignment="1">
      <alignment horizontal="center" vertical="center"/>
    </xf>
    <xf numFmtId="0" fontId="0" fillId="0" borderId="62" xfId="0" applyFill="1" applyBorder="1" applyAlignment="1" applyProtection="1">
      <alignment horizontal="center" vertical="center"/>
      <protection locked="0"/>
    </xf>
    <xf numFmtId="4" fontId="9" fillId="0" borderId="62" xfId="0" applyNumberFormat="1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22" fillId="0" borderId="64" xfId="0" applyFont="1" applyFill="1" applyBorder="1" applyAlignment="1">
      <alignment horizontal="center" vertical="center"/>
    </xf>
    <xf numFmtId="4" fontId="9" fillId="0" borderId="64" xfId="0" applyNumberFormat="1" applyFont="1" applyFill="1" applyBorder="1" applyAlignment="1">
      <alignment horizontal="center" vertical="center"/>
    </xf>
    <xf numFmtId="4" fontId="9" fillId="0" borderId="65" xfId="0" applyNumberFormat="1" applyFont="1" applyFill="1" applyBorder="1" applyAlignment="1">
      <alignment horizontal="center" vertical="center"/>
    </xf>
    <xf numFmtId="0" fontId="0" fillId="0" borderId="66" xfId="0" applyFill="1" applyBorder="1" applyAlignment="1">
      <alignment horizontal="center" vertical="center"/>
    </xf>
    <xf numFmtId="0" fontId="0" fillId="0" borderId="67" xfId="0" applyFill="1" applyBorder="1" applyAlignment="1">
      <alignment horizontal="center" vertical="center"/>
    </xf>
    <xf numFmtId="0" fontId="0" fillId="0" borderId="68" xfId="0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2" fontId="9" fillId="0" borderId="75" xfId="0" applyNumberFormat="1" applyFont="1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5" xfId="0" applyFill="1" applyBorder="1" applyAlignment="1" applyProtection="1">
      <alignment horizontal="center" vertical="center"/>
      <protection locked="0"/>
    </xf>
    <xf numFmtId="0" fontId="0" fillId="0" borderId="76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79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164" fontId="9" fillId="0" borderId="57" xfId="0" applyNumberFormat="1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horizontal="center" vertical="center"/>
      <protection locked="0"/>
    </xf>
    <xf numFmtId="4" fontId="0" fillId="0" borderId="81" xfId="0" applyNumberFormat="1" applyBorder="1" applyAlignment="1">
      <alignment horizontal="center" vertical="center"/>
    </xf>
    <xf numFmtId="4" fontId="0" fillId="0" borderId="82" xfId="0" applyNumberFormat="1" applyBorder="1" applyAlignment="1">
      <alignment horizontal="center" vertical="center"/>
    </xf>
    <xf numFmtId="2" fontId="9" fillId="0" borderId="20" xfId="0" applyNumberFormat="1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0" fillId="0" borderId="8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6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2" fillId="0" borderId="13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1" fillId="2" borderId="53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1" fillId="2" borderId="84" xfId="0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 applyProtection="1">
      <alignment horizontal="center" vertical="center"/>
      <protection locked="0"/>
    </xf>
    <xf numFmtId="2" fontId="8" fillId="3" borderId="1" xfId="0" applyNumberFormat="1" applyFont="1" applyFill="1" applyBorder="1" applyAlignment="1" applyProtection="1">
      <alignment horizontal="center" vertical="center"/>
      <protection locked="0"/>
    </xf>
    <xf numFmtId="2" fontId="8" fillId="3" borderId="4" xfId="0" applyNumberFormat="1" applyFont="1" applyFill="1" applyBorder="1" applyAlignment="1" applyProtection="1">
      <alignment horizontal="center" vertical="center"/>
      <protection locked="0"/>
    </xf>
    <xf numFmtId="2" fontId="8" fillId="3" borderId="3" xfId="0" applyNumberFormat="1" applyFont="1" applyFill="1" applyBorder="1" applyAlignment="1" applyProtection="1">
      <alignment horizontal="center" vertical="center"/>
      <protection locked="0"/>
    </xf>
    <xf numFmtId="2" fontId="8" fillId="3" borderId="25" xfId="0" applyNumberFormat="1" applyFont="1" applyFill="1" applyBorder="1" applyAlignment="1" applyProtection="1">
      <alignment horizontal="center" vertical="center"/>
      <protection locked="0"/>
    </xf>
    <xf numFmtId="2" fontId="8" fillId="3" borderId="26" xfId="0" applyNumberFormat="1" applyFont="1" applyFill="1" applyBorder="1" applyAlignment="1" applyProtection="1">
      <alignment horizontal="center" vertical="center"/>
      <protection locked="0"/>
    </xf>
    <xf numFmtId="2" fontId="8" fillId="3" borderId="22" xfId="0" applyNumberFormat="1" applyFont="1" applyFill="1" applyBorder="1" applyAlignment="1" applyProtection="1">
      <alignment horizontal="center" vertical="center"/>
      <protection locked="0"/>
    </xf>
    <xf numFmtId="2" fontId="8" fillId="3" borderId="24" xfId="0" applyNumberFormat="1" applyFont="1" applyFill="1" applyBorder="1" applyAlignment="1" applyProtection="1">
      <alignment horizontal="center" vertical="center"/>
      <protection locked="0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  <protection locked="0"/>
    </xf>
    <xf numFmtId="0" fontId="8" fillId="3" borderId="37" xfId="0" applyFont="1" applyFill="1" applyBorder="1" applyAlignment="1" applyProtection="1">
      <alignment horizontal="center" vertical="center"/>
      <protection locked="0"/>
    </xf>
    <xf numFmtId="0" fontId="8" fillId="3" borderId="38" xfId="0" applyFont="1" applyFill="1" applyBorder="1" applyAlignment="1" applyProtection="1">
      <alignment horizontal="center" vertical="center"/>
      <protection locked="0"/>
    </xf>
    <xf numFmtId="4" fontId="9" fillId="5" borderId="33" xfId="0" applyNumberFormat="1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9" fillId="5" borderId="39" xfId="0" applyFont="1" applyFill="1" applyBorder="1" applyAlignment="1" applyProtection="1">
      <alignment horizontal="center" vertical="center"/>
    </xf>
    <xf numFmtId="2" fontId="8" fillId="3" borderId="7" xfId="0" applyNumberFormat="1" applyFont="1" applyFill="1" applyBorder="1" applyAlignment="1" applyProtection="1">
      <alignment horizontal="center" vertical="center"/>
      <protection locked="0"/>
    </xf>
    <xf numFmtId="2" fontId="8" fillId="3" borderId="9" xfId="0" applyNumberFormat="1" applyFont="1" applyFill="1" applyBorder="1" applyAlignment="1" applyProtection="1">
      <alignment horizontal="center" vertical="center"/>
      <protection locked="0"/>
    </xf>
    <xf numFmtId="2" fontId="8" fillId="3" borderId="11" xfId="0" applyNumberFormat="1" applyFont="1" applyFill="1" applyBorder="1" applyAlignment="1" applyProtection="1">
      <alignment horizontal="center" vertical="center"/>
      <protection locked="0"/>
    </xf>
    <xf numFmtId="2" fontId="8" fillId="3" borderId="40" xfId="0" applyNumberFormat="1" applyFont="1" applyFill="1" applyBorder="1" applyAlignment="1" applyProtection="1">
      <alignment horizontal="center" vertical="center"/>
      <protection locked="0"/>
    </xf>
    <xf numFmtId="2" fontId="8" fillId="3" borderId="41" xfId="0" applyNumberFormat="1" applyFont="1" applyFill="1" applyBorder="1" applyAlignment="1" applyProtection="1">
      <alignment horizontal="center" vertical="center"/>
      <protection locked="0"/>
    </xf>
    <xf numFmtId="2" fontId="8" fillId="3" borderId="42" xfId="0" applyNumberFormat="1" applyFont="1" applyFill="1" applyBorder="1" applyAlignment="1" applyProtection="1">
      <alignment horizontal="center" vertical="center"/>
      <protection locked="0"/>
    </xf>
    <xf numFmtId="0" fontId="23" fillId="0" borderId="39" xfId="0" applyFont="1" applyBorder="1" applyAlignment="1">
      <alignment horizontal="center" vertical="center"/>
    </xf>
    <xf numFmtId="0" fontId="8" fillId="3" borderId="17" xfId="0" applyFont="1" applyFill="1" applyBorder="1" applyAlignment="1" applyProtection="1">
      <alignment horizontal="center" vertical="center"/>
      <protection locked="0"/>
    </xf>
    <xf numFmtId="2" fontId="9" fillId="5" borderId="33" xfId="0" applyNumberFormat="1" applyFont="1" applyFill="1" applyBorder="1" applyAlignment="1" applyProtection="1">
      <alignment horizontal="center" vertical="center"/>
    </xf>
    <xf numFmtId="2" fontId="9" fillId="5" borderId="34" xfId="0" applyNumberFormat="1" applyFont="1" applyFill="1" applyBorder="1" applyAlignment="1" applyProtection="1">
      <alignment horizontal="center" vertical="center"/>
    </xf>
    <xf numFmtId="2" fontId="9" fillId="5" borderId="39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64" fontId="9" fillId="0" borderId="27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/>
    </xf>
    <xf numFmtId="164" fontId="9" fillId="0" borderId="30" xfId="0" applyNumberFormat="1" applyFont="1" applyBorder="1" applyAlignment="1">
      <alignment horizontal="center" vertical="center"/>
    </xf>
    <xf numFmtId="4" fontId="19" fillId="3" borderId="27" xfId="0" applyNumberFormat="1" applyFont="1" applyFill="1" applyBorder="1" applyAlignment="1" applyProtection="1">
      <alignment horizontal="center" vertical="center"/>
      <protection locked="0"/>
    </xf>
    <xf numFmtId="4" fontId="19" fillId="3" borderId="28" xfId="0" applyNumberFormat="1" applyFont="1" applyFill="1" applyBorder="1" applyAlignment="1" applyProtection="1">
      <alignment horizontal="center" vertical="center"/>
      <protection locked="0"/>
    </xf>
    <xf numFmtId="4" fontId="19" fillId="3" borderId="29" xfId="0" applyNumberFormat="1" applyFont="1" applyFill="1" applyBorder="1" applyAlignment="1" applyProtection="1">
      <alignment horizontal="center" vertical="center"/>
      <protection locked="0"/>
    </xf>
    <xf numFmtId="4" fontId="19" fillId="3" borderId="30" xfId="0" applyNumberFormat="1" applyFont="1" applyFill="1" applyBorder="1" applyAlignment="1" applyProtection="1">
      <alignment horizontal="center" vertical="center"/>
      <protection locked="0"/>
    </xf>
    <xf numFmtId="0" fontId="21" fillId="0" borderId="3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23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4" fontId="19" fillId="3" borderId="33" xfId="0" applyNumberFormat="1" applyFont="1" applyFill="1" applyBorder="1" applyAlignment="1" applyProtection="1">
      <alignment horizontal="center" vertical="center"/>
      <protection locked="0"/>
    </xf>
    <xf numFmtId="4" fontId="19" fillId="3" borderId="34" xfId="0" applyNumberFormat="1" applyFont="1" applyFill="1" applyBorder="1" applyAlignment="1" applyProtection="1">
      <alignment horizontal="center" vertical="center"/>
      <protection locked="0"/>
    </xf>
    <xf numFmtId="4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22" fillId="0" borderId="11" xfId="0" applyFont="1" applyFill="1" applyBorder="1" applyAlignment="1">
      <alignment horizontal="center" vertical="center"/>
    </xf>
    <xf numFmtId="0" fontId="21" fillId="6" borderId="43" xfId="0" applyFont="1" applyFill="1" applyBorder="1" applyAlignment="1">
      <alignment horizontal="center" vertical="center" wrapText="1"/>
    </xf>
    <xf numFmtId="0" fontId="21" fillId="6" borderId="44" xfId="0" applyFont="1" applyFill="1" applyBorder="1" applyAlignment="1">
      <alignment horizontal="center" vertical="center" wrapText="1"/>
    </xf>
    <xf numFmtId="0" fontId="21" fillId="6" borderId="45" xfId="0" applyFont="1" applyFill="1" applyBorder="1" applyAlignment="1">
      <alignment horizontal="center" vertical="center" wrapText="1"/>
    </xf>
    <xf numFmtId="0" fontId="21" fillId="6" borderId="46" xfId="0" applyFont="1" applyFill="1" applyBorder="1" applyAlignment="1">
      <alignment horizontal="center" vertical="center" wrapText="1"/>
    </xf>
    <xf numFmtId="0" fontId="21" fillId="6" borderId="47" xfId="0" applyFont="1" applyFill="1" applyBorder="1" applyAlignment="1">
      <alignment horizontal="center" vertical="center" wrapText="1"/>
    </xf>
    <xf numFmtId="0" fontId="21" fillId="6" borderId="48" xfId="0" applyFont="1" applyFill="1" applyBorder="1" applyAlignment="1">
      <alignment horizontal="center" vertical="center" wrapText="1"/>
    </xf>
    <xf numFmtId="0" fontId="21" fillId="6" borderId="33" xfId="0" applyFont="1" applyFill="1" applyBorder="1" applyAlignment="1">
      <alignment horizontal="center" vertical="center" wrapText="1"/>
    </xf>
    <xf numFmtId="0" fontId="21" fillId="6" borderId="39" xfId="0" applyFont="1" applyFill="1" applyBorder="1" applyAlignment="1">
      <alignment horizontal="center" vertical="center" wrapText="1"/>
    </xf>
    <xf numFmtId="2" fontId="8" fillId="3" borderId="43" xfId="0" applyNumberFormat="1" applyFont="1" applyFill="1" applyBorder="1" applyAlignment="1" applyProtection="1">
      <alignment horizontal="center" vertical="center"/>
      <protection locked="0"/>
    </xf>
    <xf numFmtId="2" fontId="8" fillId="3" borderId="49" xfId="0" applyNumberFormat="1" applyFont="1" applyFill="1" applyBorder="1" applyAlignment="1" applyProtection="1">
      <alignment horizontal="center" vertical="center"/>
      <protection locked="0"/>
    </xf>
    <xf numFmtId="2" fontId="8" fillId="3" borderId="44" xfId="0" applyNumberFormat="1" applyFont="1" applyFill="1" applyBorder="1" applyAlignment="1" applyProtection="1">
      <alignment horizontal="center" vertical="center"/>
      <protection locked="0"/>
    </xf>
    <xf numFmtId="2" fontId="8" fillId="3" borderId="45" xfId="0" applyNumberFormat="1" applyFont="1" applyFill="1" applyBorder="1" applyAlignment="1" applyProtection="1">
      <alignment horizontal="center" vertical="center"/>
      <protection locked="0"/>
    </xf>
    <xf numFmtId="2" fontId="8" fillId="3" borderId="50" xfId="0" applyNumberFormat="1" applyFont="1" applyFill="1" applyBorder="1" applyAlignment="1" applyProtection="1">
      <alignment horizontal="center" vertical="center"/>
      <protection locked="0"/>
    </xf>
    <xf numFmtId="2" fontId="8" fillId="3" borderId="46" xfId="0" applyNumberFormat="1" applyFont="1" applyFill="1" applyBorder="1" applyAlignment="1" applyProtection="1">
      <alignment horizontal="center" vertical="center"/>
      <protection locked="0"/>
    </xf>
    <xf numFmtId="164" fontId="9" fillId="0" borderId="33" xfId="0" applyNumberFormat="1" applyFont="1" applyBorder="1" applyAlignment="1">
      <alignment horizontal="center" vertical="center"/>
    </xf>
    <xf numFmtId="164" fontId="9" fillId="0" borderId="34" xfId="0" applyNumberFormat="1" applyFont="1" applyBorder="1" applyAlignment="1">
      <alignment horizontal="center" vertical="center"/>
    </xf>
    <xf numFmtId="164" fontId="9" fillId="0" borderId="39" xfId="0" applyNumberFormat="1" applyFont="1" applyBorder="1" applyAlignment="1">
      <alignment horizontal="center" vertical="center"/>
    </xf>
    <xf numFmtId="0" fontId="10" fillId="6" borderId="45" xfId="0" applyFont="1" applyFill="1" applyBorder="1" applyAlignment="1">
      <alignment horizontal="center" vertical="center"/>
    </xf>
    <xf numFmtId="0" fontId="10" fillId="6" borderId="46" xfId="0" applyFont="1" applyFill="1" applyBorder="1" applyAlignment="1">
      <alignment horizontal="center" vertical="center"/>
    </xf>
    <xf numFmtId="0" fontId="10" fillId="6" borderId="40" xfId="0" applyFont="1" applyFill="1" applyBorder="1" applyAlignment="1">
      <alignment horizontal="center" vertical="center"/>
    </xf>
    <xf numFmtId="0" fontId="10" fillId="6" borderId="42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22" fillId="6" borderId="29" xfId="0" applyFont="1" applyFill="1" applyBorder="1" applyAlignment="1">
      <alignment horizontal="center" vertical="center" wrapText="1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0" fillId="6" borderId="31" xfId="0" applyFont="1" applyFill="1" applyBorder="1" applyAlignment="1">
      <alignment horizontal="center" vertical="center"/>
    </xf>
    <xf numFmtId="0" fontId="10" fillId="6" borderId="56" xfId="0" applyFont="1" applyFill="1" applyBorder="1" applyAlignment="1">
      <alignment horizontal="center" vertical="center"/>
    </xf>
    <xf numFmtId="49" fontId="10" fillId="6" borderId="7" xfId="0" applyNumberFormat="1" applyFont="1" applyFill="1" applyBorder="1" applyAlignment="1">
      <alignment horizontal="center" vertical="center" wrapText="1"/>
    </xf>
    <xf numFmtId="49" fontId="10" fillId="6" borderId="11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43" xfId="0" applyFont="1" applyFill="1" applyBorder="1" applyAlignment="1">
      <alignment horizontal="center" vertical="center"/>
    </xf>
    <xf numFmtId="0" fontId="10" fillId="6" borderId="4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74083</xdr:colOff>
      <xdr:row>9</xdr:row>
      <xdr:rowOff>148166</xdr:rowOff>
    </xdr:from>
    <xdr:to>
      <xdr:col>32</xdr:col>
      <xdr:colOff>169333</xdr:colOff>
      <xdr:row>12</xdr:row>
      <xdr:rowOff>179917</xdr:rowOff>
    </xdr:to>
    <xdr:sp macro="" textlink="">
      <xdr:nvSpPr>
        <xdr:cNvPr id="27" name="Rectangle 26"/>
        <xdr:cNvSpPr/>
      </xdr:nvSpPr>
      <xdr:spPr>
        <a:xfrm>
          <a:off x="12001500" y="2815166"/>
          <a:ext cx="4572000" cy="1016001"/>
        </a:xfrm>
        <a:prstGeom prst="rect">
          <a:avLst/>
        </a:prstGeom>
        <a:solidFill>
          <a:srgbClr val="CCFF33"/>
        </a:solidFill>
        <a:ln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2</xdr:col>
      <xdr:colOff>457200</xdr:colOff>
      <xdr:row>46</xdr:row>
      <xdr:rowOff>152400</xdr:rowOff>
    </xdr:from>
    <xdr:to>
      <xdr:col>3</xdr:col>
      <xdr:colOff>66675</xdr:colOff>
      <xdr:row>50</xdr:row>
      <xdr:rowOff>47626</xdr:rowOff>
    </xdr:to>
    <xdr:pic>
      <xdr:nvPicPr>
        <xdr:cNvPr id="1310" name="Imag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0575" y="9658350"/>
          <a:ext cx="6667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23</xdr:col>
      <xdr:colOff>38100</xdr:colOff>
      <xdr:row>48</xdr:row>
      <xdr:rowOff>114300</xdr:rowOff>
    </xdr:from>
    <xdr:to>
      <xdr:col>24</xdr:col>
      <xdr:colOff>266700</xdr:colOff>
      <xdr:row>48</xdr:row>
      <xdr:rowOff>114300</xdr:rowOff>
    </xdr:to>
    <xdr:cxnSp macro="">
      <xdr:nvCxnSpPr>
        <xdr:cNvPr id="7" name="Connecteur droit avec flèche 6"/>
        <xdr:cNvCxnSpPr/>
      </xdr:nvCxnSpPr>
      <xdr:spPr>
        <a:xfrm>
          <a:off x="11620500" y="7239000"/>
          <a:ext cx="390525" cy="0"/>
        </a:xfrm>
        <a:prstGeom prst="straightConnector1">
          <a:avLst/>
        </a:prstGeom>
        <a:ln w="1270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16</xdr:col>
      <xdr:colOff>26194</xdr:colOff>
      <xdr:row>5</xdr:row>
      <xdr:rowOff>261937</xdr:rowOff>
    </xdr:from>
    <xdr:ext cx="184731" cy="264560"/>
    <xdr:sp macro="" textlink="">
      <xdr:nvSpPr>
        <xdr:cNvPr id="13" name="ZoneTexte 12"/>
        <xdr:cNvSpPr txBox="1"/>
      </xdr:nvSpPr>
      <xdr:spPr>
        <a:xfrm>
          <a:off x="8387027" y="16801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twoCellAnchor>
    <xdr:from>
      <xdr:col>2</xdr:col>
      <xdr:colOff>219075</xdr:colOff>
      <xdr:row>0</xdr:row>
      <xdr:rowOff>152400</xdr:rowOff>
    </xdr:from>
    <xdr:to>
      <xdr:col>33</xdr:col>
      <xdr:colOff>9525</xdr:colOff>
      <xdr:row>5</xdr:row>
      <xdr:rowOff>276225</xdr:rowOff>
    </xdr:to>
    <xdr:grpSp>
      <xdr:nvGrpSpPr>
        <xdr:cNvPr id="1313" name="Groupe 19"/>
        <xdr:cNvGrpSpPr>
          <a:grpSpLocks/>
        </xdr:cNvGrpSpPr>
      </xdr:nvGrpSpPr>
      <xdr:grpSpPr bwMode="auto">
        <a:xfrm>
          <a:off x="555251" y="152400"/>
          <a:ext cx="16016568" cy="1524560"/>
          <a:chOff x="8697280" y="178634"/>
          <a:chExt cx="7584178" cy="1446568"/>
        </a:xfrm>
      </xdr:grpSpPr>
      <xdr:cxnSp macro="">
        <xdr:nvCxnSpPr>
          <xdr:cNvPr id="8" name="Connecteur droit 7"/>
          <xdr:cNvCxnSpPr/>
        </xdr:nvCxnSpPr>
        <xdr:spPr>
          <a:xfrm>
            <a:off x="8697280" y="187619"/>
            <a:ext cx="7584178" cy="142859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Connecteur droit 8"/>
          <xdr:cNvCxnSpPr/>
        </xdr:nvCxnSpPr>
        <xdr:spPr>
          <a:xfrm flipV="1">
            <a:off x="8697280" y="178634"/>
            <a:ext cx="7584178" cy="143758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Rectangle 9"/>
          <xdr:cNvSpPr/>
        </xdr:nvSpPr>
        <xdr:spPr>
          <a:xfrm>
            <a:off x="8697280" y="178634"/>
            <a:ext cx="7584178" cy="1446568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fr-FR"/>
          </a:p>
        </xdr:txBody>
      </xdr:sp>
      <xdr:sp macro="" textlink="">
        <xdr:nvSpPr>
          <xdr:cNvPr id="14" name="ZoneTexte 13"/>
          <xdr:cNvSpPr txBox="1"/>
        </xdr:nvSpPr>
        <xdr:spPr>
          <a:xfrm>
            <a:off x="8715338" y="726713"/>
            <a:ext cx="7548063" cy="5301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noAutofit/>
          </a:bodyPr>
          <a:lstStyle/>
          <a:p>
            <a:pPr algn="ctr"/>
            <a:r>
              <a:rPr lang="fr-FR" sz="2800"/>
              <a:t>BANDE D'ANONYMAT A COUPER APRES AGRAFAGE</a:t>
            </a:r>
          </a:p>
        </xdr:txBody>
      </xdr:sp>
    </xdr:grpSp>
    <xdr:clientData/>
  </xdr:twoCellAnchor>
  <xdr:twoCellAnchor>
    <xdr:from>
      <xdr:col>1</xdr:col>
      <xdr:colOff>63500</xdr:colOff>
      <xdr:row>6</xdr:row>
      <xdr:rowOff>285751</xdr:rowOff>
    </xdr:from>
    <xdr:to>
      <xdr:col>33</xdr:col>
      <xdr:colOff>635000</xdr:colOff>
      <xdr:row>6</xdr:row>
      <xdr:rowOff>306916</xdr:rowOff>
    </xdr:to>
    <xdr:cxnSp macro="">
      <xdr:nvCxnSpPr>
        <xdr:cNvPr id="16" name="Connecteur droit 15"/>
        <xdr:cNvCxnSpPr/>
      </xdr:nvCxnSpPr>
      <xdr:spPr>
        <a:xfrm flipV="1">
          <a:off x="63500" y="1703918"/>
          <a:ext cx="17621250" cy="2116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42332</xdr:colOff>
      <xdr:row>6</xdr:row>
      <xdr:rowOff>116415</xdr:rowOff>
    </xdr:from>
    <xdr:ext cx="1058334" cy="412750"/>
    <xdr:sp macro="" textlink="">
      <xdr:nvSpPr>
        <xdr:cNvPr id="18" name="ZoneTexte 17"/>
        <xdr:cNvSpPr txBox="1"/>
      </xdr:nvSpPr>
      <xdr:spPr>
        <a:xfrm>
          <a:off x="42332" y="1534582"/>
          <a:ext cx="1058334" cy="4127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fr-FR" sz="2000">
              <a:sym typeface="Wingdings"/>
            </a:rPr>
            <a:t></a:t>
          </a:r>
          <a:endParaRPr lang="fr-FR" sz="2000"/>
        </a:p>
      </xdr:txBody>
    </xdr:sp>
    <xdr:clientData/>
  </xdr:oneCellAnchor>
  <xdr:twoCellAnchor>
    <xdr:from>
      <xdr:col>0</xdr:col>
      <xdr:colOff>28575</xdr:colOff>
      <xdr:row>13</xdr:row>
      <xdr:rowOff>38100</xdr:rowOff>
    </xdr:from>
    <xdr:to>
      <xdr:col>2</xdr:col>
      <xdr:colOff>247650</xdr:colOff>
      <xdr:row>15</xdr:row>
      <xdr:rowOff>190500</xdr:rowOff>
    </xdr:to>
    <xdr:grpSp>
      <xdr:nvGrpSpPr>
        <xdr:cNvPr id="1316" name="Groupe 11"/>
        <xdr:cNvGrpSpPr>
          <a:grpSpLocks/>
        </xdr:cNvGrpSpPr>
      </xdr:nvGrpSpPr>
      <xdr:grpSpPr bwMode="auto">
        <a:xfrm>
          <a:off x="28575" y="4251512"/>
          <a:ext cx="555251" cy="611841"/>
          <a:chOff x="733424" y="1658663"/>
          <a:chExt cx="490801" cy="533401"/>
        </a:xfrm>
      </xdr:grpSpPr>
      <xdr:sp macro="" textlink="">
        <xdr:nvSpPr>
          <xdr:cNvPr id="15" name="Ellipse 14"/>
          <xdr:cNvSpPr/>
        </xdr:nvSpPr>
        <xdr:spPr>
          <a:xfrm>
            <a:off x="733424" y="1692001"/>
            <a:ext cx="490801" cy="475060"/>
          </a:xfrm>
          <a:prstGeom prst="ellipse">
            <a:avLst/>
          </a:prstGeom>
          <a:solidFill>
            <a:schemeClr val="accent2">
              <a:lumMod val="75000"/>
            </a:schemeClr>
          </a:solidFill>
          <a:ln w="12700">
            <a:solidFill>
              <a:schemeClr val="accent2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fr-FR"/>
          </a:p>
        </xdr:txBody>
      </xdr:sp>
      <xdr:sp macro="" textlink="">
        <xdr:nvSpPr>
          <xdr:cNvPr id="17" name="ZoneTexte 16"/>
          <xdr:cNvSpPr txBox="1"/>
        </xdr:nvSpPr>
        <xdr:spPr>
          <a:xfrm>
            <a:off x="767272" y="1658663"/>
            <a:ext cx="440028" cy="53340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lang="fr-FR" sz="2800">
                <a:solidFill>
                  <a:schemeClr val="bg1"/>
                </a:solidFill>
                <a:latin typeface="Arial Black" pitchFamily="34" charset="0"/>
              </a:rPr>
              <a:t>1</a:t>
            </a:r>
          </a:p>
        </xdr:txBody>
      </xdr:sp>
    </xdr:grpSp>
    <xdr:clientData/>
  </xdr:twoCellAnchor>
  <xdr:twoCellAnchor>
    <xdr:from>
      <xdr:col>8</xdr:col>
      <xdr:colOff>390525</xdr:colOff>
      <xdr:row>44</xdr:row>
      <xdr:rowOff>28575</xdr:rowOff>
    </xdr:from>
    <xdr:to>
      <xdr:col>9</xdr:col>
      <xdr:colOff>466725</xdr:colOff>
      <xdr:row>47</xdr:row>
      <xdr:rowOff>38100</xdr:rowOff>
    </xdr:to>
    <xdr:grpSp>
      <xdr:nvGrpSpPr>
        <xdr:cNvPr id="1317" name="Groupe 18"/>
        <xdr:cNvGrpSpPr>
          <a:grpSpLocks/>
        </xdr:cNvGrpSpPr>
      </xdr:nvGrpSpPr>
      <xdr:grpSpPr bwMode="auto">
        <a:xfrm>
          <a:off x="5298701" y="10730193"/>
          <a:ext cx="591671" cy="592231"/>
          <a:chOff x="962025" y="8230422"/>
          <a:chExt cx="593629" cy="458950"/>
        </a:xfrm>
      </xdr:grpSpPr>
      <xdr:sp macro="" textlink="">
        <xdr:nvSpPr>
          <xdr:cNvPr id="21" name="Ellipse 20"/>
          <xdr:cNvSpPr/>
        </xdr:nvSpPr>
        <xdr:spPr>
          <a:xfrm>
            <a:off x="962025" y="8267434"/>
            <a:ext cx="545756" cy="421938"/>
          </a:xfrm>
          <a:prstGeom prst="ellipse">
            <a:avLst/>
          </a:prstGeom>
          <a:solidFill>
            <a:schemeClr val="accent1">
              <a:lumMod val="75000"/>
            </a:schemeClr>
          </a:solidFill>
          <a:ln w="12700">
            <a:solidFill>
              <a:schemeClr val="accent1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fr-FR"/>
          </a:p>
        </xdr:txBody>
      </xdr:sp>
      <xdr:sp macro="" textlink="">
        <xdr:nvSpPr>
          <xdr:cNvPr id="22" name="ZoneTexte 21"/>
          <xdr:cNvSpPr txBox="1"/>
        </xdr:nvSpPr>
        <xdr:spPr>
          <a:xfrm>
            <a:off x="1009898" y="8230422"/>
            <a:ext cx="545756" cy="421938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lang="fr-FR" sz="2800">
                <a:solidFill>
                  <a:schemeClr val="bg1"/>
                </a:solidFill>
                <a:latin typeface="Arial Black" pitchFamily="34" charset="0"/>
              </a:rPr>
              <a:t>2</a:t>
            </a:r>
          </a:p>
        </xdr:txBody>
      </xdr:sp>
    </xdr:grpSp>
    <xdr:clientData/>
  </xdr:twoCellAnchor>
  <xdr:twoCellAnchor>
    <xdr:from>
      <xdr:col>22</xdr:col>
      <xdr:colOff>47625</xdr:colOff>
      <xdr:row>13</xdr:row>
      <xdr:rowOff>57145</xdr:rowOff>
    </xdr:from>
    <xdr:to>
      <xdr:col>24</xdr:col>
      <xdr:colOff>190500</xdr:colOff>
      <xdr:row>15</xdr:row>
      <xdr:rowOff>171439</xdr:rowOff>
    </xdr:to>
    <xdr:grpSp>
      <xdr:nvGrpSpPr>
        <xdr:cNvPr id="1318" name="Groupe 22"/>
        <xdr:cNvGrpSpPr>
          <a:grpSpLocks/>
        </xdr:cNvGrpSpPr>
      </xdr:nvGrpSpPr>
      <xdr:grpSpPr bwMode="auto">
        <a:xfrm>
          <a:off x="11533654" y="4270557"/>
          <a:ext cx="546287" cy="573735"/>
          <a:chOff x="962025" y="8237794"/>
          <a:chExt cx="565498" cy="584112"/>
        </a:xfrm>
      </xdr:grpSpPr>
      <xdr:sp macro="" textlink="">
        <xdr:nvSpPr>
          <xdr:cNvPr id="24" name="Ellipse 23"/>
          <xdr:cNvSpPr/>
        </xdr:nvSpPr>
        <xdr:spPr>
          <a:xfrm>
            <a:off x="962025" y="8266996"/>
            <a:ext cx="565498" cy="554910"/>
          </a:xfrm>
          <a:prstGeom prst="ellipse">
            <a:avLst/>
          </a:prstGeom>
          <a:solidFill>
            <a:schemeClr val="accent4">
              <a:lumMod val="75000"/>
            </a:schemeClr>
          </a:solidFill>
          <a:ln w="9525">
            <a:solidFill>
              <a:schemeClr val="accent4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fr-FR"/>
          </a:p>
        </xdr:txBody>
      </xdr:sp>
      <xdr:sp macro="" textlink="">
        <xdr:nvSpPr>
          <xdr:cNvPr id="25" name="ZoneTexte 24"/>
          <xdr:cNvSpPr txBox="1"/>
        </xdr:nvSpPr>
        <xdr:spPr>
          <a:xfrm>
            <a:off x="1021551" y="8237794"/>
            <a:ext cx="436525" cy="53544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t">
            <a:noAutofit/>
          </a:bodyPr>
          <a:lstStyle/>
          <a:p>
            <a:r>
              <a:rPr lang="fr-FR" sz="2800">
                <a:solidFill>
                  <a:schemeClr val="bg1"/>
                </a:solidFill>
                <a:latin typeface="Arial Black" pitchFamily="34" charset="0"/>
              </a:rPr>
              <a:t>3</a:t>
            </a:r>
          </a:p>
        </xdr:txBody>
      </xdr:sp>
    </xdr:grpSp>
    <xdr:clientData/>
  </xdr:twoCellAnchor>
  <xdr:twoCellAnchor editAs="oneCell">
    <xdr:from>
      <xdr:col>24</xdr:col>
      <xdr:colOff>211665</xdr:colOff>
      <xdr:row>9</xdr:row>
      <xdr:rowOff>232833</xdr:rowOff>
    </xdr:from>
    <xdr:to>
      <xdr:col>29</xdr:col>
      <xdr:colOff>59293</xdr:colOff>
      <xdr:row>10</xdr:row>
      <xdr:rowOff>80583</xdr:rowOff>
    </xdr:to>
    <xdr:pic>
      <xdr:nvPicPr>
        <xdr:cNvPr id="1386" name="Picture 3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31374" b="6060"/>
        <a:stretch>
          <a:fillRect/>
        </a:stretch>
      </xdr:blipFill>
      <xdr:spPr bwMode="auto">
        <a:xfrm>
          <a:off x="12139082" y="2899833"/>
          <a:ext cx="2853294" cy="324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29</xdr:col>
      <xdr:colOff>465667</xdr:colOff>
      <xdr:row>11</xdr:row>
      <xdr:rowOff>95250</xdr:rowOff>
    </xdr:from>
    <xdr:to>
      <xdr:col>32</xdr:col>
      <xdr:colOff>84666</xdr:colOff>
      <xdr:row>12</xdr:row>
      <xdr:rowOff>179916</xdr:rowOff>
    </xdr:to>
    <xdr:sp macro="" textlink="">
      <xdr:nvSpPr>
        <xdr:cNvPr id="28" name="ZoneTexte 27"/>
        <xdr:cNvSpPr txBox="1"/>
      </xdr:nvSpPr>
      <xdr:spPr>
        <a:xfrm>
          <a:off x="15398750" y="3418417"/>
          <a:ext cx="1090083" cy="412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800" b="1">
              <a:solidFill>
                <a:srgbClr val="FF0000"/>
              </a:solidFill>
            </a:rPr>
            <a:t>EXEMPLE</a:t>
          </a:r>
        </a:p>
      </xdr:txBody>
    </xdr:sp>
    <xdr:clientData/>
  </xdr:twoCellAnchor>
  <xdr:twoCellAnchor editAs="oneCell">
    <xdr:from>
      <xdr:col>29</xdr:col>
      <xdr:colOff>63502</xdr:colOff>
      <xdr:row>9</xdr:row>
      <xdr:rowOff>232833</xdr:rowOff>
    </xdr:from>
    <xdr:to>
      <xdr:col>31</xdr:col>
      <xdr:colOff>149581</xdr:colOff>
      <xdr:row>10</xdr:row>
      <xdr:rowOff>80583</xdr:rowOff>
    </xdr:to>
    <xdr:pic>
      <xdr:nvPicPr>
        <xdr:cNvPr id="1388" name="Picture 3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8135" b="1596"/>
        <a:stretch>
          <a:fillRect/>
        </a:stretch>
      </xdr:blipFill>
      <xdr:spPr bwMode="auto">
        <a:xfrm>
          <a:off x="14996585" y="2899833"/>
          <a:ext cx="911579" cy="324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22</xdr:col>
      <xdr:colOff>170148</xdr:colOff>
      <xdr:row>9</xdr:row>
      <xdr:rowOff>95250</xdr:rowOff>
    </xdr:from>
    <xdr:to>
      <xdr:col>24</xdr:col>
      <xdr:colOff>255059</xdr:colOff>
      <xdr:row>10</xdr:row>
      <xdr:rowOff>21167</xdr:rowOff>
    </xdr:to>
    <xdr:pic>
      <xdr:nvPicPr>
        <xdr:cNvPr id="29" name="Image 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95398" y="2762250"/>
          <a:ext cx="487078" cy="4021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232832</xdr:colOff>
      <xdr:row>11</xdr:row>
      <xdr:rowOff>21169</xdr:rowOff>
    </xdr:from>
    <xdr:to>
      <xdr:col>28</xdr:col>
      <xdr:colOff>592666</xdr:colOff>
      <xdr:row>12</xdr:row>
      <xdr:rowOff>84668</xdr:rowOff>
    </xdr:to>
    <xdr:sp macro="" textlink="">
      <xdr:nvSpPr>
        <xdr:cNvPr id="26" name="Légende encadrée 2 25"/>
        <xdr:cNvSpPr/>
      </xdr:nvSpPr>
      <xdr:spPr>
        <a:xfrm>
          <a:off x="12160249" y="3344336"/>
          <a:ext cx="2719917" cy="391582"/>
        </a:xfrm>
        <a:prstGeom prst="borderCallout2">
          <a:avLst>
            <a:gd name="adj1" fmla="val 40940"/>
            <a:gd name="adj2" fmla="val 101006"/>
            <a:gd name="adj3" fmla="val 38973"/>
            <a:gd name="adj4" fmla="val 107068"/>
            <a:gd name="adj5" fmla="val -47378"/>
            <a:gd name="adj6" fmla="val 121427"/>
          </a:avLst>
        </a:prstGeom>
        <a:solidFill>
          <a:schemeClr val="bg1"/>
        </a:solidFill>
        <a:ln>
          <a:solidFill>
            <a:srgbClr val="FF0000"/>
          </a:solidFill>
          <a:tailEnd type="stealt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Coefficient de cintrage</a:t>
          </a:r>
          <a:endParaRPr lang="fr-FR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2"/>
  <sheetViews>
    <sheetView showGridLines="0" showZeros="0" tabSelected="1" zoomScale="85" zoomScaleNormal="85" workbookViewId="0">
      <selection activeCell="B45" sqref="B45"/>
    </sheetView>
  </sheetViews>
  <sheetFormatPr baseColWidth="10" defaultRowHeight="15"/>
  <cols>
    <col min="1" max="1" width="2.28515625" style="62" customWidth="1"/>
    <col min="2" max="2" width="2.7109375" style="1" customWidth="1"/>
    <col min="3" max="3" width="15.85546875" style="1" customWidth="1"/>
    <col min="4" max="4" width="12.28515625" style="1" customWidth="1"/>
    <col min="5" max="5" width="12.140625" style="1" customWidth="1"/>
    <col min="6" max="6" width="13" style="1" customWidth="1"/>
    <col min="7" max="13" width="7.7109375" style="1" customWidth="1"/>
    <col min="14" max="14" width="2.7109375" style="62" customWidth="1"/>
    <col min="15" max="15" width="2.28515625" style="1" customWidth="1"/>
    <col min="16" max="16" width="7.7109375" style="1" customWidth="1"/>
    <col min="17" max="17" width="8.5703125" style="1" customWidth="1"/>
    <col min="18" max="22" width="7.7109375" style="1" customWidth="1"/>
    <col min="23" max="23" width="3.28515625" style="62" customWidth="1"/>
    <col min="24" max="24" width="2.7109375" style="1" customWidth="1"/>
    <col min="25" max="25" width="13.28515625" style="1" customWidth="1"/>
    <col min="26" max="26" width="2.7109375" style="1" customWidth="1"/>
    <col min="27" max="30" width="9.7109375" style="1" customWidth="1"/>
    <col min="31" max="31" width="2.7109375" style="1" customWidth="1"/>
    <col min="32" max="32" width="9.7109375" style="1" customWidth="1"/>
    <col min="33" max="33" width="2.7109375" style="1" customWidth="1"/>
    <col min="34" max="16384" width="11.42578125" style="1"/>
  </cols>
  <sheetData>
    <row r="1" spans="1:33" s="55" customFormat="1">
      <c r="A1" s="62"/>
      <c r="N1" s="62"/>
      <c r="W1" s="62"/>
    </row>
    <row r="2" spans="1:33" s="55" customFormat="1" ht="21" customHeight="1">
      <c r="A2" s="62"/>
      <c r="L2" s="193" t="s">
        <v>17</v>
      </c>
      <c r="M2" s="193"/>
      <c r="N2" s="193"/>
      <c r="O2" s="193"/>
      <c r="P2" s="244"/>
      <c r="Q2" s="245"/>
      <c r="R2" s="245"/>
      <c r="S2" s="246"/>
      <c r="T2" s="64"/>
      <c r="W2" s="62"/>
    </row>
    <row r="3" spans="1:33" s="44" customFormat="1" ht="39" customHeight="1">
      <c r="A3" s="62"/>
      <c r="N3" s="62"/>
      <c r="W3" s="62"/>
    </row>
    <row r="4" spans="1:33" s="44" customFormat="1" ht="18">
      <c r="A4" s="62"/>
      <c r="L4" s="51"/>
      <c r="M4" s="48"/>
      <c r="N4" s="48"/>
      <c r="O4" s="48"/>
      <c r="P4" s="48"/>
      <c r="Q4" s="3"/>
      <c r="R4" s="3"/>
      <c r="S4" s="3"/>
      <c r="T4" s="3"/>
      <c r="W4" s="62"/>
      <c r="AC4" s="54"/>
    </row>
    <row r="5" spans="1:33" s="44" customFormat="1" ht="18">
      <c r="A5" s="62"/>
      <c r="L5" s="51"/>
      <c r="M5" s="45"/>
      <c r="N5" s="45"/>
      <c r="O5" s="45"/>
      <c r="P5" s="45"/>
      <c r="Q5" s="46"/>
      <c r="R5" s="47"/>
      <c r="S5" s="48"/>
      <c r="T5" s="48"/>
      <c r="U5" s="48"/>
      <c r="V5" s="48"/>
      <c r="W5" s="48"/>
      <c r="X5" s="48"/>
      <c r="Y5" s="48"/>
      <c r="Z5" s="48"/>
      <c r="AA5" s="48"/>
      <c r="AB5" s="48"/>
    </row>
    <row r="6" spans="1:33" s="44" customFormat="1" ht="30">
      <c r="A6" s="62"/>
      <c r="L6" s="51"/>
      <c r="M6" s="3"/>
      <c r="N6" s="3"/>
      <c r="O6" s="45"/>
      <c r="P6" s="50"/>
      <c r="Q6" s="46"/>
      <c r="R6" s="47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1:33" s="44" customFormat="1" ht="26.25" customHeight="1">
      <c r="A7" s="62"/>
      <c r="L7" s="48"/>
      <c r="M7" s="49"/>
      <c r="N7" s="49"/>
      <c r="O7" s="45"/>
      <c r="P7" s="45"/>
      <c r="Q7" s="46"/>
      <c r="R7" s="47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33" ht="21">
      <c r="C8" s="247" t="s">
        <v>18</v>
      </c>
      <c r="D8" s="36" t="s">
        <v>20</v>
      </c>
      <c r="K8" s="44"/>
      <c r="L8" s="52"/>
      <c r="M8" s="53"/>
      <c r="N8" s="53"/>
      <c r="O8" s="53"/>
      <c r="P8" s="53"/>
      <c r="Q8" s="47"/>
      <c r="R8" s="47"/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33" ht="21">
      <c r="C9" s="248"/>
      <c r="D9" s="43" t="s">
        <v>19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3" s="86" customFormat="1" ht="37.5" customHeight="1" thickBot="1">
      <c r="C10" s="36" t="s">
        <v>40</v>
      </c>
      <c r="E10" s="147"/>
      <c r="Q10" s="150" t="s">
        <v>38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86" customFormat="1" ht="25.5" customHeight="1" thickBot="1">
      <c r="C11" s="159" t="s">
        <v>39</v>
      </c>
      <c r="D11" s="160"/>
      <c r="E11" s="148" t="s">
        <v>32</v>
      </c>
      <c r="G11" s="149" t="s">
        <v>34</v>
      </c>
      <c r="H11" s="40"/>
      <c r="J11" s="149" t="s">
        <v>35</v>
      </c>
      <c r="K11" s="40"/>
      <c r="L11" s="153" t="s">
        <v>36</v>
      </c>
      <c r="M11" s="154"/>
      <c r="N11" s="154"/>
      <c r="O11" s="154"/>
      <c r="P11" s="155"/>
      <c r="Q11" s="40"/>
      <c r="S11" s="86" t="s">
        <v>37</v>
      </c>
      <c r="U11" s="157">
        <f>H11+(K11*Q11)</f>
        <v>0</v>
      </c>
      <c r="V11" s="158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s="86" customFormat="1" ht="25.5" customHeight="1" thickBot="1">
      <c r="C12" s="161"/>
      <c r="D12" s="162"/>
      <c r="E12" s="152" t="s">
        <v>33</v>
      </c>
      <c r="F12" s="3"/>
      <c r="G12" s="151" t="s">
        <v>34</v>
      </c>
      <c r="H12" s="60"/>
      <c r="I12" s="3"/>
      <c r="J12" s="151" t="s">
        <v>35</v>
      </c>
      <c r="K12" s="60"/>
      <c r="L12" s="153" t="s">
        <v>36</v>
      </c>
      <c r="M12" s="156"/>
      <c r="N12" s="156"/>
      <c r="O12" s="156"/>
      <c r="P12" s="155"/>
      <c r="Q12" s="60"/>
      <c r="R12" s="3"/>
      <c r="S12" s="3" t="s">
        <v>37</v>
      </c>
      <c r="T12" s="3"/>
      <c r="U12" s="157">
        <f>H12+(K12*Q12)</f>
        <v>0</v>
      </c>
      <c r="V12" s="158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s="86" customFormat="1" ht="33.75" customHeight="1" thickBot="1"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</row>
    <row r="14" spans="1:33" s="62" customFormat="1" ht="21">
      <c r="C14" s="36" t="s">
        <v>44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</row>
    <row r="15" spans="1:33" ht="15" customHeight="1" thickBot="1">
      <c r="B15" s="87"/>
      <c r="C15" s="88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90"/>
      <c r="X15" s="122"/>
      <c r="Y15" s="107"/>
      <c r="Z15" s="107"/>
      <c r="AA15" s="107"/>
      <c r="AB15" s="107"/>
      <c r="AC15" s="107"/>
      <c r="AD15" s="107"/>
      <c r="AE15" s="107"/>
      <c r="AF15" s="107"/>
      <c r="AG15" s="105"/>
    </row>
    <row r="16" spans="1:33" ht="17.25" customHeight="1" thickBot="1">
      <c r="B16" s="91"/>
      <c r="C16" s="92"/>
      <c r="D16" s="92"/>
      <c r="E16" s="92"/>
      <c r="F16" s="92"/>
      <c r="G16" s="252" t="s">
        <v>41</v>
      </c>
      <c r="H16" s="253"/>
      <c r="I16" s="253"/>
      <c r="J16" s="253"/>
      <c r="K16" s="253"/>
      <c r="L16" s="253"/>
      <c r="M16" s="254"/>
      <c r="N16" s="93"/>
      <c r="O16" s="3"/>
      <c r="P16" s="255" t="s">
        <v>15</v>
      </c>
      <c r="Q16" s="256"/>
      <c r="R16" s="256"/>
      <c r="S16" s="256"/>
      <c r="T16" s="256"/>
      <c r="U16" s="256"/>
      <c r="V16" s="257"/>
      <c r="W16" s="10"/>
      <c r="X16" s="110"/>
      <c r="Y16" s="92"/>
      <c r="Z16" s="92"/>
      <c r="AA16" s="258" t="s">
        <v>27</v>
      </c>
      <c r="AB16" s="259"/>
      <c r="AC16" s="259"/>
      <c r="AD16" s="260"/>
      <c r="AE16" s="108"/>
      <c r="AF16" s="92"/>
      <c r="AG16" s="106"/>
    </row>
    <row r="17" spans="2:33" ht="39" customHeight="1">
      <c r="B17" s="91"/>
      <c r="C17" s="261" t="s">
        <v>21</v>
      </c>
      <c r="D17" s="263" t="s">
        <v>24</v>
      </c>
      <c r="E17" s="265" t="s">
        <v>7</v>
      </c>
      <c r="F17" s="267" t="s">
        <v>8</v>
      </c>
      <c r="G17" s="269" t="s">
        <v>1</v>
      </c>
      <c r="H17" s="233" t="s">
        <v>0</v>
      </c>
      <c r="I17" s="233" t="s">
        <v>2</v>
      </c>
      <c r="J17" s="233" t="s">
        <v>3</v>
      </c>
      <c r="K17" s="233" t="s">
        <v>4</v>
      </c>
      <c r="L17" s="233" t="s">
        <v>5</v>
      </c>
      <c r="M17" s="235" t="s">
        <v>6</v>
      </c>
      <c r="N17" s="94"/>
      <c r="O17" s="3"/>
      <c r="P17" s="250" t="s">
        <v>1</v>
      </c>
      <c r="Q17" s="238" t="s">
        <v>0</v>
      </c>
      <c r="R17" s="238" t="s">
        <v>2</v>
      </c>
      <c r="S17" s="238" t="s">
        <v>3</v>
      </c>
      <c r="T17" s="238" t="s">
        <v>4</v>
      </c>
      <c r="U17" s="238" t="s">
        <v>5</v>
      </c>
      <c r="V17" s="240" t="s">
        <v>6</v>
      </c>
      <c r="W17" s="7"/>
      <c r="X17" s="110"/>
      <c r="Y17" s="242" t="s">
        <v>43</v>
      </c>
      <c r="Z17" s="92"/>
      <c r="AA17" s="216" t="s">
        <v>29</v>
      </c>
      <c r="AB17" s="218" t="s">
        <v>28</v>
      </c>
      <c r="AC17" s="220" t="s">
        <v>11</v>
      </c>
      <c r="AD17" s="222" t="s">
        <v>12</v>
      </c>
      <c r="AE17" s="108"/>
      <c r="AF17" s="222" t="s">
        <v>13</v>
      </c>
      <c r="AG17" s="106"/>
    </row>
    <row r="18" spans="2:33" ht="18.75" customHeight="1" thickBot="1">
      <c r="B18" s="91"/>
      <c r="C18" s="262"/>
      <c r="D18" s="264"/>
      <c r="E18" s="266"/>
      <c r="F18" s="268"/>
      <c r="G18" s="270"/>
      <c r="H18" s="234"/>
      <c r="I18" s="234"/>
      <c r="J18" s="234"/>
      <c r="K18" s="234"/>
      <c r="L18" s="234"/>
      <c r="M18" s="236"/>
      <c r="N18" s="94"/>
      <c r="O18" s="7"/>
      <c r="P18" s="251"/>
      <c r="Q18" s="239"/>
      <c r="R18" s="239"/>
      <c r="S18" s="239"/>
      <c r="T18" s="239"/>
      <c r="U18" s="239"/>
      <c r="V18" s="241"/>
      <c r="W18" s="7"/>
      <c r="X18" s="110"/>
      <c r="Y18" s="243"/>
      <c r="Z18" s="92"/>
      <c r="AA18" s="217"/>
      <c r="AB18" s="219"/>
      <c r="AC18" s="221"/>
      <c r="AD18" s="223"/>
      <c r="AE18" s="109"/>
      <c r="AF18" s="237"/>
      <c r="AG18" s="106"/>
    </row>
    <row r="19" spans="2:33" ht="15" customHeight="1">
      <c r="B19" s="91"/>
      <c r="C19" s="171" t="s">
        <v>22</v>
      </c>
      <c r="D19" s="175"/>
      <c r="E19" s="4">
        <v>1</v>
      </c>
      <c r="F19" s="72"/>
      <c r="G19" s="56"/>
      <c r="H19" s="74"/>
      <c r="I19" s="74"/>
      <c r="J19" s="59"/>
      <c r="K19" s="59"/>
      <c r="L19" s="59"/>
      <c r="M19" s="37"/>
      <c r="N19" s="95"/>
      <c r="O19" s="3"/>
      <c r="P19" s="143">
        <f t="shared" ref="P19:V19" si="0">$D$19*$F$19*G19</f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144">
        <f t="shared" si="0"/>
        <v>0</v>
      </c>
      <c r="W19" s="66"/>
      <c r="X19" s="110"/>
      <c r="Y19" s="189">
        <f>SUM(G24:M24)</f>
        <v>0</v>
      </c>
      <c r="Z19" s="92"/>
      <c r="AA19" s="224"/>
      <c r="AB19" s="227">
        <v>0</v>
      </c>
      <c r="AC19" s="184">
        <v>0</v>
      </c>
      <c r="AD19" s="230">
        <f>AA19*AB19*AC19</f>
        <v>0</v>
      </c>
      <c r="AE19" s="108"/>
      <c r="AF19" s="212" t="e">
        <f>Y19/AD19</f>
        <v>#DIV/0!</v>
      </c>
      <c r="AG19" s="106"/>
    </row>
    <row r="20" spans="2:33" ht="15" customHeight="1">
      <c r="B20" s="91"/>
      <c r="C20" s="172"/>
      <c r="D20" s="176"/>
      <c r="E20" s="2">
        <v>2</v>
      </c>
      <c r="F20" s="73"/>
      <c r="G20" s="57">
        <v>0</v>
      </c>
      <c r="H20" s="75"/>
      <c r="I20" s="75"/>
      <c r="J20" s="60"/>
      <c r="K20" s="60"/>
      <c r="L20" s="60"/>
      <c r="M20" s="38"/>
      <c r="N20" s="95"/>
      <c r="O20" s="3"/>
      <c r="P20" s="14">
        <f t="shared" ref="P20:V20" si="1">$D$19*$F$20*G20</f>
        <v>0</v>
      </c>
      <c r="Q20" s="15">
        <f t="shared" si="1"/>
        <v>0</v>
      </c>
      <c r="R20" s="15">
        <f t="shared" si="1"/>
        <v>0</v>
      </c>
      <c r="S20" s="15">
        <f t="shared" si="1"/>
        <v>0</v>
      </c>
      <c r="T20" s="15">
        <f t="shared" si="1"/>
        <v>0</v>
      </c>
      <c r="U20" s="15">
        <f t="shared" si="1"/>
        <v>0</v>
      </c>
      <c r="V20" s="16">
        <f t="shared" si="1"/>
        <v>0</v>
      </c>
      <c r="W20" s="66"/>
      <c r="X20" s="110"/>
      <c r="Y20" s="190"/>
      <c r="Z20" s="92"/>
      <c r="AA20" s="225"/>
      <c r="AB20" s="228"/>
      <c r="AC20" s="185"/>
      <c r="AD20" s="231"/>
      <c r="AE20" s="108"/>
      <c r="AF20" s="213"/>
      <c r="AG20" s="106"/>
    </row>
    <row r="21" spans="2:33" ht="15" customHeight="1">
      <c r="B21" s="91"/>
      <c r="C21" s="172"/>
      <c r="D21" s="176"/>
      <c r="E21" s="2">
        <v>3</v>
      </c>
      <c r="F21" s="73"/>
      <c r="G21" s="57">
        <v>0</v>
      </c>
      <c r="H21" s="75"/>
      <c r="I21" s="75"/>
      <c r="J21" s="60"/>
      <c r="K21" s="60"/>
      <c r="L21" s="60"/>
      <c r="M21" s="38"/>
      <c r="N21" s="95"/>
      <c r="O21" s="3"/>
      <c r="P21" s="14">
        <f t="shared" ref="P21:V21" si="2">$D$19*$F$21*G21</f>
        <v>0</v>
      </c>
      <c r="Q21" s="15">
        <f t="shared" si="2"/>
        <v>0</v>
      </c>
      <c r="R21" s="15">
        <f t="shared" si="2"/>
        <v>0</v>
      </c>
      <c r="S21" s="15">
        <f t="shared" si="2"/>
        <v>0</v>
      </c>
      <c r="T21" s="15">
        <f t="shared" si="2"/>
        <v>0</v>
      </c>
      <c r="U21" s="15">
        <f t="shared" si="2"/>
        <v>0</v>
      </c>
      <c r="V21" s="16">
        <f t="shared" si="2"/>
        <v>0</v>
      </c>
      <c r="W21" s="66"/>
      <c r="X21" s="110"/>
      <c r="Y21" s="190"/>
      <c r="Z21" s="92"/>
      <c r="AA21" s="225"/>
      <c r="AB21" s="228"/>
      <c r="AC21" s="185"/>
      <c r="AD21" s="231"/>
      <c r="AE21" s="108"/>
      <c r="AF21" s="213"/>
      <c r="AG21" s="106"/>
    </row>
    <row r="22" spans="2:33" ht="15.75" customHeight="1" thickBot="1">
      <c r="B22" s="91"/>
      <c r="C22" s="172"/>
      <c r="D22" s="188"/>
      <c r="E22" s="5"/>
      <c r="F22" s="61"/>
      <c r="G22" s="58">
        <v>0</v>
      </c>
      <c r="H22" s="142"/>
      <c r="I22" s="142"/>
      <c r="J22" s="41"/>
      <c r="K22" s="41"/>
      <c r="L22" s="41"/>
      <c r="M22" s="39"/>
      <c r="N22" s="95"/>
      <c r="O22" s="3"/>
      <c r="P22" s="17"/>
      <c r="Q22" s="18">
        <f>$D$19*$F$22*H22</f>
        <v>0</v>
      </c>
      <c r="R22" s="18">
        <f>$D$19*$F$22*I22</f>
        <v>0</v>
      </c>
      <c r="S22" s="18">
        <f>$D$19*$F$22*J22</f>
        <v>0</v>
      </c>
      <c r="T22" s="18">
        <f>$D$19*$F$22*K22</f>
        <v>0</v>
      </c>
      <c r="U22" s="18">
        <f>$D$19*$F$22*L22</f>
        <v>0</v>
      </c>
      <c r="V22" s="19">
        <f>$D$19*$F$22*M22/100</f>
        <v>0</v>
      </c>
      <c r="W22" s="66"/>
      <c r="X22" s="110"/>
      <c r="Y22" s="191"/>
      <c r="Z22" s="92"/>
      <c r="AA22" s="226"/>
      <c r="AB22" s="229"/>
      <c r="AC22" s="186"/>
      <c r="AD22" s="232"/>
      <c r="AE22" s="108"/>
      <c r="AF22" s="214"/>
      <c r="AG22" s="106"/>
    </row>
    <row r="23" spans="2:33" ht="15.75" customHeight="1">
      <c r="B23" s="91"/>
      <c r="C23" s="172"/>
      <c r="D23" s="202" t="s">
        <v>25</v>
      </c>
      <c r="E23" s="203"/>
      <c r="F23" s="203"/>
      <c r="G23" s="25">
        <f>(G19*$F$19+G20*$F$20+G21*$F$21+G22*$F$22)/100</f>
        <v>0</v>
      </c>
      <c r="H23" s="141">
        <f>(H19*$F$19+H20*$F$20+H21*$F$21+H22*$F$22)</f>
        <v>0</v>
      </c>
      <c r="I23" s="141">
        <f>(I19*$F$19+I20*$F$20+I21*$F$21+I22*$F$22)</f>
        <v>0</v>
      </c>
      <c r="J23" s="26">
        <f>(J19*$F$19+J20*$F$20+J21*$F$21+J22*$F$22)</f>
        <v>0</v>
      </c>
      <c r="K23" s="26">
        <f>(K19*$F$19+K20*$F$20+K21*$F$21+K22*$F$22)</f>
        <v>0</v>
      </c>
      <c r="L23" s="26">
        <f>(L19*$F$19+L20*$F$20+L21*$F$21+L22*$F$22)/100</f>
        <v>0</v>
      </c>
      <c r="M23" s="27">
        <f>(M19*$F$19+M20*$F$20+M21*$F$21+M22*$F$22)/100</f>
        <v>0</v>
      </c>
      <c r="N23" s="93"/>
      <c r="O23" s="3"/>
      <c r="P23" s="24">
        <f t="shared" ref="P23:V23" si="3">SUM(P19:P22)</f>
        <v>0</v>
      </c>
      <c r="Q23" s="24">
        <f t="shared" si="3"/>
        <v>0</v>
      </c>
      <c r="R23" s="24">
        <f t="shared" si="3"/>
        <v>0</v>
      </c>
      <c r="S23" s="24">
        <f t="shared" si="3"/>
        <v>0</v>
      </c>
      <c r="T23" s="24">
        <f t="shared" si="3"/>
        <v>0</v>
      </c>
      <c r="U23" s="24">
        <f t="shared" si="3"/>
        <v>0</v>
      </c>
      <c r="V23" s="24">
        <f t="shared" si="3"/>
        <v>0</v>
      </c>
      <c r="W23" s="63"/>
      <c r="X23" s="110"/>
      <c r="Y23" s="111"/>
      <c r="Z23" s="92"/>
      <c r="AA23" s="112"/>
      <c r="AB23" s="112"/>
      <c r="AC23" s="112"/>
      <c r="AD23" s="113"/>
      <c r="AE23" s="108"/>
      <c r="AF23" s="114"/>
      <c r="AG23" s="106"/>
    </row>
    <row r="24" spans="2:33" ht="15.75" customHeight="1" thickBot="1">
      <c r="B24" s="91"/>
      <c r="C24" s="187"/>
      <c r="D24" s="215" t="s">
        <v>26</v>
      </c>
      <c r="E24" s="206"/>
      <c r="F24" s="207"/>
      <c r="G24" s="28">
        <f>((G19*$F$19)+(G20*$F$20)+(G21*$F$21)+(G22*$F$22))*P49/100</f>
        <v>0</v>
      </c>
      <c r="H24" s="140">
        <f>H23*Q49</f>
        <v>0</v>
      </c>
      <c r="I24" s="140">
        <f>I23*R49</f>
        <v>0</v>
      </c>
      <c r="J24" s="29">
        <f>((J19*$F$19)+(J20*$F$20)+(J21*$F$21)+(J22*$F$22))*S49</f>
        <v>0</v>
      </c>
      <c r="K24" s="29">
        <f>((K19*$F$19)+(K20*$F$20)+(K21*$F$21)+(K22*$F$22))*T49</f>
        <v>0</v>
      </c>
      <c r="L24" s="29">
        <f>((L19*$F$19)+(L20*$F$20)+(L21*$F$21)+(L22*$F$22))*U49/100</f>
        <v>0</v>
      </c>
      <c r="M24" s="30">
        <f>((M19*$F$19)+(M20*$F$20)+(M21*$F$21)+(M22*$F$22))*V49/100</f>
        <v>0</v>
      </c>
      <c r="N24" s="96"/>
      <c r="O24" s="3"/>
      <c r="X24" s="110"/>
      <c r="Y24" s="115"/>
      <c r="Z24" s="116"/>
      <c r="AA24" s="117"/>
      <c r="AB24" s="117"/>
      <c r="AC24" s="117"/>
      <c r="AD24" s="118"/>
      <c r="AE24" s="108"/>
      <c r="AF24" s="119"/>
      <c r="AG24" s="106"/>
    </row>
    <row r="25" spans="2:33" ht="15" customHeight="1" thickBot="1">
      <c r="B25" s="91"/>
      <c r="C25" s="97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8"/>
      <c r="O25" s="3"/>
      <c r="X25" s="110"/>
      <c r="Y25" s="92"/>
      <c r="Z25" s="116"/>
      <c r="AA25" s="112"/>
      <c r="AB25" s="112"/>
      <c r="AC25" s="112"/>
      <c r="AD25" s="113"/>
      <c r="AE25" s="108"/>
      <c r="AF25" s="120"/>
      <c r="AG25" s="106"/>
    </row>
    <row r="26" spans="2:33" ht="15" customHeight="1">
      <c r="B26" s="91"/>
      <c r="C26" s="171" t="s">
        <v>23</v>
      </c>
      <c r="D26" s="175"/>
      <c r="E26" s="4">
        <v>4</v>
      </c>
      <c r="F26" s="72"/>
      <c r="G26" s="56"/>
      <c r="H26" s="59"/>
      <c r="I26" s="74"/>
      <c r="J26" s="59"/>
      <c r="K26" s="59"/>
      <c r="L26" s="59"/>
      <c r="M26" s="37"/>
      <c r="N26" s="95"/>
      <c r="O26" s="3"/>
      <c r="P26" s="11">
        <f>$D$26*$F$26*G26/100</f>
        <v>0</v>
      </c>
      <c r="Q26" s="12">
        <f>$D$26*$F$26*H26/100</f>
        <v>0</v>
      </c>
      <c r="R26" s="12">
        <f>$D$26*$F$26*I26/100</f>
        <v>0</v>
      </c>
      <c r="S26" s="12">
        <f>$D$26*$F$26*J26</f>
        <v>0</v>
      </c>
      <c r="T26" s="12">
        <f>$D$26*$F$26*K26/100</f>
        <v>0</v>
      </c>
      <c r="U26" s="12">
        <f>$D$26*$F$26*L26/100</f>
        <v>0</v>
      </c>
      <c r="V26" s="13">
        <f>$D$26*$F$26*M26/100</f>
        <v>0</v>
      </c>
      <c r="W26" s="66"/>
      <c r="X26" s="110"/>
      <c r="Y26" s="178">
        <f>SUM(G31:M31)</f>
        <v>0</v>
      </c>
      <c r="Z26" s="92"/>
      <c r="AA26" s="181"/>
      <c r="AB26" s="163"/>
      <c r="AC26" s="167"/>
      <c r="AD26" s="194">
        <f>AA26*AB26*AC26</f>
        <v>0</v>
      </c>
      <c r="AE26" s="108"/>
      <c r="AF26" s="198" t="e">
        <f>Y26/AD26</f>
        <v>#DIV/0!</v>
      </c>
      <c r="AG26" s="106"/>
    </row>
    <row r="27" spans="2:33" ht="15" customHeight="1">
      <c r="B27" s="91"/>
      <c r="C27" s="172"/>
      <c r="D27" s="176"/>
      <c r="E27" s="2">
        <v>5</v>
      </c>
      <c r="F27" s="73"/>
      <c r="G27" s="57"/>
      <c r="H27" s="60"/>
      <c r="I27" s="75"/>
      <c r="J27" s="60"/>
      <c r="K27" s="60"/>
      <c r="L27" s="60"/>
      <c r="M27" s="38"/>
      <c r="N27" s="95"/>
      <c r="O27" s="3"/>
      <c r="P27" s="14">
        <f>$D$26*$F$27*G27/100</f>
        <v>0</v>
      </c>
      <c r="Q27" s="15">
        <f>$D$26*$F$27*H27/100</f>
        <v>0</v>
      </c>
      <c r="R27" s="15">
        <f>$D$26*$F$27*I27/100</f>
        <v>0</v>
      </c>
      <c r="S27" s="15">
        <f>$D$26*$F$27*J27/100</f>
        <v>0</v>
      </c>
      <c r="T27" s="15">
        <f>$D$26*$F$27*K27</f>
        <v>0</v>
      </c>
      <c r="U27" s="15">
        <f>$D$26*$F$27*L27/100</f>
        <v>0</v>
      </c>
      <c r="V27" s="16">
        <f>$D$26*$F$27*M27/100</f>
        <v>0</v>
      </c>
      <c r="W27" s="66"/>
      <c r="X27" s="110"/>
      <c r="Y27" s="179"/>
      <c r="Z27" s="92"/>
      <c r="AA27" s="182"/>
      <c r="AB27" s="164"/>
      <c r="AC27" s="168"/>
      <c r="AD27" s="195"/>
      <c r="AE27" s="108"/>
      <c r="AF27" s="199"/>
      <c r="AG27" s="106"/>
    </row>
    <row r="28" spans="2:33" ht="15" customHeight="1">
      <c r="B28" s="91"/>
      <c r="C28" s="172"/>
      <c r="D28" s="176"/>
      <c r="E28" s="2">
        <v>6</v>
      </c>
      <c r="F28" s="73"/>
      <c r="G28" s="57"/>
      <c r="H28" s="40"/>
      <c r="I28" s="75"/>
      <c r="J28" s="60"/>
      <c r="K28" s="60"/>
      <c r="L28" s="60"/>
      <c r="M28" s="38"/>
      <c r="N28" s="95"/>
      <c r="O28" s="3"/>
      <c r="P28" s="14">
        <f>$D$26*$F$28*G28/100</f>
        <v>0</v>
      </c>
      <c r="Q28" s="15">
        <f>$D$26*$F$28*H28</f>
        <v>0</v>
      </c>
      <c r="R28" s="15">
        <f>$D$26*$F$28*I28/100</f>
        <v>0</v>
      </c>
      <c r="S28" s="15">
        <f>$D$26*$F$28*J28/100</f>
        <v>0</v>
      </c>
      <c r="T28" s="15">
        <f>$D$26*$F$28*K28/100</f>
        <v>0</v>
      </c>
      <c r="U28" s="15">
        <f>$D$26*$F$28*L28/100</f>
        <v>0</v>
      </c>
      <c r="V28" s="16">
        <f>$D$26*$F$28*M28/100</f>
        <v>0</v>
      </c>
      <c r="W28" s="66"/>
      <c r="X28" s="110"/>
      <c r="Y28" s="179"/>
      <c r="Z28" s="92"/>
      <c r="AA28" s="182"/>
      <c r="AB28" s="164"/>
      <c r="AC28" s="168"/>
      <c r="AD28" s="195"/>
      <c r="AE28" s="108"/>
      <c r="AF28" s="199"/>
      <c r="AG28" s="106"/>
    </row>
    <row r="29" spans="2:33" ht="15.75" customHeight="1" thickBot="1">
      <c r="B29" s="91"/>
      <c r="C29" s="172"/>
      <c r="D29" s="177"/>
      <c r="E29" s="6"/>
      <c r="F29" s="42"/>
      <c r="G29" s="58"/>
      <c r="H29" s="41"/>
      <c r="I29" s="41"/>
      <c r="J29" s="41"/>
      <c r="K29" s="41"/>
      <c r="L29" s="41"/>
      <c r="M29" s="39"/>
      <c r="N29" s="95"/>
      <c r="O29" s="3"/>
      <c r="P29" s="17">
        <f>$D$26*$F$29*G29/100</f>
        <v>0</v>
      </c>
      <c r="Q29" s="18">
        <f>$D$26*$F$29*H29</f>
        <v>0</v>
      </c>
      <c r="R29" s="18">
        <f>$D$26*$F$29*I29/100</f>
        <v>0</v>
      </c>
      <c r="S29" s="18">
        <f>$D$26*$F$29*J29/100</f>
        <v>0</v>
      </c>
      <c r="T29" s="18">
        <f>$D$26*$F$29*K29/100</f>
        <v>0</v>
      </c>
      <c r="U29" s="18">
        <f>$D$26*$F$29*L29/100</f>
        <v>0</v>
      </c>
      <c r="V29" s="19">
        <f>$D$26*$F$29*M29/100</f>
        <v>0</v>
      </c>
      <c r="W29" s="66"/>
      <c r="X29" s="110"/>
      <c r="Y29" s="180"/>
      <c r="Z29" s="92"/>
      <c r="AA29" s="183"/>
      <c r="AB29" s="166"/>
      <c r="AC29" s="170"/>
      <c r="AD29" s="197"/>
      <c r="AE29" s="108"/>
      <c r="AF29" s="201"/>
      <c r="AG29" s="106"/>
    </row>
    <row r="30" spans="2:33" ht="15.75" customHeight="1">
      <c r="B30" s="91"/>
      <c r="C30" s="173"/>
      <c r="D30" s="202" t="s">
        <v>25</v>
      </c>
      <c r="E30" s="203"/>
      <c r="F30" s="204"/>
      <c r="G30" s="33">
        <f>(G26*$F$26+G27*$F$27+G28*$F$28+G29*$F$29)/100</f>
        <v>0</v>
      </c>
      <c r="H30" s="33">
        <f>(H26*$F$26+H27*$F$27+H28*$F$28+H29*$F$29)</f>
        <v>0</v>
      </c>
      <c r="I30" s="33">
        <f>(I26*$F$26+I27*$F$27+I28*$F$28+I29*$F$29)</f>
        <v>0</v>
      </c>
      <c r="J30" s="33">
        <f>(J26*$F$26+J27*$F$27+J28*$F$28+J29*$F$29)</f>
        <v>0</v>
      </c>
      <c r="K30" s="33">
        <f>(K26*$F$26+K27*$F$27+K28*$F$28+K29*$F$29)</f>
        <v>0</v>
      </c>
      <c r="L30" s="33">
        <f>(L26*$F$26+L27*$F$27+L28*$F$28+L29*$F$29)/100</f>
        <v>0</v>
      </c>
      <c r="M30" s="34">
        <f>(M26*$F$26+M27*$F$27+M28*$F$28+M29*$F$29)/100</f>
        <v>0</v>
      </c>
      <c r="N30" s="93"/>
      <c r="O30" s="3"/>
      <c r="P30" s="24">
        <f t="shared" ref="P30:V30" si="4">SUM(P26:P29)</f>
        <v>0</v>
      </c>
      <c r="Q30" s="24">
        <f t="shared" si="4"/>
        <v>0</v>
      </c>
      <c r="R30" s="24">
        <f t="shared" si="4"/>
        <v>0</v>
      </c>
      <c r="S30" s="24">
        <f t="shared" si="4"/>
        <v>0</v>
      </c>
      <c r="T30" s="24">
        <f t="shared" si="4"/>
        <v>0</v>
      </c>
      <c r="U30" s="24">
        <f t="shared" si="4"/>
        <v>0</v>
      </c>
      <c r="V30" s="24">
        <f t="shared" si="4"/>
        <v>0</v>
      </c>
      <c r="W30" s="63"/>
      <c r="X30" s="110"/>
      <c r="Y30" s="108"/>
      <c r="Z30" s="92"/>
      <c r="AA30" s="121"/>
      <c r="AB30" s="121"/>
      <c r="AC30" s="121"/>
      <c r="AD30" s="113"/>
      <c r="AE30" s="108"/>
      <c r="AF30" s="114"/>
      <c r="AG30" s="106"/>
    </row>
    <row r="31" spans="2:33" ht="15.75" customHeight="1" thickBot="1">
      <c r="B31" s="91"/>
      <c r="C31" s="174"/>
      <c r="D31" s="205" t="s">
        <v>42</v>
      </c>
      <c r="E31" s="206"/>
      <c r="F31" s="207"/>
      <c r="G31" s="29">
        <f>((G26*$F$26)+(G27*$F$27)+(G28*$F$28)+(G29*$F$29))*P49/100</f>
        <v>0</v>
      </c>
      <c r="H31" s="31">
        <f>((H26*$F$26)+(H27*$F$27)+(H28*$F$28)+(H29*$F$29))*Q49</f>
        <v>0</v>
      </c>
      <c r="I31" s="31">
        <f>((I26*$F$26)+(I27*$F$27)+(I28*$F$28)+(I29*$F$29))*R49</f>
        <v>0</v>
      </c>
      <c r="J31" s="31">
        <f>((J26*$F$26)+(J27*$F$27)+(J28*$F$28)+(J29*$F$29))*S49</f>
        <v>0</v>
      </c>
      <c r="K31" s="31">
        <f>((K26*$F$26)+(K27*$F$27)+(K28*$F$28)+(K29*$F$29))*T49</f>
        <v>0</v>
      </c>
      <c r="L31" s="31">
        <f>((L26*$F$26)+(L27*$F$27)+(L28*$F$28)+(L29*$F$29))*U49/100</f>
        <v>0</v>
      </c>
      <c r="M31" s="32">
        <f>((M26*$F$26)+(M27*$F$27)+(M28*$F$28)+(M29*$F$29))*V49/100</f>
        <v>0</v>
      </c>
      <c r="N31" s="96"/>
      <c r="O31" s="3"/>
      <c r="X31" s="110"/>
      <c r="Y31" s="92"/>
      <c r="Z31" s="116"/>
      <c r="AA31" s="121"/>
      <c r="AB31" s="121"/>
      <c r="AC31" s="121"/>
      <c r="AD31" s="113"/>
      <c r="AE31" s="108"/>
      <c r="AF31" s="120"/>
      <c r="AG31" s="106"/>
    </row>
    <row r="32" spans="2:33" ht="15" customHeight="1" thickBot="1">
      <c r="B32" s="91"/>
      <c r="C32" s="99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8"/>
      <c r="O32" s="3"/>
      <c r="X32" s="110"/>
      <c r="Y32" s="92"/>
      <c r="Z32" s="116"/>
      <c r="AA32" s="121"/>
      <c r="AB32" s="121"/>
      <c r="AC32" s="121"/>
      <c r="AD32" s="113"/>
      <c r="AE32" s="108"/>
      <c r="AF32" s="120"/>
      <c r="AG32" s="106"/>
    </row>
    <row r="33" spans="2:33" ht="15.75" customHeight="1">
      <c r="B33" s="91"/>
      <c r="C33" s="171" t="s">
        <v>30</v>
      </c>
      <c r="D33" s="175"/>
      <c r="E33" s="4">
        <v>1</v>
      </c>
      <c r="F33" s="72"/>
      <c r="G33" s="77"/>
      <c r="H33" s="74"/>
      <c r="I33" s="74"/>
      <c r="J33" s="74"/>
      <c r="K33" s="74"/>
      <c r="L33" s="74"/>
      <c r="M33" s="78"/>
      <c r="N33" s="95"/>
      <c r="O33" s="3"/>
      <c r="P33" s="11">
        <f>$D$33*$F$33*G33/100</f>
        <v>0</v>
      </c>
      <c r="Q33" s="12">
        <f>$D$33*$F$33*H33/100</f>
        <v>0</v>
      </c>
      <c r="R33" s="12">
        <f>$D$33*$F$33*I33/100</f>
        <v>0</v>
      </c>
      <c r="S33" s="12">
        <f>$D$33*$F$33*J33</f>
        <v>0</v>
      </c>
      <c r="T33" s="12">
        <f>$D$33*$F$33*K33</f>
        <v>0</v>
      </c>
      <c r="U33" s="12">
        <f>$D$33*$F$33*L33</f>
        <v>0</v>
      </c>
      <c r="V33" s="13">
        <f>$D$33*$F$33*M33</f>
        <v>0</v>
      </c>
      <c r="W33" s="66"/>
      <c r="X33" s="110"/>
      <c r="Y33" s="178">
        <f>SUM(G42:M42)</f>
        <v>0</v>
      </c>
      <c r="Z33" s="92"/>
      <c r="AA33" s="208"/>
      <c r="AB33" s="163"/>
      <c r="AC33" s="167"/>
      <c r="AD33" s="194">
        <f>AA33*AB33*AC33</f>
        <v>0</v>
      </c>
      <c r="AE33" s="108"/>
      <c r="AF33" s="198" t="e">
        <f>Y33/AD33</f>
        <v>#DIV/0!</v>
      </c>
      <c r="AG33" s="106"/>
    </row>
    <row r="34" spans="2:33" ht="15.75" customHeight="1">
      <c r="B34" s="91"/>
      <c r="C34" s="172"/>
      <c r="D34" s="176"/>
      <c r="E34" s="2">
        <v>2</v>
      </c>
      <c r="F34" s="73"/>
      <c r="G34" s="79"/>
      <c r="H34" s="75"/>
      <c r="I34" s="75"/>
      <c r="J34" s="75"/>
      <c r="K34" s="75"/>
      <c r="L34" s="75"/>
      <c r="M34" s="80"/>
      <c r="N34" s="95"/>
      <c r="O34" s="3"/>
      <c r="P34" s="14">
        <f>$D$33*$F$34*G34/100</f>
        <v>0</v>
      </c>
      <c r="Q34" s="15">
        <f>$D$33*$F$34*H34/100</f>
        <v>0</v>
      </c>
      <c r="R34" s="15">
        <f>$D$33*$F$34*I34/100</f>
        <v>0</v>
      </c>
      <c r="S34" s="15">
        <f>$D$33*$F$34*J34/100</f>
        <v>0</v>
      </c>
      <c r="T34" s="15">
        <f>$D$33*$F$34*K34</f>
        <v>0</v>
      </c>
      <c r="U34" s="15">
        <f>$D$33*$F$34*L34/100</f>
        <v>0</v>
      </c>
      <c r="V34" s="16">
        <f>$D$33*$F$33*M34</f>
        <v>0</v>
      </c>
      <c r="W34" s="66"/>
      <c r="X34" s="110"/>
      <c r="Y34" s="179"/>
      <c r="Z34" s="92"/>
      <c r="AA34" s="209"/>
      <c r="AB34" s="164"/>
      <c r="AC34" s="168"/>
      <c r="AD34" s="195"/>
      <c r="AE34" s="108"/>
      <c r="AF34" s="199"/>
      <c r="AG34" s="106"/>
    </row>
    <row r="35" spans="2:33" ht="15" customHeight="1">
      <c r="B35" s="91"/>
      <c r="C35" s="172"/>
      <c r="D35" s="176"/>
      <c r="E35" s="2">
        <v>3</v>
      </c>
      <c r="F35" s="73"/>
      <c r="G35" s="79"/>
      <c r="H35" s="75"/>
      <c r="I35" s="75"/>
      <c r="J35" s="75"/>
      <c r="K35" s="75"/>
      <c r="L35" s="75"/>
      <c r="M35" s="80"/>
      <c r="N35" s="95"/>
      <c r="O35" s="3"/>
      <c r="P35" s="14">
        <f>$D$33*$F$35*G35/100</f>
        <v>0</v>
      </c>
      <c r="Q35" s="15">
        <f>$D$33*$F$35*H35</f>
        <v>0</v>
      </c>
      <c r="R35" s="15">
        <f>$D$33*$F$35*I35/100</f>
        <v>0</v>
      </c>
      <c r="S35" s="15">
        <f>$D$33*$F$35*J35/100</f>
        <v>0</v>
      </c>
      <c r="T35" s="15">
        <f>$D$33*$F$35*K35/100</f>
        <v>0</v>
      </c>
      <c r="U35" s="15">
        <f>$D$33*$F$35*L35/100</f>
        <v>0</v>
      </c>
      <c r="V35" s="16">
        <f>$D$33*$F$35*M35/100</f>
        <v>0</v>
      </c>
      <c r="W35" s="66"/>
      <c r="X35" s="110"/>
      <c r="Y35" s="179"/>
      <c r="Z35" s="92"/>
      <c r="AA35" s="209"/>
      <c r="AB35" s="164"/>
      <c r="AC35" s="168"/>
      <c r="AD35" s="195"/>
      <c r="AE35" s="108"/>
      <c r="AF35" s="199"/>
      <c r="AG35" s="106"/>
    </row>
    <row r="36" spans="2:33" s="69" customFormat="1" ht="15" customHeight="1">
      <c r="B36" s="91"/>
      <c r="C36" s="172"/>
      <c r="D36" s="177"/>
      <c r="E36" s="6">
        <v>4</v>
      </c>
      <c r="F36" s="81"/>
      <c r="G36" s="82"/>
      <c r="H36" s="83"/>
      <c r="I36" s="83"/>
      <c r="J36" s="83"/>
      <c r="K36" s="83"/>
      <c r="L36" s="83"/>
      <c r="M36" s="84"/>
      <c r="N36" s="95"/>
      <c r="O36" s="3"/>
      <c r="P36" s="14"/>
      <c r="Q36" s="15">
        <f>$D$33*$F$36*H36</f>
        <v>0</v>
      </c>
      <c r="R36" s="15">
        <f>$D$33*$F$36*I36</f>
        <v>0</v>
      </c>
      <c r="S36" s="15"/>
      <c r="T36" s="15"/>
      <c r="U36" s="15"/>
      <c r="V36" s="16"/>
      <c r="W36" s="66"/>
      <c r="X36" s="110"/>
      <c r="Y36" s="179"/>
      <c r="Z36" s="92"/>
      <c r="AA36" s="210"/>
      <c r="AB36" s="165"/>
      <c r="AC36" s="169"/>
      <c r="AD36" s="196"/>
      <c r="AE36" s="108"/>
      <c r="AF36" s="200"/>
      <c r="AG36" s="106"/>
    </row>
    <row r="37" spans="2:33" s="69" customFormat="1" ht="15" customHeight="1">
      <c r="B37" s="91"/>
      <c r="C37" s="172"/>
      <c r="D37" s="177"/>
      <c r="E37" s="6">
        <v>5</v>
      </c>
      <c r="F37" s="81"/>
      <c r="G37" s="82"/>
      <c r="H37" s="83"/>
      <c r="I37" s="85"/>
      <c r="J37" s="83"/>
      <c r="K37" s="83"/>
      <c r="L37" s="83"/>
      <c r="M37" s="84"/>
      <c r="N37" s="95"/>
      <c r="O37" s="3"/>
      <c r="P37" s="14"/>
      <c r="Q37" s="15">
        <f>$D$33*$F$36*H37</f>
        <v>0</v>
      </c>
      <c r="R37" s="15">
        <f>$D$33*$F$37*I37</f>
        <v>0</v>
      </c>
      <c r="S37" s="15"/>
      <c r="T37" s="15"/>
      <c r="U37" s="15"/>
      <c r="V37" s="16"/>
      <c r="W37" s="66"/>
      <c r="X37" s="110"/>
      <c r="Y37" s="179"/>
      <c r="Z37" s="92"/>
      <c r="AA37" s="210"/>
      <c r="AB37" s="165"/>
      <c r="AC37" s="169"/>
      <c r="AD37" s="196"/>
      <c r="AE37" s="108"/>
      <c r="AF37" s="200"/>
      <c r="AG37" s="106"/>
    </row>
    <row r="38" spans="2:33" s="69" customFormat="1" ht="15" customHeight="1">
      <c r="B38" s="91"/>
      <c r="C38" s="172"/>
      <c r="D38" s="177"/>
      <c r="E38" s="6">
        <v>6</v>
      </c>
      <c r="F38" s="81"/>
      <c r="G38" s="82"/>
      <c r="H38" s="83"/>
      <c r="I38" s="83"/>
      <c r="J38" s="83"/>
      <c r="K38" s="83"/>
      <c r="L38" s="83"/>
      <c r="M38" s="84"/>
      <c r="N38" s="95"/>
      <c r="O38" s="3"/>
      <c r="P38" s="14"/>
      <c r="Q38" s="15"/>
      <c r="R38" s="15">
        <f>$D$33*$F$38*I38</f>
        <v>0</v>
      </c>
      <c r="S38" s="15"/>
      <c r="T38" s="15"/>
      <c r="U38" s="15"/>
      <c r="V38" s="16"/>
      <c r="W38" s="66"/>
      <c r="X38" s="110"/>
      <c r="Y38" s="179"/>
      <c r="Z38" s="92"/>
      <c r="AA38" s="210"/>
      <c r="AB38" s="165"/>
      <c r="AC38" s="169"/>
      <c r="AD38" s="196"/>
      <c r="AE38" s="108"/>
      <c r="AF38" s="200"/>
      <c r="AG38" s="106"/>
    </row>
    <row r="39" spans="2:33" s="69" customFormat="1" ht="15" customHeight="1">
      <c r="B39" s="91"/>
      <c r="C39" s="172"/>
      <c r="D39" s="177"/>
      <c r="E39" s="6">
        <v>7</v>
      </c>
      <c r="F39" s="81"/>
      <c r="G39" s="82"/>
      <c r="H39" s="83"/>
      <c r="I39" s="83"/>
      <c r="J39" s="83"/>
      <c r="K39" s="83"/>
      <c r="L39" s="83"/>
      <c r="M39" s="84"/>
      <c r="N39" s="95"/>
      <c r="O39" s="3"/>
      <c r="P39" s="14"/>
      <c r="Q39" s="15">
        <f>$D$33*$F$39*H39</f>
        <v>0</v>
      </c>
      <c r="R39" s="15"/>
      <c r="S39" s="15"/>
      <c r="T39" s="15"/>
      <c r="U39" s="15"/>
      <c r="V39" s="16"/>
      <c r="W39" s="66"/>
      <c r="X39" s="110"/>
      <c r="Y39" s="179"/>
      <c r="Z39" s="92"/>
      <c r="AA39" s="210"/>
      <c r="AB39" s="165"/>
      <c r="AC39" s="169"/>
      <c r="AD39" s="196"/>
      <c r="AE39" s="108"/>
      <c r="AF39" s="200"/>
      <c r="AG39" s="106"/>
    </row>
    <row r="40" spans="2:33" ht="15.75" customHeight="1" thickBot="1">
      <c r="B40" s="91"/>
      <c r="C40" s="172"/>
      <c r="D40" s="177"/>
      <c r="E40" s="6">
        <v>8</v>
      </c>
      <c r="F40" s="81"/>
      <c r="G40" s="82"/>
      <c r="H40" s="83"/>
      <c r="I40" s="83"/>
      <c r="J40" s="83"/>
      <c r="K40" s="83"/>
      <c r="L40" s="83"/>
      <c r="M40" s="84"/>
      <c r="N40" s="95"/>
      <c r="O40" s="3"/>
      <c r="P40" s="17">
        <f>$D$33*$F$40*G40/100</f>
        <v>0</v>
      </c>
      <c r="Q40" s="18">
        <f>$D$33*$F$40*H40</f>
        <v>0</v>
      </c>
      <c r="R40" s="18">
        <f>$D$33*$F$40*I40/100</f>
        <v>0</v>
      </c>
      <c r="S40" s="18">
        <f>$D$33*$F$40*J40/100</f>
        <v>0</v>
      </c>
      <c r="T40" s="18">
        <f>$D$33*$F$40*K40/100</f>
        <v>0</v>
      </c>
      <c r="U40" s="18">
        <f>$D$33*$F$40*L40/100</f>
        <v>0</v>
      </c>
      <c r="V40" s="19">
        <f>$D$33*$F$40*M40/100</f>
        <v>0</v>
      </c>
      <c r="W40" s="66"/>
      <c r="X40" s="110"/>
      <c r="Y40" s="180"/>
      <c r="Z40" s="92"/>
      <c r="AA40" s="211"/>
      <c r="AB40" s="166"/>
      <c r="AC40" s="170"/>
      <c r="AD40" s="197"/>
      <c r="AE40" s="108"/>
      <c r="AF40" s="201"/>
      <c r="AG40" s="106"/>
    </row>
    <row r="41" spans="2:33" ht="15.75" customHeight="1">
      <c r="B41" s="91"/>
      <c r="C41" s="173"/>
      <c r="D41" s="202" t="s">
        <v>25</v>
      </c>
      <c r="E41" s="203"/>
      <c r="F41" s="204"/>
      <c r="G41" s="25">
        <f>(G33*$F$33+G34*$F$34+G35*$F$35+G40*$F$40)</f>
        <v>0</v>
      </c>
      <c r="H41" s="76">
        <f>(H35*$F$35+H36*$F$36+H39*$F$39+H40*$F$40)</f>
        <v>0</v>
      </c>
      <c r="I41" s="76">
        <f>(I37*$F$37+I38*$F$38)</f>
        <v>0</v>
      </c>
      <c r="J41" s="76">
        <f>(J33*$F$33+J34*$F$34)</f>
        <v>0</v>
      </c>
      <c r="K41" s="76">
        <f>(K33*$F$33+K34*$F$34)</f>
        <v>0</v>
      </c>
      <c r="L41" s="76">
        <f>(L33*$F$33+L34*$F$34)</f>
        <v>0</v>
      </c>
      <c r="M41" s="145">
        <f>(M33*$F$33+M34*$F$34)</f>
        <v>0</v>
      </c>
      <c r="N41" s="93"/>
      <c r="O41" s="3"/>
      <c r="P41" s="24">
        <f t="shared" ref="P41:V41" si="5">SUM(P33:P40)</f>
        <v>0</v>
      </c>
      <c r="Q41" s="24">
        <f t="shared" si="5"/>
        <v>0</v>
      </c>
      <c r="R41" s="24">
        <f t="shared" si="5"/>
        <v>0</v>
      </c>
      <c r="S41" s="24">
        <f t="shared" si="5"/>
        <v>0</v>
      </c>
      <c r="T41" s="24">
        <f t="shared" si="5"/>
        <v>0</v>
      </c>
      <c r="U41" s="24">
        <f t="shared" si="5"/>
        <v>0</v>
      </c>
      <c r="V41" s="24">
        <f t="shared" si="5"/>
        <v>0</v>
      </c>
      <c r="W41" s="63"/>
      <c r="X41" s="110"/>
      <c r="Y41" s="108"/>
      <c r="Z41" s="92"/>
      <c r="AA41" s="92"/>
      <c r="AB41" s="92"/>
      <c r="AC41" s="92"/>
      <c r="AD41" s="113"/>
      <c r="AE41" s="108"/>
      <c r="AF41" s="67"/>
      <c r="AG41" s="106"/>
    </row>
    <row r="42" spans="2:33" ht="15.75" thickBot="1">
      <c r="B42" s="91"/>
      <c r="C42" s="174"/>
      <c r="D42" s="205" t="s">
        <v>42</v>
      </c>
      <c r="E42" s="206"/>
      <c r="F42" s="207"/>
      <c r="G42" s="28">
        <f>((G33*$F$33)+(G34*$F$34)+(G35*$F$35)+(G40*$F$40))*P49/100</f>
        <v>0</v>
      </c>
      <c r="H42" s="31">
        <f>H41*Q49</f>
        <v>0</v>
      </c>
      <c r="I42" s="31">
        <f>I41*R49</f>
        <v>0</v>
      </c>
      <c r="J42" s="31">
        <f>((J33*$F$33)+(J34*$F$34)+(J35*$F$35)+(J40*$F$40))*S49</f>
        <v>0</v>
      </c>
      <c r="K42" s="31">
        <f>((K33*$F$33)+(K34*$F$34)+(K35*$F$35)+(K40*$F$40))*T49</f>
        <v>0</v>
      </c>
      <c r="L42" s="31">
        <f>((L33*$F$33)+(L34*$F$34)+(L35*$F$35)+(L40*$F$40))*U49/100</f>
        <v>0</v>
      </c>
      <c r="M42" s="32">
        <f>M41*V49</f>
        <v>0</v>
      </c>
      <c r="N42" s="96"/>
      <c r="O42" s="3"/>
      <c r="X42" s="110"/>
      <c r="Y42" s="92"/>
      <c r="Z42" s="116"/>
      <c r="AA42" s="92"/>
      <c r="AB42" s="92"/>
      <c r="AC42" s="92"/>
      <c r="AD42" s="113"/>
      <c r="AE42" s="108"/>
      <c r="AF42" s="108"/>
      <c r="AG42" s="106"/>
    </row>
    <row r="43" spans="2:33" ht="15" customHeight="1">
      <c r="B43" s="91"/>
      <c r="C43" s="99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8"/>
      <c r="O43" s="3"/>
      <c r="X43" s="134"/>
      <c r="Y43" s="135"/>
      <c r="Z43" s="136"/>
      <c r="AA43" s="135"/>
      <c r="AB43" s="135"/>
      <c r="AC43" s="135"/>
      <c r="AD43" s="137"/>
      <c r="AE43" s="138"/>
      <c r="AF43" s="138"/>
      <c r="AG43" s="139"/>
    </row>
    <row r="44" spans="2:33" s="62" customFormat="1" ht="15" customHeight="1">
      <c r="B44" s="100"/>
      <c r="C44" s="101"/>
      <c r="D44" s="102"/>
      <c r="E44" s="102"/>
      <c r="F44" s="102"/>
      <c r="G44" s="103"/>
      <c r="H44" s="103"/>
      <c r="I44" s="103"/>
      <c r="J44" s="103"/>
      <c r="K44" s="103"/>
      <c r="L44" s="103"/>
      <c r="M44" s="103"/>
      <c r="N44" s="104"/>
    </row>
    <row r="45" spans="2:33" s="62" customFormat="1" ht="15" customHeight="1">
      <c r="C45" s="68"/>
      <c r="I45" s="67"/>
      <c r="J45" s="67"/>
      <c r="K45" s="67"/>
      <c r="L45" s="67"/>
      <c r="M45" s="67"/>
      <c r="N45" s="67"/>
    </row>
    <row r="46" spans="2:33" ht="15" customHeight="1" thickBot="1">
      <c r="J46" s="130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26"/>
      <c r="Y46" s="192"/>
      <c r="Z46" s="192"/>
      <c r="AA46" s="192"/>
      <c r="AB46" s="192"/>
      <c r="AC46" s="192"/>
      <c r="AD46" s="192"/>
      <c r="AE46" s="192"/>
      <c r="AF46" s="192"/>
    </row>
    <row r="47" spans="2:33" ht="15.75" thickBot="1">
      <c r="D47" s="62"/>
      <c r="J47" s="132"/>
      <c r="K47" s="20" t="s">
        <v>9</v>
      </c>
      <c r="L47" s="21"/>
      <c r="M47" s="21"/>
      <c r="N47" s="21"/>
      <c r="O47" s="22"/>
      <c r="P47" s="8">
        <f>SUM(P23+P30+P41)</f>
        <v>0</v>
      </c>
      <c r="Q47" s="8">
        <f t="shared" ref="Q47:V47" si="6">SUM(Q23+Q30+Q41)</f>
        <v>0</v>
      </c>
      <c r="R47" s="8">
        <f t="shared" si="6"/>
        <v>0</v>
      </c>
      <c r="S47" s="8">
        <f t="shared" si="6"/>
        <v>0</v>
      </c>
      <c r="T47" s="8">
        <f t="shared" si="6"/>
        <v>0</v>
      </c>
      <c r="U47" s="8">
        <f t="shared" si="6"/>
        <v>0</v>
      </c>
      <c r="V47" s="9">
        <f t="shared" si="6"/>
        <v>0</v>
      </c>
      <c r="W47" s="127"/>
    </row>
    <row r="48" spans="2:33" ht="9.9499999999999993" customHeight="1" thickBot="1">
      <c r="J48" s="132"/>
      <c r="K48" s="133"/>
      <c r="L48" s="133"/>
      <c r="M48" s="133"/>
      <c r="N48" s="133"/>
      <c r="O48" s="133"/>
      <c r="P48" s="92"/>
      <c r="Q48" s="92"/>
      <c r="R48" s="92"/>
      <c r="S48" s="92"/>
      <c r="T48" s="92"/>
      <c r="U48" s="92"/>
      <c r="V48" s="92"/>
      <c r="W48" s="128"/>
    </row>
    <row r="49" spans="4:31" ht="15.75" thickBot="1">
      <c r="D49" s="192" t="s">
        <v>16</v>
      </c>
      <c r="E49" s="192"/>
      <c r="F49" s="192"/>
      <c r="G49" s="35"/>
      <c r="J49" s="132"/>
      <c r="K49" s="20" t="s">
        <v>10</v>
      </c>
      <c r="L49" s="21"/>
      <c r="M49" s="21"/>
      <c r="N49" s="21"/>
      <c r="O49" s="22"/>
      <c r="P49" s="70"/>
      <c r="Q49" s="70"/>
      <c r="R49" s="70"/>
      <c r="S49" s="70"/>
      <c r="T49" s="70"/>
      <c r="U49" s="70"/>
      <c r="V49" s="71"/>
      <c r="W49" s="129"/>
      <c r="Y49" s="249" t="s">
        <v>31</v>
      </c>
      <c r="Z49" s="249"/>
      <c r="AA49" s="249"/>
      <c r="AB49" s="249"/>
      <c r="AC49" s="24"/>
      <c r="AD49" s="24"/>
      <c r="AE49" s="24"/>
    </row>
    <row r="50" spans="4:31" ht="9.9499999999999993" customHeight="1" thickBot="1">
      <c r="J50" s="132"/>
      <c r="K50" s="133"/>
      <c r="L50" s="133"/>
      <c r="M50" s="133"/>
      <c r="N50" s="133"/>
      <c r="O50" s="133"/>
      <c r="P50" s="92"/>
      <c r="Q50" s="92"/>
      <c r="R50" s="92"/>
      <c r="S50" s="92"/>
      <c r="T50" s="92"/>
      <c r="U50" s="92"/>
      <c r="V50" s="92"/>
      <c r="W50" s="128"/>
    </row>
    <row r="51" spans="4:31" ht="15.75" thickBot="1">
      <c r="J51" s="132"/>
      <c r="K51" s="20" t="s">
        <v>14</v>
      </c>
      <c r="L51" s="21"/>
      <c r="M51" s="21"/>
      <c r="N51" s="21"/>
      <c r="O51" s="22"/>
      <c r="P51" s="8">
        <f>P47*P49</f>
        <v>0</v>
      </c>
      <c r="Q51" s="8">
        <f t="shared" ref="Q51:V51" si="7">Q47*Q49</f>
        <v>0</v>
      </c>
      <c r="R51" s="8">
        <f t="shared" si="7"/>
        <v>0</v>
      </c>
      <c r="S51" s="8">
        <f t="shared" si="7"/>
        <v>0</v>
      </c>
      <c r="T51" s="8">
        <f t="shared" si="7"/>
        <v>0</v>
      </c>
      <c r="U51" s="8">
        <f t="shared" si="7"/>
        <v>0</v>
      </c>
      <c r="V51" s="9">
        <f t="shared" si="7"/>
        <v>0</v>
      </c>
      <c r="W51" s="127"/>
    </row>
    <row r="52" spans="4:31" ht="15" customHeight="1">
      <c r="J52" s="123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5"/>
    </row>
  </sheetData>
  <sheetProtection algorithmName="SHA-512" hashValue="akExBYZ7w0LcuwoxIuqnEfKZwEqimKxSbqhv1iBbVJor24vkClUC279ncXSqZDgq0E3nDvV5l8QUU7WVOApxZw==" saltValue="+lPMMoWUGWANYR4U/1c9oQ==" spinCount="100000" sheet="1" objects="1" scenarios="1"/>
  <mergeCells count="68">
    <mergeCell ref="K17:K18"/>
    <mergeCell ref="P2:S2"/>
    <mergeCell ref="C8:C9"/>
    <mergeCell ref="Y49:AB49"/>
    <mergeCell ref="P17:P18"/>
    <mergeCell ref="G16:M16"/>
    <mergeCell ref="P16:V16"/>
    <mergeCell ref="AA16:AD16"/>
    <mergeCell ref="C17:C18"/>
    <mergeCell ref="D17:D18"/>
    <mergeCell ref="E17:E18"/>
    <mergeCell ref="F17:F18"/>
    <mergeCell ref="G17:G18"/>
    <mergeCell ref="H17:H18"/>
    <mergeCell ref="I17:I18"/>
    <mergeCell ref="J17:J18"/>
    <mergeCell ref="L17:L18"/>
    <mergeCell ref="M17:M18"/>
    <mergeCell ref="AF17:AF18"/>
    <mergeCell ref="Q17:Q18"/>
    <mergeCell ref="R17:R18"/>
    <mergeCell ref="S17:S18"/>
    <mergeCell ref="T17:T18"/>
    <mergeCell ref="U17:U18"/>
    <mergeCell ref="V17:V18"/>
    <mergeCell ref="Y17:Y18"/>
    <mergeCell ref="AB17:AB18"/>
    <mergeCell ref="AC17:AC18"/>
    <mergeCell ref="AD17:AD18"/>
    <mergeCell ref="AA19:AA22"/>
    <mergeCell ref="AB19:AB22"/>
    <mergeCell ref="AD19:AD22"/>
    <mergeCell ref="L2:O2"/>
    <mergeCell ref="AD33:AD40"/>
    <mergeCell ref="AF33:AF40"/>
    <mergeCell ref="D41:F41"/>
    <mergeCell ref="D42:F42"/>
    <mergeCell ref="AD26:AD29"/>
    <mergeCell ref="D30:F30"/>
    <mergeCell ref="D33:D40"/>
    <mergeCell ref="Y33:Y40"/>
    <mergeCell ref="AA33:AA40"/>
    <mergeCell ref="D31:F31"/>
    <mergeCell ref="AF19:AF22"/>
    <mergeCell ref="D23:F23"/>
    <mergeCell ref="D24:F24"/>
    <mergeCell ref="AF26:AF29"/>
    <mergeCell ref="AA17:AA18"/>
    <mergeCell ref="AC19:AC22"/>
    <mergeCell ref="C19:C24"/>
    <mergeCell ref="D19:D22"/>
    <mergeCell ref="Y19:Y22"/>
    <mergeCell ref="D49:F49"/>
    <mergeCell ref="Y46:AF46"/>
    <mergeCell ref="AB33:AB40"/>
    <mergeCell ref="AC33:AC40"/>
    <mergeCell ref="C33:C42"/>
    <mergeCell ref="C26:C31"/>
    <mergeCell ref="D26:D29"/>
    <mergeCell ref="Y26:Y29"/>
    <mergeCell ref="AA26:AA29"/>
    <mergeCell ref="AB26:AB29"/>
    <mergeCell ref="AC26:AC29"/>
    <mergeCell ref="L11:P11"/>
    <mergeCell ref="L12:P12"/>
    <mergeCell ref="U11:V11"/>
    <mergeCell ref="U12:V12"/>
    <mergeCell ref="C11:D12"/>
  </mergeCells>
  <pageMargins left="0.25" right="0.25" top="0.75" bottom="0.75" header="0.3" footer="0.3"/>
  <pageSetup paperSize="8" scale="53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PB RdC - Armatures MASSIFS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2021-02-10T15:48:32Z</cp:lastPrinted>
  <dcterms:created xsi:type="dcterms:W3CDTF">2017-05-26T09:07:53Z</dcterms:created>
  <dcterms:modified xsi:type="dcterms:W3CDTF">2021-02-10T16:16:15Z</dcterms:modified>
</cp:coreProperties>
</file>