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ormateurs\Educfi\Moi\ZFE-m\"/>
    </mc:Choice>
  </mc:AlternateContent>
  <xr:revisionPtr revIDLastSave="0" documentId="13_ncr:1_{69726760-8B81-4C29-BB76-1F2ECF605BD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E2" i="1" l="1"/>
  <c r="H7" i="1" s="1"/>
  <c r="B2" i="1"/>
  <c r="E3" i="1" l="1"/>
  <c r="E4" i="1" s="1"/>
  <c r="E5" i="1" s="1"/>
  <c r="E6" i="1" s="1"/>
  <c r="E7" i="1" s="1"/>
  <c r="E8" i="1" s="1"/>
  <c r="E9" i="1" s="1"/>
  <c r="E10" i="1" s="1"/>
  <c r="E11" i="1" s="1"/>
  <c r="E12" i="1" s="1"/>
  <c r="E13" i="1" s="1"/>
  <c r="C2" i="1"/>
  <c r="D2" i="1" l="1"/>
  <c r="B3" i="1" l="1"/>
  <c r="C3" i="1" s="1"/>
  <c r="D3" i="1" l="1"/>
  <c r="B4" i="1" l="1"/>
  <c r="C4" i="1" s="1"/>
  <c r="D4" i="1" l="1"/>
  <c r="B5" i="1" l="1"/>
  <c r="C5" i="1" s="1"/>
  <c r="D5" i="1" l="1"/>
  <c r="B6" i="1" l="1"/>
  <c r="C6" i="1" s="1"/>
  <c r="D6" i="1" s="1"/>
  <c r="B7" i="1" s="1"/>
  <c r="C7" i="1" s="1"/>
  <c r="D7" i="1" s="1"/>
  <c r="B8" i="1" s="1"/>
  <c r="C8" i="1" l="1"/>
  <c r="D8" i="1" s="1"/>
  <c r="B9" i="1" s="1"/>
  <c r="C9" i="1" l="1"/>
  <c r="D9" i="1" s="1"/>
  <c r="B10" i="1" s="1"/>
  <c r="C10" i="1" s="1"/>
  <c r="D10" i="1" s="1"/>
  <c r="B11" i="1" l="1"/>
  <c r="C11" i="1" l="1"/>
  <c r="D11" i="1" l="1"/>
  <c r="B12" i="1" l="1"/>
  <c r="C12" i="1" l="1"/>
  <c r="D12" i="1" l="1"/>
  <c r="B13" i="1" s="1"/>
  <c r="C13" i="1" l="1"/>
  <c r="D13" i="1" s="1"/>
  <c r="H6" i="1" l="1"/>
</calcChain>
</file>

<file path=xl/sharedStrings.xml><?xml version="1.0" encoding="utf-8"?>
<sst xmlns="http://schemas.openxmlformats.org/spreadsheetml/2006/main" count="10" uniqueCount="10">
  <si>
    <t>Échéance (mois)</t>
  </si>
  <si>
    <t>Intérêts (€)</t>
  </si>
  <si>
    <t>Amortissement (€)</t>
  </si>
  <si>
    <t>Capital restant dû (€)</t>
  </si>
  <si>
    <t>Mensualité (€)</t>
  </si>
  <si>
    <t>Durée (mois)</t>
  </si>
  <si>
    <t>Capital emprunté (€)</t>
  </si>
  <si>
    <t>Coût du crédit</t>
  </si>
  <si>
    <t>TAEG</t>
  </si>
  <si>
    <t>Somme totale amortie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</si>
</sst>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3809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80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="115" zoomScaleNormal="115" workbookViewId="0">
      <selection activeCell="K11" sqref="K11"/>
    </sheetView>
  </sheetViews>
  <sheetFormatPr baseColWidth="10" defaultColWidth="11.5703125" defaultRowHeight="15" x14ac:dyDescent="0.25"/>
  <cols>
    <col min="1" max="1" width="16" style="8" customWidth="1"/>
    <col min="2" max="2" width="20.42578125" style="8" customWidth="1"/>
    <col min="3" max="3" width="11.42578125" style="8"/>
    <col min="4" max="4" width="18.28515625" style="8" customWidth="1"/>
    <col min="5" max="5" width="16.28515625" style="8" customWidth="1"/>
    <col min="6" max="6" width="12.85546875" style="8" customWidth="1"/>
    <col min="7" max="7" width="23.7109375" style="8" customWidth="1"/>
    <col min="8" max="8" width="11.42578125" style="8" customWidth="1"/>
    <col min="9" max="16384" width="11.5703125" style="9"/>
  </cols>
  <sheetData>
    <row r="1" spans="1:8" s="1" customFormat="1" ht="33.75" customHeight="1" x14ac:dyDescent="0.25">
      <c r="A1" s="5" t="s">
        <v>0</v>
      </c>
      <c r="B1" s="5" t="s">
        <v>3</v>
      </c>
      <c r="C1" s="5" t="s">
        <v>1</v>
      </c>
      <c r="D1" s="5" t="s">
        <v>2</v>
      </c>
      <c r="E1" s="5" t="s">
        <v>4</v>
      </c>
      <c r="F1" s="3"/>
      <c r="G1" s="3"/>
      <c r="H1" s="2"/>
    </row>
    <row r="2" spans="1:8" ht="15" customHeight="1" x14ac:dyDescent="0.25">
      <c r="A2" s="6">
        <v>1</v>
      </c>
      <c r="B2" s="11">
        <f>H2</f>
        <v>10000</v>
      </c>
      <c r="C2" s="7">
        <f>B2*$H$3/12</f>
        <v>30.999999999999996</v>
      </c>
      <c r="D2" s="7">
        <f>$E$2-C2</f>
        <v>819.22028281726443</v>
      </c>
      <c r="E2" s="10">
        <f>(H2*H3/12)/(1-(1+H3/12)^(-H4))</f>
        <v>850.22028281726443</v>
      </c>
      <c r="G2" s="4" t="s">
        <v>6</v>
      </c>
      <c r="H2" s="15">
        <v>10000</v>
      </c>
    </row>
    <row r="3" spans="1:8" ht="15" customHeight="1" x14ac:dyDescent="0.25">
      <c r="A3" s="6">
        <f>A2+1</f>
        <v>2</v>
      </c>
      <c r="B3" s="10">
        <f>B2-D2</f>
        <v>9180.7797171827351</v>
      </c>
      <c r="C3" s="7">
        <f t="shared" ref="C3" si="0">B3*$H$3/12</f>
        <v>28.460417123266478</v>
      </c>
      <c r="D3" s="7">
        <f t="shared" ref="D3" si="1">$E$2-C3</f>
        <v>821.75986569399799</v>
      </c>
      <c r="E3" s="10">
        <f>E2</f>
        <v>850.22028281726443</v>
      </c>
      <c r="G3" s="4" t="s">
        <v>8</v>
      </c>
      <c r="H3" s="12">
        <v>3.7199999999999997E-2</v>
      </c>
    </row>
    <row r="4" spans="1:8" ht="15" customHeight="1" x14ac:dyDescent="0.25">
      <c r="A4" s="6">
        <f t="shared" ref="A4:A13" si="2">A3+1</f>
        <v>3</v>
      </c>
      <c r="B4" s="10">
        <f t="shared" ref="B4:B12" si="3">B3-D3</f>
        <v>8359.0198514887379</v>
      </c>
      <c r="C4" s="7">
        <f t="shared" ref="C4:C12" si="4">B4*$H$3/12</f>
        <v>25.912961539615086</v>
      </c>
      <c r="D4" s="7">
        <f t="shared" ref="D4:D12" si="5">$E$2-C4</f>
        <v>824.30732127764929</v>
      </c>
      <c r="E4" s="10">
        <f t="shared" ref="E4:E13" si="6">E3</f>
        <v>850.22028281726443</v>
      </c>
      <c r="G4" s="4" t="s">
        <v>5</v>
      </c>
      <c r="H4" s="6">
        <v>12</v>
      </c>
    </row>
    <row r="5" spans="1:8" ht="15" customHeight="1" x14ac:dyDescent="0.25">
      <c r="A5" s="6">
        <f t="shared" si="2"/>
        <v>4</v>
      </c>
      <c r="B5" s="10">
        <f t="shared" si="3"/>
        <v>7534.712530211089</v>
      </c>
      <c r="C5" s="7">
        <f t="shared" si="4"/>
        <v>23.357608843654376</v>
      </c>
      <c r="D5" s="7">
        <f t="shared" si="5"/>
        <v>826.86267397361007</v>
      </c>
      <c r="E5" s="10">
        <f t="shared" si="6"/>
        <v>850.22028281726443</v>
      </c>
    </row>
    <row r="6" spans="1:8" ht="15" customHeight="1" x14ac:dyDescent="0.25">
      <c r="A6" s="6">
        <f t="shared" si="2"/>
        <v>5</v>
      </c>
      <c r="B6" s="10">
        <f t="shared" si="3"/>
        <v>6707.8498562374789</v>
      </c>
      <c r="C6" s="7">
        <f t="shared" si="4"/>
        <v>20.794334554336185</v>
      </c>
      <c r="D6" s="7">
        <f t="shared" si="5"/>
        <v>829.42594826292827</v>
      </c>
      <c r="E6" s="10">
        <f t="shared" si="6"/>
        <v>850.22028281726443</v>
      </c>
      <c r="G6" s="14" t="s">
        <v>9</v>
      </c>
      <c r="H6" s="7">
        <f>SUM(D2:D13)</f>
        <v>9999.999999999689</v>
      </c>
    </row>
    <row r="7" spans="1:8" ht="15" customHeight="1" x14ac:dyDescent="0.25">
      <c r="A7" s="6">
        <f t="shared" si="2"/>
        <v>6</v>
      </c>
      <c r="B7" s="10">
        <f t="shared" si="3"/>
        <v>5878.4239079745503</v>
      </c>
      <c r="C7" s="7">
        <f t="shared" si="4"/>
        <v>18.223114114721103</v>
      </c>
      <c r="D7" s="7">
        <f t="shared" si="5"/>
        <v>831.99716870254338</v>
      </c>
      <c r="E7" s="10">
        <f t="shared" si="6"/>
        <v>850.22028281726443</v>
      </c>
      <c r="G7" s="13" t="s">
        <v>7</v>
      </c>
      <c r="H7" s="7">
        <f>E2*H4-H2</f>
        <v>202.6433938071732</v>
      </c>
    </row>
    <row r="8" spans="1:8" ht="15" customHeight="1" x14ac:dyDescent="0.25">
      <c r="A8" s="6">
        <f t="shared" si="2"/>
        <v>7</v>
      </c>
      <c r="B8" s="10">
        <f t="shared" si="3"/>
        <v>5046.4267392720067</v>
      </c>
      <c r="C8" s="7">
        <f t="shared" si="4"/>
        <v>15.643922891743218</v>
      </c>
      <c r="D8" s="7">
        <f t="shared" si="5"/>
        <v>834.57635992552116</v>
      </c>
      <c r="E8" s="10">
        <f t="shared" si="6"/>
        <v>850.22028281726443</v>
      </c>
    </row>
    <row r="9" spans="1:8" ht="15" customHeight="1" x14ac:dyDescent="0.25">
      <c r="A9" s="6">
        <f t="shared" si="2"/>
        <v>8</v>
      </c>
      <c r="B9" s="10">
        <f t="shared" si="3"/>
        <v>4211.8503793464852</v>
      </c>
      <c r="C9" s="7">
        <f t="shared" si="4"/>
        <v>13.056736175974102</v>
      </c>
      <c r="D9" s="7">
        <f t="shared" si="5"/>
        <v>837.16354664129028</v>
      </c>
      <c r="E9" s="10">
        <f t="shared" si="6"/>
        <v>850.22028281726443</v>
      </c>
    </row>
    <row r="10" spans="1:8" ht="15" customHeight="1" x14ac:dyDescent="0.25">
      <c r="A10" s="6">
        <f t="shared" si="2"/>
        <v>9</v>
      </c>
      <c r="B10" s="10">
        <f t="shared" si="3"/>
        <v>3374.6868327051948</v>
      </c>
      <c r="C10" s="7">
        <f t="shared" si="4"/>
        <v>10.461529181386103</v>
      </c>
      <c r="D10" s="7">
        <f t="shared" si="5"/>
        <v>839.75875363587829</v>
      </c>
      <c r="E10" s="10">
        <f t="shared" si="6"/>
        <v>850.22028281726443</v>
      </c>
    </row>
    <row r="11" spans="1:8" ht="15" customHeight="1" x14ac:dyDescent="0.25">
      <c r="A11" s="6">
        <f t="shared" si="2"/>
        <v>10</v>
      </c>
      <c r="B11" s="10">
        <f t="shared" si="3"/>
        <v>2534.9280790693165</v>
      </c>
      <c r="C11" s="7">
        <f t="shared" si="4"/>
        <v>7.8582770451148809</v>
      </c>
      <c r="D11" s="7">
        <f t="shared" si="5"/>
        <v>842.36200577214959</v>
      </c>
      <c r="E11" s="10">
        <f t="shared" si="6"/>
        <v>850.22028281726443</v>
      </c>
    </row>
    <row r="12" spans="1:8" ht="15" customHeight="1" x14ac:dyDescent="0.25">
      <c r="A12" s="6">
        <f t="shared" si="2"/>
        <v>11</v>
      </c>
      <c r="B12" s="10">
        <f t="shared" si="3"/>
        <v>1692.5660732971669</v>
      </c>
      <c r="C12" s="7">
        <f t="shared" si="4"/>
        <v>5.2469548272212174</v>
      </c>
      <c r="D12" s="7">
        <f t="shared" si="5"/>
        <v>844.97332799004323</v>
      </c>
      <c r="E12" s="10">
        <f t="shared" si="6"/>
        <v>850.22028281726443</v>
      </c>
    </row>
    <row r="13" spans="1:8" x14ac:dyDescent="0.25">
      <c r="A13" s="6">
        <f t="shared" si="2"/>
        <v>12</v>
      </c>
      <c r="B13" s="10">
        <f t="shared" ref="B13" si="7">B12-D12</f>
        <v>847.59274530712366</v>
      </c>
      <c r="C13" s="7">
        <f t="shared" ref="C13" si="8">B13*$H$3/12</f>
        <v>2.6275375104520831</v>
      </c>
      <c r="D13" s="7">
        <f t="shared" ref="D13" si="9">$E$2-C13</f>
        <v>847.59274530681239</v>
      </c>
      <c r="E13" s="10">
        <f t="shared" si="6"/>
        <v>850.22028281726443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Région Sud Provence-Alpes-Côte d'Azur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ACHERAR KARIMA</dc:creator>
  <cp:lastModifiedBy>ACHERAR KARIMA</cp:lastModifiedBy>
  <dcterms:created xsi:type="dcterms:W3CDTF">2024-01-24T12:53:38Z</dcterms:created>
  <dcterms:modified xsi:type="dcterms:W3CDTF">2024-03-26T14:27:58Z</dcterms:modified>
</cp:coreProperties>
</file>