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probst\Documents\ENT-SDET et referentiels-projets-bilan\SDET-Version2024\DocV2-SDET2024\"/>
    </mc:Choice>
  </mc:AlternateContent>
  <bookViews>
    <workbookView xWindow="-105" yWindow="-105" windowWidth="19425" windowHeight="10305" tabRatio="727" firstSheet="1" activeTab="3"/>
  </bookViews>
  <sheets>
    <sheet name="Introduction " sheetId="29" r:id="rId1"/>
    <sheet name="Services - grille principes" sheetId="35" r:id="rId2"/>
    <sheet name="Services - grille fonctions Trv" sheetId="42" r:id="rId3"/>
    <sheet name="Services - grille fonctions" sheetId="37" r:id="rId4"/>
    <sheet name="Annexe op. - grille principes" sheetId="41" r:id="rId5"/>
    <sheet name="Récapitulatif conformité" sheetId="38" r:id="rId6"/>
    <sheet name="PV1" sheetId="34" state="hidden" r:id="rId7"/>
    <sheet name="Récapitulatif" sheetId="28" state="hidden" r:id="rId8"/>
    <sheet name="PV2" sheetId="32" state="hidden" r:id="rId9"/>
  </sheets>
  <externalReferences>
    <externalReference r:id="rId10"/>
    <externalReference r:id="rId11"/>
  </externalReferences>
  <definedNames>
    <definedName name="_DAT1">'[1]SAP Reference Users'!#REF!</definedName>
    <definedName name="_DAT2">'[1]SAP Reference Users'!#REF!</definedName>
    <definedName name="_DAT3">'[1]SAP Reference Users'!#REF!</definedName>
    <definedName name="_DAT4">'[1]SAP Reference Users'!#REF!</definedName>
    <definedName name="_DAT5">'[1]SAP Reference Users'!#REF!</definedName>
    <definedName name="_DAT6">'[1]SAP Reference Users'!#REF!</definedName>
    <definedName name="_DAT7">'[1]SAP Reference Users'!#REF!</definedName>
    <definedName name="_DAT8">'[1]SAP Reference Users'!#REF!</definedName>
    <definedName name="_DAT9">'[1]SAP Reference Users'!#REF!</definedName>
    <definedName name="_Toc50483587">#REF!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'[1]SAP Reference Users'!#REF!</definedName>
    <definedName name="TESTHKEY">'[1]SAP Reference Users'!#REF!</definedName>
    <definedName name="TESTKEYS">'[1]SAP Reference Users'!#REF!</definedName>
    <definedName name="TESTVKEY">'[1]SAP Reference Users'!#REF!</definedName>
    <definedName name="_xlnm.Print_Area" localSheetId="4">'Annexe op. - grille principes'!$A$1:$I$27</definedName>
    <definedName name="_xlnm.Print_Area" localSheetId="0">'Introduction '!$A$1:$I$21</definedName>
    <definedName name="_xlnm.Print_Area" localSheetId="5">'Récapitulatif conformité'!$A$1:$G$15</definedName>
    <definedName name="_xlnm.Print_Area" localSheetId="3">'Services - grille fonctions'!$A$1:$J$72</definedName>
    <definedName name="_xlnm.Print_Area" localSheetId="2">'Services - grille fonctions Trv'!$A$1:$I$17</definedName>
    <definedName name="_xlnm.Print_Area" localSheetId="1">'Services - grille principes'!$A$1:$J$96</definedName>
  </definedNames>
  <calcPr calcId="162913"/>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6" i="38" l="1"/>
  <c r="B5" i="38"/>
  <c r="E13" i="38"/>
  <c r="D13" i="38"/>
  <c r="C13" i="38"/>
  <c r="E12" i="38"/>
  <c r="D12" i="38"/>
  <c r="C12" i="38"/>
  <c r="E11" i="38"/>
  <c r="D11" i="38"/>
  <c r="C11" i="38"/>
  <c r="B11" i="38"/>
  <c r="B13" i="38"/>
  <c r="B12" i="38"/>
  <c r="E14" i="38"/>
  <c r="D14" i="38"/>
  <c r="C14" i="38"/>
  <c r="B14" i="38"/>
  <c r="E14" i="28"/>
  <c r="E13" i="28"/>
  <c r="E20" i="28"/>
  <c r="E21" i="28"/>
  <c r="B21" i="28"/>
  <c r="B20" i="28"/>
  <c r="B14" i="28"/>
  <c r="B13" i="28"/>
  <c r="E12" i="28"/>
  <c r="E11" i="28"/>
  <c r="E19" i="28"/>
  <c r="E18" i="28"/>
  <c r="D21" i="28"/>
  <c r="D20" i="28"/>
  <c r="D14" i="28"/>
  <c r="D13" i="28"/>
  <c r="B19" i="28"/>
  <c r="B18" i="28"/>
  <c r="B12" i="28"/>
  <c r="B11" i="28"/>
  <c r="C21" i="28"/>
  <c r="C20" i="28"/>
  <c r="D19" i="28"/>
  <c r="C19" i="28"/>
  <c r="D18" i="28"/>
  <c r="C18" i="28"/>
  <c r="C14" i="28"/>
  <c r="C13" i="28"/>
  <c r="D12" i="28"/>
  <c r="C12" i="28"/>
  <c r="D11" i="28"/>
  <c r="C11" i="28"/>
  <c r="B5" i="28"/>
  <c r="B4" i="28"/>
</calcChain>
</file>

<file path=xl/sharedStrings.xml><?xml version="1.0" encoding="utf-8"?>
<sst xmlns="http://schemas.openxmlformats.org/spreadsheetml/2006/main" count="1203" uniqueCount="478">
  <si>
    <t>Cadre de référence documentaire
des espaces numériques de travail (ENT)</t>
  </si>
  <si>
    <t xml:space="preserve">Grilles de conformité au SDET 2024 </t>
  </si>
  <si>
    <t>Objet du document</t>
  </si>
  <si>
    <t xml:space="preserve">Le SDET (Schéma Directeur des Espaces numériques de Travail) pose les principes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</si>
  <si>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 xml:space="preserve">Le présent document fait partie de l'annexe opérationnelle SDET dont il compose le chapitre 4.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t>
  </si>
  <si>
    <t xml:space="preserve">Il se compose de cinq onglets regroupant : </t>
  </si>
  <si>
    <t>les principes des chapitres Services Utilisateur et Services mutualisés du document principal</t>
  </si>
  <si>
    <t>les fonctions transverses du chapitre Services Utilisateur du document principal</t>
  </si>
  <si>
    <t>les fonctions du chapitre Services Utilisateur du document principal</t>
  </si>
  <si>
    <t>les principes de l'annexe opérationnelle ;</t>
  </si>
  <si>
    <t xml:space="preserve">un récapitulatif permettant de comptabiliser les principes et fonctions répondant au SDET. </t>
  </si>
  <si>
    <t>Grille de conformité - liste des principes des chapitres Services Utilisateur et Services mutualisés du document principal</t>
  </si>
  <si>
    <t>Principes</t>
  </si>
  <si>
    <t>Evaluation de la conformité</t>
  </si>
  <si>
    <t>Code du service</t>
  </si>
  <si>
    <t>Intitulé du service</t>
  </si>
  <si>
    <t>Type de service</t>
  </si>
  <si>
    <t>Référence du principe</t>
  </si>
  <si>
    <t>Description du principe</t>
  </si>
  <si>
    <t xml:space="preserve"> </t>
  </si>
  <si>
    <t>Date évaluation</t>
  </si>
  <si>
    <t>Résultat</t>
  </si>
  <si>
    <t>Commentaires / Justification</t>
  </si>
  <si>
    <t>UTI-CCO-MES</t>
  </si>
  <si>
    <t>Messageries</t>
  </si>
  <si>
    <t>Utilisateur</t>
  </si>
  <si>
    <t>MES-P-1 </t>
  </si>
  <si>
    <t>Le service propose les fonctions standards d’une messagerie électronique.</t>
  </si>
  <si>
    <t>Sans réponse</t>
  </si>
  <si>
    <t>MES-P-2 </t>
  </si>
  <si>
    <t>Le service s’appuie sur le service recherche, pour une recherche de destinataires ou de messages.</t>
  </si>
  <si>
    <t>MES-P-3</t>
  </si>
  <si>
    <t>Le service permet de gérer plusieurs sources de messagerie, notamment la messagerie locale à l’ENT et la messagerie professionnelle des agents.</t>
  </si>
  <si>
    <t>MES-P-4</t>
  </si>
  <si>
    <t xml:space="preserve">La messagerie permet l’affichage et l’accès aux derniers messages non lus sur la page d’accueil. </t>
  </si>
  <si>
    <t>MES-P-5</t>
  </si>
  <si>
    <t>L'accès à la messagerie instantanée  est disponible sur chacune des pages de l’ENT.</t>
  </si>
  <si>
    <t>MES-P-6</t>
  </si>
  <si>
    <t>La messagerie instantanée permet la création d’espaces d’échange (canaux), associés à des groupes d’usage ou de thématiques.</t>
  </si>
  <si>
    <t>MES-P-7</t>
  </si>
  <si>
    <t>Les espaces d’échanges sont créés, gérés, et supprimés par les utilisateurs selon leurs droits.</t>
  </si>
  <si>
    <t>MES-P-8</t>
  </si>
  <si>
    <t>La messagerie électronique est à vocation interne avec échanges de mail extérieurs possible et est paramétrable</t>
  </si>
  <si>
    <t>MES-P-9</t>
  </si>
  <si>
    <t>Mise en place de règles par profil sur les horaires d'utilisation de la messagerie et d'autres critères le cas échéant</t>
  </si>
  <si>
    <t>MES-P-10</t>
  </si>
  <si>
    <t>Le système bloque la transmission de messages utilisant certains mots-clés et/ou ayant certains types de contenu et surveillance proactive des messages ainsi mis en quarantaine</t>
  </si>
  <si>
    <t>MES-P-11</t>
  </si>
  <si>
    <t>Le service propose une solution d’Antivirus et Antispam pour la protection des messages contre les programmes malveillants et contre le courrier indésirable.
Avec la possibilité de bloquer la transmission de messages utilisant certains mots-clés et/ou ayant certains types de contenu et avec une surveillance proactive des messages ainsi mis en quarantaine</t>
  </si>
  <si>
    <t>UTI-CCO-EEC</t>
  </si>
  <si>
    <t xml:space="preserve">Espaces d’échanges et de collaboration </t>
  </si>
  <si>
    <t>EEC-P-1</t>
  </si>
  <si>
    <t>Un espace de travail et de collaboration permet de faire participer des élèves et enseignants, connectés depuis un même établissement, ou depuis plusieurs établissements.</t>
  </si>
  <si>
    <t>EEC-P-2</t>
  </si>
  <si>
    <t>L’espace de discussion est accessible depuis un lien sur l’ENT et à partir d’un lien pouvant être transmis par d’autres services.</t>
  </si>
  <si>
    <t>EEC-P-3</t>
  </si>
  <si>
    <t>L’utilisateur a une vue sur l’ensemble des espaces de discussion qu’il gère ou auxquels il est inscrit.</t>
  </si>
  <si>
    <t>EEC-P-4</t>
  </si>
  <si>
    <t>Les listes de diffusions regroupant les membres appartenant à la même structure pédagogique, sont automatiquement mises à disposition des utilisateurs autorisés.</t>
  </si>
  <si>
    <t>UTI-CCO-AIN</t>
  </si>
  <si>
    <t xml:space="preserve">Affichage d’informations </t>
  </si>
  <si>
    <t>AIN-P-1</t>
  </si>
  <si>
    <t>Le service distingue la communication de l’émetteur, selon qu’elle soit faite par l’établissement, la collectivité ou par l’autorité académique.</t>
  </si>
  <si>
    <t>AIN-P-2</t>
  </si>
  <si>
    <t>Le service cible l’affichage des informations par profil, par fonction, par établissement, par groupe constitué, …</t>
  </si>
  <si>
    <t>AIN-P-3</t>
  </si>
  <si>
    <t>Le service permet aux utilisateurs autorisés d’envoyer tout élément d’information vers les cahiers de liaison de l’école ou des groupes classes.</t>
  </si>
  <si>
    <t>AIN-P-4</t>
  </si>
  <si>
    <t>L’affichage des informations sur les différentes pages de l’ENT se fait dans le respect du circuit de validation et des responsabilités éditoriales correspondant aux informations traitées.</t>
  </si>
  <si>
    <t>UTI-ETA-AGE</t>
  </si>
  <si>
    <t xml:space="preserve">Agenda </t>
  </si>
  <si>
    <t xml:space="preserve"> AGE-P-1</t>
  </si>
  <si>
    <t>Le service propose un ou plusieurs agendas à tous les utilisateurs.</t>
  </si>
  <si>
    <t xml:space="preserve"> AGE-P-2</t>
  </si>
  <si>
    <t>Le service propose à l’utilisateur une vue superposée affichant les événements de son agenda, les évènements des agendas partagés, de son emploi du temps et des consignes de son cahier de textes ou cahier journal.</t>
  </si>
  <si>
    <t>UTI-CPP-MED</t>
  </si>
  <si>
    <t>Médiacentre</t>
  </si>
  <si>
    <t>MEC-P-1</t>
  </si>
  <si>
    <t>Les élèves, les enseignants, les professeurs documentalistes et les personnels accèdent à leurs ressources numériques mises à disposition par le GAR</t>
  </si>
  <si>
    <t>MEC-P-2 </t>
  </si>
  <si>
    <t>Le Médiacentre présente un moteur de recherche sur les ressources</t>
  </si>
  <si>
    <t>MEC-P-3</t>
  </si>
  <si>
    <t xml:space="preserve">La présentation de chaque ressource dans le Médiacentre contient à minima le titre, l’éditeur, la vignette et l’identifiant ARK de la ressource. D’autres détails descriptifs de la ressource peuvent être affichés à l’utilisateur avec un bouton « en savoir plus ». </t>
  </si>
  <si>
    <t>MEC-P-4</t>
  </si>
  <si>
    <t>Les vignettes des ressources proposées par le GAR sont utilisées.</t>
  </si>
  <si>
    <t>MEC-P-5</t>
  </si>
  <si>
    <t>Pour les utilisateurs multi-établissements, la solution ENT présente un Médiacentre ou un onglet de Médiacentre par école ou par établissement</t>
  </si>
  <si>
    <t>PRI_CMN</t>
  </si>
  <si>
    <t>Principes communs</t>
  </si>
  <si>
    <t>CMN-P-1 </t>
  </si>
  <si>
    <t>Tous les services sont adaptés pour une utilisation dans le cadre de tous types d’établissements ou regroupement d’établissements : école, lycée, collège, cité scolaire et RPI (Regroupement Pédagogique Intercommunal).</t>
  </si>
  <si>
    <t>CMN-P-2 </t>
  </si>
  <si>
    <t>Tous les services sont adaptés à tous les cycles du 1D et du 2D de la scolarité d’un élève.</t>
  </si>
  <si>
    <t>CMN-P-3</t>
  </si>
  <si>
    <t>Tous les services interdépendants sont interopérables.</t>
  </si>
  <si>
    <t>CMN-P-4</t>
  </si>
  <si>
    <t>Les services permettent d’importer et d’exporter des données dans des protocoles et formats décrits dans le référentiel d’interopérabilité de la doctrine technique.</t>
  </si>
  <si>
    <t>CMN-P-5</t>
  </si>
  <si>
    <t>Il existe pour les services un paramétrage des règles d’autorisation/interdiction d’accès à une ressource mise à disposition ou créée par un utilisateur au sein d’un service ou d’une application.</t>
  </si>
  <si>
    <t>CMN-P-6</t>
  </si>
  <si>
    <t>Les services permettent l’archivage de données et la reprise des données archivées.</t>
  </si>
  <si>
    <t>CMN-P-7</t>
  </si>
  <si>
    <t>Les services sont accessibles depuis un ENT d’un établissement tiers, ayant une autorisation dans le cadre d’un travail collaboratif.</t>
  </si>
  <si>
    <t>CMN-P-8</t>
  </si>
  <si>
    <t>Les fichiers produits par les utilisateurs sont sauvegardés sur l'espace de stockage personnel de chaque utilisateur.</t>
  </si>
  <si>
    <t>CMN-P-9</t>
  </si>
  <si>
    <t>Les règles d’autorisation/interdiction d’accès à une ressource mise à disposition ou créée par un utilisateur au sein d’un service ou d’une application sont consultables.</t>
  </si>
  <si>
    <t>CMN-P-10</t>
  </si>
  <si>
    <t>Les services d’un ENT rentrent dans le cadre du dispositif national de mesure d’audience (DNMA) décrit dans la doctrine du numérique pour l’éducation</t>
  </si>
  <si>
    <t>CMN-P-11</t>
  </si>
  <si>
    <t xml:space="preserve">Les services sont adaptés à tous les appareils  et accessibles aussi bien via une application mobile qu’une interface web classique </t>
  </si>
  <si>
    <t>MUT-ANN</t>
  </si>
  <si>
    <t>Annuaire</t>
  </si>
  <si>
    <t>Mutualisé</t>
  </si>
  <si>
    <t>ANN-P-1</t>
  </si>
  <si>
    <t>Le service propose un paramétrage de la visibilité des personnes sur l’annuaire en fonction du rôle des personnes qui le consultent</t>
  </si>
  <si>
    <t>ANN-P-2</t>
  </si>
  <si>
    <t>Le service permet aux utilisateurs autorisés de restreindre la visibilité de certaines informations les concernant à certains usagers</t>
  </si>
  <si>
    <t>ANN-P-3</t>
  </si>
  <si>
    <t>Le service assure une gestion cohérente des contacts, avec la structure/établissement</t>
  </si>
  <si>
    <t>ANN-P-4</t>
  </si>
  <si>
    <t>L’ENT transfère au GAR la liste des personnels habilités pour l’accès à la console d’affectation du GAR.</t>
  </si>
  <si>
    <t>ANN-P-5</t>
  </si>
  <si>
    <t>L’annuaire de sécurité de la solution ENT comporte essentiellement les informations d’identité et d’habilitation nécessaires au contrôle des accès par les utilisateurs aux services Utilisateur d’un projet ENT.</t>
  </si>
  <si>
    <t>ANN-P-6</t>
  </si>
  <si>
    <t>Un annuaire fonctionnel permet de gérer les informations complémentaires à celles décrites dans l’annuaire de sécurité qui permettent de caractériser, de qualifier les personnes et structures en relation avec l’ENT</t>
  </si>
  <si>
    <t>ANN-P-7</t>
  </si>
  <si>
    <t>L’annuaire des collectivités s’intègre avec l’annuaire de l’ENT de façon à ce que les utilisateurs des collectivités aient accès à l’ENT dans les conditions définies par l’administrateur des accès.</t>
  </si>
  <si>
    <t>MUT-STO</t>
  </si>
  <si>
    <t>Stockage</t>
  </si>
  <si>
    <t xml:space="preserve">STO-P-1 </t>
  </si>
  <si>
    <t>Le service permet à tout utilisateur d’organiser une arborescence de dossiers et de sous-dossiers.</t>
  </si>
  <si>
    <t>STO-P-2</t>
  </si>
  <si>
    <t>Le service permet à tout utilisateur de placer et manipuler des documents ou des fichiers audio/vidéo par glisser/déposer (et copier/coller) dans son arborescence</t>
  </si>
  <si>
    <t>STO-P-3</t>
  </si>
  <si>
    <t>Le service permet d’alerter tout utilisateur lorsque le taux de remplissage de son espace de stockage dépasse un certain niveau.</t>
  </si>
  <si>
    <t>STO-P-4</t>
  </si>
  <si>
    <t>Le service permet à tout utilisateur d’accorder pour chaque fichier ou dossier, des droits d'accès à des usagers et des groupes.</t>
  </si>
  <si>
    <t>STO-P-5</t>
  </si>
  <si>
    <t>Tout groupe d'utilisateurs dispose d'un espace de stockage de fichiers partagé en ligne, paramétrable par le gestionnaire du groupe.</t>
  </si>
  <si>
    <t>STO-P -6</t>
  </si>
  <si>
    <t>Le service permet aux utilisateurs habilités de sauvegarder et de restaurer le contenu de leur espace de stockage et de partage de fichiers.</t>
  </si>
  <si>
    <t>STO-P-7</t>
  </si>
  <si>
    <t>Le service permet à l’administrateur de sauvegarder et de restaurer les fichiers d’un ou de plusieurs groupes d’utilisateurs.</t>
  </si>
  <si>
    <t>STO-P-8</t>
  </si>
  <si>
    <t>L’espace de stockage de fichiers est accessible en ligne</t>
  </si>
  <si>
    <t>STO-P-9</t>
  </si>
  <si>
    <t>Le service permet à tout utilisateur de sauvegarder directement dans son espace de stockage en ligne, des données à partir de tout service de l'ENT ou toute application locale le nécessitant.</t>
  </si>
  <si>
    <t>STO-P-10</t>
  </si>
  <si>
    <t>Le service permet à tout utilisateur de sauvegarder directement dans son espace de stockage en ligne, des données à partir de tout service de l'ENT ou toute application locale le nécessitant</t>
  </si>
  <si>
    <t>STO-P-11</t>
  </si>
  <si>
    <t>Le service de stockage est interopérable avec les différents services de l’ENT.</t>
  </si>
  <si>
    <t>MUT-ARC</t>
  </si>
  <si>
    <t>Archivage</t>
  </si>
  <si>
    <t xml:space="preserve">ARC-P-1 </t>
  </si>
  <si>
    <t>La solution d’archivage choisie dans le cadre du projet ENT est conforme aux standards décrits dans le Kit de conservation et d’archivage des données</t>
  </si>
  <si>
    <t>ARC-P-2</t>
  </si>
  <si>
    <t>Les données à archiver sont décrites dans le Kit de conservation et d’archivage des données.</t>
  </si>
  <si>
    <t>ARC-P-3</t>
  </si>
  <si>
    <t>La solution d’archivage choisie est interopérable avec la solution ENT et le service de stockage de l’ENT.</t>
  </si>
  <si>
    <t>MUT-GIA</t>
  </si>
  <si>
    <t>Gestion d’identités et d’accès</t>
  </si>
  <si>
    <t xml:space="preserve">GIA-P-1 </t>
  </si>
  <si>
    <t>L’utilisateur crée son mot de passe selon la politique de mot de passe préalablement définie dans la solution ENT, en respectant les préconisations de l’ANSSI.</t>
  </si>
  <si>
    <t>GIA-P-2</t>
  </si>
  <si>
    <t>Lors d’un changement de solution ENT, l’identifiant de l’utilisateur est conservé.</t>
  </si>
  <si>
    <t>GIA-P-3</t>
  </si>
  <si>
    <t>Les processus standards de gestion du cycle de vie des identités et des moyens d'authentification sont mis en œuvre</t>
  </si>
  <si>
    <t>GIA-P-4</t>
  </si>
  <si>
    <t>L’utilisateur est appelé à renouveler son mot de passe au moindre doute de compromission</t>
  </si>
  <si>
    <t>GIA-P-5</t>
  </si>
  <si>
    <t>Après un certain nombre de tentatives d'authentification infructueuses, un Captcha est activé, ou l'accès est temporairement ou définitivement bloqué, en fonction du nombre de tentatives consécutives effectuées dans un laps de temps défini.</t>
  </si>
  <si>
    <t>GIA-P-6</t>
  </si>
  <si>
    <t>Pour une authentification par mot de passe, chaque compte utilisateur est initialisé avec un mot de passe initial complexe et généré automatiquement, modifié lors de la première connexion. La transmission des identifiants est sécurisée. Cette procédure est également appliquée lors du renouvellement du mot de passe</t>
  </si>
  <si>
    <t>GIA-P-7</t>
  </si>
  <si>
    <t>Une politique de mot de passe est préalablement définie et appliquée afin de s’assurer de la robustesse du mot de passe afin de permettre une authentification adaptée à chaque profil d’utilisateur.</t>
  </si>
  <si>
    <t>GIA-P-8</t>
  </si>
  <si>
    <t>Le système dispose d'une fonction de réinitialisation d’un ensemble ou de tous les mots de passe avec interdiction des x mots de passe précédents (x ≥ 3)</t>
  </si>
  <si>
    <t>GIA-P-9</t>
  </si>
  <si>
    <t>Le système propose une fonction de filtrage des accès par adresse IP de connexion suivant une liste blanche</t>
  </si>
  <si>
    <t>GIA-P-10</t>
  </si>
  <si>
    <t>Le service permet la gestion des accès aux services utilisateurs en fonctions de leurs rôles, profils et les niveaux d’habilitations qui leurs sont associés</t>
  </si>
  <si>
    <t>GIA-P-11</t>
  </si>
  <si>
    <t>Le système sécurise l'authentification par du MFA (multi-facteur) ou une question "défi » et envoie un courriel d'alerte en cas de connexion suspecte (navigateur inhabituel et/ou adresse IP)</t>
  </si>
  <si>
    <t>GIA-P-12</t>
  </si>
  <si>
    <t>Le système bloque l’accès à un compte après x tentatives infructueuses</t>
  </si>
  <si>
    <t>GIA-P-13</t>
  </si>
  <si>
    <t>Le service permet le contrôle d’habilitations plus fines, sur des fonctions ou des données, propres à un service Utilisateur</t>
  </si>
  <si>
    <t>GIA-P-14</t>
  </si>
  <si>
    <t>Le service permet d’associer des habilitations à des profils et à des groupes d’utilisateurs</t>
  </si>
  <si>
    <t>GIA-P-15</t>
  </si>
  <si>
    <t>Le service permet l’association des habilitations plus fines, à des rôles ou à des profils, à des groupes d’utilisateurs ou à des utilisateurs en particulier</t>
  </si>
  <si>
    <t>GIA-P-16</t>
  </si>
  <si>
    <t>Un utilisateur peut cumuler plusieurs rôles</t>
  </si>
  <si>
    <t>GIA-P-17</t>
  </si>
  <si>
    <t>La description fonctionnelle des profils et rôles d’un utilisateur est réalisée dans l’annuaire</t>
  </si>
  <si>
    <t>GIA-P-18</t>
  </si>
  <si>
    <t>Le service respecte le principe de minimum de privilèges attribués</t>
  </si>
  <si>
    <t>GIA-P-19</t>
  </si>
  <si>
    <t>Une revue annuelle des privilèges est réalisée afin d’identifier et de supprimer les comptes non utilisés, et de réaligner les privilèges sur les fonctions de chaque utilisateur.</t>
  </si>
  <si>
    <t>GIA-P-20</t>
  </si>
  <si>
    <t>Le service assure le contrôle de cohérence entre le profil et les rôles de l’utilisateur</t>
  </si>
  <si>
    <t>GIA-P-21</t>
  </si>
  <si>
    <t>Le service permet la gestion soustractive et additive des habilitations</t>
  </si>
  <si>
    <t>GIA-P-22</t>
  </si>
  <si>
    <t>La déconnexion se traduit par la destruction des preuves d’authentification émises</t>
  </si>
  <si>
    <t>MUT-NOT</t>
  </si>
  <si>
    <t>Service de notification</t>
  </si>
  <si>
    <t xml:space="preserve">NOT-P-1 </t>
  </si>
  <si>
    <t>Les utilisateurs reçoivent des notifications (courriel, SMS, notification sur un EIM) des nouvelles ressources et services de l'ENT</t>
  </si>
  <si>
    <t>NOT-P-2</t>
  </si>
  <si>
    <t>Les utilisateurs ont accès à un résumé des nouveautés sur la page d'accueil de l'ENT.</t>
  </si>
  <si>
    <t>NOT-P-3</t>
  </si>
  <si>
    <t>Le service est capable d’intégrer de nouveaux canaux d’authentification</t>
  </si>
  <si>
    <t>MUT-MDR</t>
  </si>
  <si>
    <t>Moteur de recherche</t>
  </si>
  <si>
    <t xml:space="preserve">MDR-P-1 </t>
  </si>
  <si>
    <t>Tout usager dispose d'un ou plusieurs outils lui permettant de rechercher du contenu parmi les différentes données textuelles auxquelles il a accès sur son espace numérique de travail ainsi que leurs métadonnées associées</t>
  </si>
  <si>
    <t>MDR-P-2</t>
  </si>
  <si>
    <t xml:space="preserve">Le service Moteurs de recherche est disponible sur chaque ensemble de pages[1]  de l’ENT </t>
  </si>
  <si>
    <t>MDR-P-3</t>
  </si>
  <si>
    <t>Tout usager dispose d'un ou plusieurs outils permettant une recherche sur l’ensemble des données non textuelles auxquelles il a accès sur son espace numérique de travail (fichiers, fichiers audio ou vidéo, pièces attachées aux courriels…) ainsi que leurs métadonnées associées</t>
  </si>
  <si>
    <t>MDR-P-4</t>
  </si>
  <si>
    <t>Les données manipulées ou produites par les services Utilisateur sont intégrées dans le moteur de recherche (interface entre les services Utilisateur et le service Moteurs de recherche).</t>
  </si>
  <si>
    <t>MDR-P-5</t>
  </si>
  <si>
    <t>Le service propose une fonction de filtrage qui permet d’adapter des résultats différents aux rôles, au profil ou à l’identité de l’utilisateur.  Les options de filtrage sont paramétrables par un administrateur</t>
  </si>
  <si>
    <t>MDR-P-6</t>
  </si>
  <si>
    <t>Ce service peut s’appuyer sur un ou plusieurs moteur(s) de recherche appartenant au domaine des services Utilisateur</t>
  </si>
  <si>
    <t>MDR-P-7</t>
  </si>
  <si>
    <t>Le service est doté d’interfaces lui permettant d’intégrer les données manipulées ou produites par les services Utilisateur.</t>
  </si>
  <si>
    <t>Grille de conformité - liste des fonctions transverses du chapitre Services Utilisateur du document principal</t>
  </si>
  <si>
    <t>Fonctions</t>
  </si>
  <si>
    <t>Categorie</t>
  </si>
  <si>
    <t>Fonction</t>
  </si>
  <si>
    <t>Description de la fonction</t>
  </si>
  <si>
    <t>Sécurité</t>
  </si>
  <si>
    <t>Protection des utilisateurs</t>
  </si>
  <si>
    <t>Signalement</t>
  </si>
  <si>
    <t>Signalement d’un contenu non éthique ou abusif</t>
  </si>
  <si>
    <t>Modération</t>
  </si>
  <si>
    <t>Contrôle par un modérateur des contenus échangés ou signalés</t>
  </si>
  <si>
    <t xml:space="preserve">Contrôle des ressources et des contenus </t>
  </si>
  <si>
    <t>Contrôle du format, du volume et de la corruption d’une ressource.
Contrôle intelligent et en temps réel des contenus</t>
  </si>
  <si>
    <t>Support</t>
  </si>
  <si>
    <t>Notification</t>
  </si>
  <si>
    <t>Envoi de message de notification à la suite d’un évènement</t>
  </si>
  <si>
    <t>Recherche</t>
  </si>
  <si>
    <t xml:space="preserve"> Accès au service de recherche pour la recherche d’un contenu, d’un usager ou d’un groupe d’usagers par leur fonction, profil ou leur nom</t>
  </si>
  <si>
    <t>Gestion des contacts</t>
  </si>
  <si>
    <t>Maintien d’un carnet d’adresses personnel : contacts internes et externes à l’établissement, contacts favoris</t>
  </si>
  <si>
    <t>Portail</t>
  </si>
  <si>
    <t>Aide contextuelle</t>
  </si>
  <si>
    <t>Affichage de l’aide contextuelle lié à un élément du portail</t>
  </si>
  <si>
    <t>Personnalisation du portail</t>
  </si>
  <si>
    <t>Personnalisation de l'interface graphique de l'ENT et de l'espace numérique de travail</t>
  </si>
  <si>
    <t>Administration du portail</t>
  </si>
  <si>
    <t>Administration des accès aux services et Configuration de l’ENT</t>
  </si>
  <si>
    <t>Grille de conformité - liste des fonctions du chapitre Services Utilisateur du document principal</t>
  </si>
  <si>
    <t>Gestion</t>
  </si>
  <si>
    <t>Gestion des dossiers
Accès aux fonctions transverses de recherche et de gestion de contacts
La messagerie instantanée, ou « tchat », permet de dialoguer par écrit entre une ou plusieurs personnes et en privé entre deux personnes. Le dialogue est interactif. L’utilisateur peut indiquer son statut (disponible, non disponible, occupé, etc.)
Gestion du rôle de modération</t>
  </si>
  <si>
    <t>Paramétrage</t>
  </si>
  <si>
    <t>Paramétrage sur le contrôle de domaine, nombre de destinataires, nombre de messages etc.
Paramétrage par profil des horaires d'utilisation de la messagerie et d'autres critères le cas échéant</t>
  </si>
  <si>
    <t>Espace de collaboration</t>
  </si>
  <si>
    <t>Gestion de l’espace, invitation et gestion des participants ainsi que gestion du rôle de modération
Envoi de messages sur l’espace de discussion</t>
  </si>
  <si>
    <t>Liste de diffusion</t>
  </si>
  <si>
    <t>Gestion de listes de diffusion</t>
  </si>
  <si>
    <t>Espace de discussion</t>
  </si>
  <si>
    <t>Gestion d’espace de discussion et gestion du rôle de modérationn
Echange de messages</t>
  </si>
  <si>
    <t>Coproduction de documents</t>
  </si>
  <si>
    <t>Coproduction synchronisée de documents en utilisant des outils communs</t>
  </si>
  <si>
    <t>Gestion de projet</t>
  </si>
  <si>
    <t>Outils de planification et d’organisation des activités de collaboration</t>
  </si>
  <si>
    <t>Paramètrage</t>
  </si>
  <si>
    <t>Restriction des horaires d’accès au blog et aux espaces de discussion</t>
  </si>
  <si>
    <t>Paramétrage de la durée de visibilité et la cible d’une alerte</t>
  </si>
  <si>
    <t>Publication</t>
  </si>
  <si>
    <t>Affichage d’information de type alerte ou actualités, à destination de l'ensemble de la communauté, ou par groupes de diffusion 
Validation d’un message d’alerte par un circuit de validation et sa publication</t>
  </si>
  <si>
    <t>UTI-CCO-PWE</t>
  </si>
  <si>
    <t xml:space="preserve">Publication Web </t>
  </si>
  <si>
    <t>Gestion des habilitations et paramétrage des règles de restriction d’une publication
Gestion du rôle de modération</t>
  </si>
  <si>
    <t>Validation par le circuit de modération
Publication de contenus sur un périmètre restreint (sur l’intranet ou Internet limité à l’intranet)</t>
  </si>
  <si>
    <t>UTI-CCO-CAV</t>
  </si>
  <si>
    <t>Conférence Audio et Vidéo (Visioconférence)</t>
  </si>
  <si>
    <t>Permet de gérer les participants pendant une conférence (ajout de participant, activer/désactiver le son, ...)
Gestion du rôle de modération</t>
  </si>
  <si>
    <t>Conférence</t>
  </si>
  <si>
    <t>Partage d’écran, échange de messages et publication de contenus</t>
  </si>
  <si>
    <t>UTI-ETA-CLI</t>
  </si>
  <si>
    <t>Cahier de liaison / de correspondance</t>
  </si>
  <si>
    <t>Gestion d’un cahier de liaison</t>
  </si>
  <si>
    <t xml:space="preserve">Création, modification et suppression d’un cahier de liaison
Gestion des accès et des correspondants </t>
  </si>
  <si>
    <t>Gestion d’une correspondance</t>
  </si>
  <si>
    <t>Ecriture, création et suppression d’une correspondance</t>
  </si>
  <si>
    <t>Suivi d’une correspondance</t>
  </si>
  <si>
    <t>Suivi des échanges liés à une correspondance</t>
  </si>
  <si>
    <t>Diffusion sur le panneau d’informations</t>
  </si>
  <si>
    <t>Affichage des éléments du cahier de liaison de la classe sur le panneau d’informations</t>
  </si>
  <si>
    <t>UTI-ETA-EDT</t>
  </si>
  <si>
    <t>Emploi du temps</t>
  </si>
  <si>
    <t>Personnalisation</t>
  </si>
  <si>
    <t xml:space="preserve">
Application des filtres et affichage par discipline, classe ou groupe, à la semaine, à la quinzaine, et au mois
Personnalisation par l’usager des disciplines et/ou les groupes ou classes</t>
  </si>
  <si>
    <t>Affichage de contenu</t>
  </si>
  <si>
    <t>Affichage à l’usager de l’emploi du temps personnel, de la classe/groupe, de la salle, de l’enseignant, et de l’école/l’établissement en fonction de la personnalisation définie
Affichage d’informations complémentaires</t>
  </si>
  <si>
    <t>Agenda</t>
  </si>
  <si>
    <t>Gestion de l’agenda</t>
  </si>
  <si>
    <t>Synchronisation, superposition et délégation d’accès</t>
  </si>
  <si>
    <t>Gestion d’événements</t>
  </si>
  <si>
    <t>Création, modification, suppression et partage d’un événement d’agenda</t>
  </si>
  <si>
    <t>UTI-ETA-RES</t>
  </si>
  <si>
    <t>Réservation de salles et matériels</t>
  </si>
  <si>
    <t>Création d’objets réservables avec la définition de plages de disponibilités (jour, date, heures) 
Activation ou désactivation des ressources, autorisant ou empêchant ainsi leur réservation
Paramétrage de la restriction des réservations</t>
  </si>
  <si>
    <t>Réservation</t>
  </si>
  <si>
    <t>Visualisation des réservations pour un objet ou l’ensemble des objets réservables
Réservation d’un objet sur une plage (jour, date, heures)</t>
  </si>
  <si>
    <t>UTI-AVE-CDT</t>
  </si>
  <si>
    <t>Cahier de textes / cahier journal</t>
  </si>
  <si>
    <t>Gestion du cahier de textes personnel / de classe / de groupe</t>
  </si>
  <si>
    <t>Gestion et paramétrage du cahier de texte personnel
Gestion et paramétrage du cahier de texte de la classe/groupe pour le 2D
Gestion de la visibilité du cahier de texte</t>
  </si>
  <si>
    <t>Gestion du cahier journal (1D)</t>
  </si>
  <si>
    <t>Gestion et paramétrage du cahier journal de l’enseignant pour le 1D
Gestion de la visibilité du cahier journal
Au même titre que le cahier journal, un carnet de bord pour le 2D peut être proposé</t>
  </si>
  <si>
    <t>Gestion de contenu</t>
  </si>
  <si>
    <t>Alimentation des cahiers de texte / cahier journal
Accès aux données de l’année précédente
Ajout de références des éléments à apprendre et/ou les travaux à faire</t>
  </si>
  <si>
    <t>UTI-AVE-SIE</t>
  </si>
  <si>
    <t>Suivi individuel des élèves</t>
  </si>
  <si>
    <t>Gestion des notes</t>
  </si>
  <si>
    <t xml:space="preserve">  
Gestion et consultation des notes et des bulletins de l’année scolaire en cours, par les utilisateurs autorisés 
Affichage d’une demande de confirmation à l’enseignant concernant l’information des élèves avant diffusion des notes aux parents </t>
  </si>
  <si>
    <t>Gestion des absences</t>
  </si>
  <si>
    <t xml:space="preserve">Gestion et consultation des absences, par les utilisateurs autorisés </t>
  </si>
  <si>
    <t>Gestion des compétences</t>
  </si>
  <si>
    <t xml:space="preserve">Gestion et consultation des outils de suivi des compétences, par utilisateurs les autorisés </t>
  </si>
  <si>
    <t>Suivi des comportements des élèves</t>
  </si>
  <si>
    <t xml:space="preserve">Gestion et consultation des punitions, observations et sanctions, par utilisateurs les autorisés </t>
  </si>
  <si>
    <t>Accès aux données archivées</t>
  </si>
  <si>
    <t>Consultation des données de scolarité des années précédentes</t>
  </si>
  <si>
    <t>Affichage de la liste de ressources</t>
  </si>
  <si>
    <t>Affichage de l’ensemble de ressources auxquelles l’utilisateur a accès, comme les ressources contrôlées par le GAR
Filtrage de ressources
Tri des ressources</t>
  </si>
  <si>
    <t>Accès aux ressources numériques</t>
  </si>
  <si>
    <t>Accès à une ressource pédagogique interne ou fournie par un fournisseur tiers</t>
  </si>
  <si>
    <t>Favoris</t>
  </si>
  <si>
    <t>Ajout de ressources à une liste de favoris</t>
  </si>
  <si>
    <t>UTI-CPP-ERD</t>
  </si>
  <si>
    <t>Espace des ressources documentaires</t>
  </si>
  <si>
    <t>Affichage des ressources mises à disposition par le centre documentaire
Recherche d’une ressource
Filtrage des ressources
Tri des ressources</t>
  </si>
  <si>
    <t>Accès aux ressources documentaires</t>
  </si>
  <si>
    <t>Réservation et consultation d’une ressource du centre documentaire</t>
  </si>
  <si>
    <t xml:space="preserve">Gestion </t>
  </si>
  <si>
    <t>Animation et gestion de l’espace de ressources documentaires</t>
  </si>
  <si>
    <t>UTI-PPE-MUL</t>
  </si>
  <si>
    <t>Outils de création de contenus multimédias</t>
  </si>
  <si>
    <t>Consultation de contenu</t>
  </si>
  <si>
    <t>Lecture de contenu audio / vidéo</t>
  </si>
  <si>
    <t>Traitement du contenu</t>
  </si>
  <si>
    <t xml:space="preserve">Enregistrement, structuration, modification, enrichissement d’un contenu audio / vidéo et ajout d’informations supplémentaires 
Organisation des fichiers audios et vidéo </t>
  </si>
  <si>
    <t>Création de ressources</t>
  </si>
  <si>
    <t xml:space="preserve">Utilisation des outils de construction de ressources </t>
  </si>
  <si>
    <t>UTI-PPE-BUR</t>
  </si>
  <si>
    <t>Outils bureautiques</t>
  </si>
  <si>
    <t>Production</t>
  </si>
  <si>
    <t>Création, modification et stockage de fichiers bureautiques
Partage de documents en mode coproduction synchrone depuis un espace collaboratif
Accès à un éditeur scientifique</t>
  </si>
  <si>
    <t>Visionnage</t>
  </si>
  <si>
    <t>Permet d’accéder aux outils pour visionnage de contenu.</t>
  </si>
  <si>
    <t>UTI-PPE-CGP</t>
  </si>
  <si>
    <t>Construction et gestion de parcours pédagogiques</t>
  </si>
  <si>
    <t>Gestion d’un parcours</t>
  </si>
  <si>
    <t>Création, modification de séquences d’apprentissage et/ou d’évaluation
Affectation d’un parcours à un utilisateur ou à un groupe d’utilisateurs 
Animation d’un parcours</t>
  </si>
  <si>
    <t>Alimentation et organisation d’un parcours</t>
  </si>
  <si>
    <t>Création et modification de documents et/ou d’exercices, importation et agencement des contenus</t>
  </si>
  <si>
    <t>Suivi d’un parcours</t>
  </si>
  <si>
    <t>Utilisation d’outils de suivi pour validation d’un parcours pédagogique</t>
  </si>
  <si>
    <t>Restitution</t>
  </si>
  <si>
    <t>Restitution sur l’utilisation d’un parcours donné</t>
  </si>
  <si>
    <t>Recherche de personnes dans l’annuaire en utilisant des critères</t>
  </si>
  <si>
    <t>Mise à jour des informations personnelles</t>
  </si>
  <si>
    <t>Mise à jour des informations personnelles, dans l’annuaire de l’ENT/Ecole/Etablissement</t>
  </si>
  <si>
    <t>Import d’une fiche personne</t>
  </si>
  <si>
    <t>Import de la fiche d’une personne dans le carnet d’adresses personnel ou d’un groupe d’utilisateurs</t>
  </si>
  <si>
    <t>Paramétrage de la visibilité des personnes sur l’annuaire
Restriction d’accès aux contenus d’un utilisateur pour d’autres utilisateurs</t>
  </si>
  <si>
    <t xml:space="preserve">Stockage </t>
  </si>
  <si>
    <t>Stockage de fichier dans l’espace de stockage</t>
  </si>
  <si>
    <t>Partage</t>
  </si>
  <si>
    <t>Partage de fichier avec un ou un groupe d’utilisateurs</t>
  </si>
  <si>
    <t>Paramétrage des sources de données à archiver
Paramétrage de la fréquence d’archivage</t>
  </si>
  <si>
    <t>Collecte</t>
  </si>
  <si>
    <t>Collecte des données depuis la source des données et mise à disposition pour un transfert à la solution d’archivage</t>
  </si>
  <si>
    <t>Transfert des données à archiver sur le système/Solution d’archivage</t>
  </si>
  <si>
    <t>Identification et authentification</t>
  </si>
  <si>
    <t>Authentification basée sur une gestion d’identité locale et l’annuaire utilisateurs ou assurée par les fournisseurs d’identités nationaux, ÉduConnect pour les élèves et Guichets-Agents pour les agents</t>
  </si>
  <si>
    <t>Gestion des accès</t>
  </si>
  <si>
    <t>Définition des profils et des rôles en leur associant les permissions et les droits d'accès nécessaires, garantissant ainsi que chaque utilisateur dispose des autorisations appropriées pour accéder aux services et aux ressources ainsi qu’effectuer des actions spécifiques en fonction de leurs responsabilités
Définition des accès en fonction du niveau scolaire des élèves.</t>
  </si>
  <si>
    <t>Propagation d’identités</t>
  </si>
  <si>
    <t>Propagation de données d’identités aux services internes et externes de l’ENT, via des mécanismes d’authentification unique (SSO)
Propagation de la déconnexion</t>
  </si>
  <si>
    <t>Gestion du service
Gestion des canaux de notification
Sélection des événements faisant l’objet d’une notification
Paramétrage des dates et horaires autorisés pour l’envoi des notifications</t>
  </si>
  <si>
    <t>Réception</t>
  </si>
  <si>
    <t>Réception et prise en compte d’une notifications</t>
  </si>
  <si>
    <t>Transmission</t>
  </si>
  <si>
    <t xml:space="preserve">Transmission de la notification au destinataire ou aux  destinataires </t>
  </si>
  <si>
    <t>Gestion du moteur de recherche</t>
  </si>
  <si>
    <t>Alimentation</t>
  </si>
  <si>
    <t>Alimentation des bases du moteur de recherche avec les différents contenus produits par les services utilisateurs</t>
  </si>
  <si>
    <t>Répond à une demande de recherche de contenu envoyée depuis un service utilisateur</t>
  </si>
  <si>
    <t>Grille de conformité - grille des principes de l'annexe opérationnelle</t>
  </si>
  <si>
    <t>Chapitre</t>
  </si>
  <si>
    <t>Sous-chapitre</t>
  </si>
  <si>
    <t>2. Authentification–Autorisation–SSO (AAS)</t>
  </si>
  <si>
    <t>2.5.	Principes pour l’interfaçage entre l’ENT et les services Tiers sans fédération d’identités</t>
  </si>
  <si>
    <t xml:space="preserve">	AAS-1</t>
  </si>
  <si>
    <t>La solution ENT ne transmet pas d’informations d’identité sur l’utilisateur à un service Tiers de catégorie 1.</t>
  </si>
  <si>
    <t xml:space="preserve">	AAS-2</t>
  </si>
  <si>
    <t>Les données éventuellement transmises par la solution ENT afin d’assurer l’authentification et le contrôle d’accès pour des services de catégorie 2 sont : 
 - L’identifiant du projet ENT (code projet ENT) à partir duquel le service Tiers est appelé (cf. Annexe 6 « Nomenclatures », chapitre 2) ;
 - L’identifiant de l’établissement (code UAI) à partir duquel le service Tiers est appelé (la solution ENT doit mettre en œuvre des traitements qui permettent d’identifier l’établissement auquel l’utilisateur accède dans l’ENT) ; 
 - Le profil de l’accédant, non associé à une identité (cf. Annexe 6 « Nomenclatures », chapitre 7).</t>
  </si>
  <si>
    <t xml:space="preserve">	AAS-3</t>
  </si>
  <si>
    <t>De plus d’autres attributs non associés à une identité sont transmis uniquement s’ils sont indispensables au fonctionnement du service Tiers de catégorie 2. Ces attributs sont décrits dans le Tableau 2 de l'Annexe 6 « Nomenclatures », au chapitre 4.1, et les définitions associées à ces attributs sont disponibles dans les annexes de l’ensemble annuaire.</t>
  </si>
  <si>
    <t xml:space="preserve">	AAS-4</t>
  </si>
  <si>
    <t>Toute autre donnée n’est pas transmise dans le cadre d’un service de catégorie 2.</t>
  </si>
  <si>
    <t xml:space="preserve">	AAS-5</t>
  </si>
  <si>
    <t xml:space="preserve">Les données éventuellement transmises afin d’assurer l’authentification et le contrôle d’accès à un service de catégorie 3 sont : 
 - Un identifiant unique par utilisateur mais qui ne permette pas d’être associé à l’identité de l’accédant ; 
 - L’identifiant du projet ENT (code projet ENT) à partir duquel le service Tiers est appelé (cf. Annexe 6 « Nomenclatures », chapitre 2) ;
 - L’identifiant de l’établissement (code UAI) à partir duquel le service Tiers est appelé ;
 - Le profil de l’accédant non associé à une identité (cf. Annexe 6 « Nomenclatures », chapitre 7). </t>
  </si>
  <si>
    <t xml:space="preserve">	AAS-6</t>
  </si>
  <si>
    <t>De plus d’autres attributs non associés à une identité sont transmis uniquement s’ils sont indispensables au fonctionnement du service Tiers de catégorie 3. Ces attributs sont donnés dans le Tableau 2 de l'Annexe 6 « Nomenclatures », au chapitre 4.1, et les définitions associées à ces attributs sont disponibles dans les annexes de l’ensemble annuaire.</t>
  </si>
  <si>
    <t xml:space="preserve">	AAS-7</t>
  </si>
  <si>
    <t>Toute autre donnée dans le cadre d’un service de catégorie 3 n’est pas transmise.</t>
  </si>
  <si>
    <t xml:space="preserve">	AAS-8</t>
  </si>
  <si>
    <t>Des traitements sont réalisés par les solutions ENT afin de ne transmettre que les données relatives à l’établissement à partir duquel le service Tiers de catégorie 3, est appelé.</t>
  </si>
  <si>
    <t xml:space="preserve">	AAS-9</t>
  </si>
  <si>
    <t xml:space="preserve">Lors de l’inscription préalable hors ENT, le service Tiers de catégorie 4 demande le cas échéant, à l’utilisateur des attributs afin de réaliser, par la suite, l’authentification, le contrôle d’accès ou la personnalisation. </t>
  </si>
  <si>
    <t xml:space="preserve">	AAS-10</t>
  </si>
  <si>
    <t xml:space="preserve">Le service Tiers de catégorie 4 fait mention des conditions générales d’accès au service dans le respect des conditions définies dans le registre des traitements pour le traitement en question. </t>
  </si>
  <si>
    <t xml:space="preserve">	AAS-11</t>
  </si>
  <si>
    <t>Les données éventuellement transmises par la solution ENT afin d’assurer l’authentification et le contrôle d’accès d’un service de catégorie 4 sont : 
 - Un identifiant unique par utilisateur mais qui ne permette pas d’être associé à l’identité de l’accédant ; 
 - L’identifiant du projet ENT (code projet ENT) à partir duquel le service Tiers est appelé (cf. Annexe 6 « Nomenclatures », chapitre 2) ;
 - L’identifiant de l’établissement (code UAI) à partir duquel le service Tiers est appelé ;</t>
  </si>
  <si>
    <t xml:space="preserve">	AAS-12</t>
  </si>
  <si>
    <t>Toute autre donnée dans le cadre d’un service de catégorie 4 n’est pas transmise.</t>
  </si>
  <si>
    <t xml:space="preserve">	AAS-13</t>
  </si>
  <si>
    <t>Les informations d’identité qui peuvent être demandées à l’utilisateur lors de la première connexion à un service de catégorie 5 sont déclarées préalablement dans la convention de service.</t>
  </si>
  <si>
    <t xml:space="preserve">	AAS-14</t>
  </si>
  <si>
    <t xml:space="preserve">Les informations d’identité ne sont pas transmises au service Tiers de catégorie 5 de façon automatique par l’ENT : l’ENT présente à l’utilisateur la liste complète des informations d’identité demandées par le service Tiers et demande à l’utilisateur son consentement. </t>
  </si>
  <si>
    <t xml:space="preserve">	AAS-15</t>
  </si>
  <si>
    <t xml:space="preserve">L’utilisateur a le choix de transmettre ou non ses informations d’identité à un service de catégorie 5. </t>
  </si>
  <si>
    <t xml:space="preserve">	AAS-16</t>
  </si>
  <si>
    <t>Les informations d’identité sont demandées au détail et dans la limite du nécessaire par rapport à la finalité du service Tiers de catégorie 5 (authentification, contrôle d’accès, personnalisation, suivi de l’utilisateur).</t>
  </si>
  <si>
    <t xml:space="preserve">	AAS-17</t>
  </si>
  <si>
    <t xml:space="preserve">Toutes les informations transmises lors de la première connexion à un service de catégorie 5 sont fournies sur la base du volontariat de l’accédant. À cette occasion, les conditions générales d’accès au service seront explicitement précisées. </t>
  </si>
  <si>
    <t xml:space="preserve">AAS-18 </t>
  </si>
  <si>
    <t xml:space="preserve">En cas de mise en œuvre d’une délégation d’authentification à un fournisseur d’identité externe, le portail de l’ENT est le point d’accès privilégié aux différents services de l’ENT. </t>
  </si>
  <si>
    <t xml:space="preserve">AAS-19 </t>
  </si>
  <si>
    <t>Des liens sont prévus entre l’ENT et les services externes afin de faciliter les usages.</t>
  </si>
  <si>
    <t>AAS-20</t>
  </si>
  <si>
    <t>Les attributs caractérisant les utilisateurs et nécessaires au contrôle des accès suivent un nommage et une sémantique communs au sein de la fédération.</t>
  </si>
  <si>
    <t xml:space="preserve">AAS-21 </t>
  </si>
  <si>
    <t>Les moyens d’authentification partagés sont définis de manière commune dans toute la fédération.</t>
  </si>
  <si>
    <t xml:space="preserve">          </t>
  </si>
  <si>
    <t>Récapitulatif de conformité</t>
  </si>
  <si>
    <t>Période d'évaluation</t>
  </si>
  <si>
    <t>Date de début</t>
  </si>
  <si>
    <t>Date de fin</t>
  </si>
  <si>
    <t>Synthèse de l'évaluation</t>
  </si>
  <si>
    <t>Total</t>
  </si>
  <si>
    <t>Conforme</t>
  </si>
  <si>
    <t>Non conforme</t>
  </si>
  <si>
    <t>Principes des services 1D et 2D</t>
  </si>
  <si>
    <t>Fonctions transverses</t>
  </si>
  <si>
    <t>Fonctions des services 1D et 2D</t>
  </si>
  <si>
    <t>Principes de l'annexe opérationnelle</t>
  </si>
  <si>
    <t>N°de version SDET</t>
  </si>
  <si>
    <t>V6.1</t>
  </si>
  <si>
    <t>Service</t>
  </si>
  <si>
    <t>(All)</t>
  </si>
  <si>
    <t>Fonction / Thèmes</t>
  </si>
  <si>
    <t>Row Labels</t>
  </si>
  <si>
    <t>Count of Référence</t>
  </si>
  <si>
    <t>Socle</t>
  </si>
  <si>
    <t>Grand Total</t>
  </si>
  <si>
    <t>Tableau récapitulatif de la conformité</t>
  </si>
  <si>
    <t>Synthèse évaluation</t>
  </si>
  <si>
    <t>1er degré</t>
  </si>
  <si>
    <t>Exigences Solution logicielle</t>
  </si>
  <si>
    <t>Recommandations  Solution logicielle</t>
  </si>
  <si>
    <t>Exigences de Mise en œuvre</t>
  </si>
  <si>
    <t>Recommandations de Mise en œuvre</t>
  </si>
  <si>
    <t>2nd degré</t>
  </si>
  <si>
    <t>Chap.</t>
  </si>
  <si>
    <t>Stratégie d'exploitation</t>
  </si>
  <si>
    <t>Organisation de dossiers et de sous-dossiers
Contrôle et alerte en cas de dépassement de volume réservé.
Permet à l’utilisateur d’accéder à son espace de stockage de fichiers afin de pouvoir glisser/déposer des documents ou des fichiers audio/vidéo.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</si>
</sst>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mmm\-yy;@"/>
  </numFmts>
  <fonts count="26">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b/>
      <sz val="11"/>
      <color indexed="9"/>
      <name val="Calibri"/>
      <family val="2"/>
    </font>
    <font>
      <u/>
      <sz val="10"/>
      <color indexed="12"/>
      <name val="Arial"/>
      <family val="2"/>
    </font>
    <font>
      <sz val="10"/>
      <name val="Arial"/>
      <family val="2"/>
    </font>
    <font>
      <b/>
      <sz val="18"/>
      <color indexed="8"/>
      <name val="Calibri"/>
      <family val="2"/>
    </font>
    <font>
      <sz val="18"/>
      <color indexed="8"/>
      <name val="Calibri"/>
      <family val="2"/>
    </font>
    <font>
      <b/>
      <sz val="12"/>
      <name val="Calibri"/>
      <family val="2"/>
    </font>
    <font>
      <sz val="10"/>
      <color indexed="8"/>
      <name val="Calibri"/>
      <family val="2"/>
    </font>
    <font>
      <b/>
      <sz val="10"/>
      <color indexed="8"/>
      <name val="Calibri"/>
      <family val="2"/>
    </font>
    <font>
      <u/>
      <sz val="10"/>
      <color indexed="12"/>
      <name val="Wingdings 3"/>
      <family val="1"/>
      <charset val="2"/>
    </font>
    <font>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0"/>
      <name val="Calibri"/>
      <family val="2"/>
    </font>
    <font>
      <sz val="8"/>
      <name val="Calibri"/>
      <family val="2"/>
      <scheme val="minor"/>
    </font>
    <font>
      <b/>
      <sz val="14"/>
      <color theme="0"/>
      <name val="Calibri"/>
      <family val="2"/>
      <scheme val="minor"/>
    </font>
    <font>
      <u/>
      <sz val="11"/>
      <color theme="1"/>
      <name val="Calibri"/>
      <family val="2"/>
      <scheme val="minor"/>
    </font>
    <font>
      <sz val="11"/>
      <name val="Calibri"/>
      <scheme val="minor"/>
    </font>
  </fonts>
  <fills count="2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12"/>
        <bgColor indexed="64"/>
      </patternFill>
    </fill>
    <fill>
      <patternFill patternType="solid">
        <fgColor rgb="FF00FFFF"/>
        <bgColor indexed="64"/>
      </patternFill>
    </fill>
    <fill>
      <patternFill patternType="solid">
        <fgColor theme="0"/>
        <bgColor indexed="64"/>
      </patternFill>
    </fill>
    <fill>
      <patternFill patternType="solid">
        <fgColor theme="3"/>
        <bgColor indexed="64"/>
      </patternFill>
    </fill>
    <fill>
      <patternFill patternType="solid">
        <fgColor theme="2" tint="0.59999389629810485"/>
        <bgColor indexed="64"/>
      </patternFill>
    </fill>
    <fill>
      <patternFill patternType="solid">
        <fgColor theme="2"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ck">
        <color theme="0"/>
      </top>
      <bottom/>
      <diagonal/>
    </border>
    <border>
      <left style="thin">
        <color indexed="64"/>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0" fontId="7" fillId="0" borderId="0"/>
    <xf numFmtId="0" fontId="2" fillId="0" borderId="0"/>
    <xf numFmtId="0" fontId="10" fillId="0" borderId="0"/>
    <xf numFmtId="0" fontId="2" fillId="0" borderId="0"/>
  </cellStyleXfs>
  <cellXfs count="97">
    <xf numFmtId="0" fontId="0" fillId="0" borderId="0" xfId="0"/>
    <xf numFmtId="0" fontId="3" fillId="2" borderId="0" xfId="3" applyFont="1" applyFill="1" applyAlignment="1">
      <alignment vertical="center"/>
    </xf>
    <xf numFmtId="0" fontId="3" fillId="2" borderId="0" xfId="5" applyFont="1" applyFill="1"/>
    <xf numFmtId="0" fontId="11" fillId="2" borderId="0" xfId="0" applyFont="1" applyFill="1"/>
    <xf numFmtId="0" fontId="14" fillId="2" borderId="1" xfId="0" applyFont="1" applyFill="1" applyBorder="1"/>
    <xf numFmtId="0" fontId="14" fillId="2" borderId="2" xfId="0" applyFont="1" applyFill="1" applyBorder="1"/>
    <xf numFmtId="0" fontId="12" fillId="2" borderId="0" xfId="0" applyFont="1" applyFill="1" applyAlignment="1">
      <alignment horizontal="center"/>
    </xf>
    <xf numFmtId="0" fontId="15" fillId="4" borderId="3" xfId="0" applyFont="1" applyFill="1" applyBorder="1" applyAlignment="1">
      <alignment horizontal="center" vertical="center" wrapText="1"/>
    </xf>
    <xf numFmtId="0" fontId="15"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15" fillId="2" borderId="0" xfId="0" applyFont="1" applyFill="1" applyAlignment="1">
      <alignment horizontal="right" indent="1"/>
    </xf>
    <xf numFmtId="0" fontId="1" fillId="2" borderId="0" xfId="0" applyFont="1" applyFill="1" applyAlignment="1">
      <alignment horizontal="center"/>
    </xf>
    <xf numFmtId="0" fontId="1" fillId="2" borderId="0" xfId="0" applyFont="1" applyFill="1"/>
    <xf numFmtId="0" fontId="14" fillId="5" borderId="3" xfId="0" applyFont="1" applyFill="1" applyBorder="1" applyAlignment="1">
      <alignment horizontal="center"/>
    </xf>
    <xf numFmtId="0" fontId="15" fillId="8" borderId="3" xfId="0" applyFont="1" applyFill="1" applyBorder="1" applyAlignment="1">
      <alignment horizontal="center" vertical="center" wrapText="1"/>
    </xf>
    <xf numFmtId="0" fontId="14" fillId="8" borderId="3" xfId="0" applyFont="1" applyFill="1" applyBorder="1" applyAlignment="1">
      <alignment horizontal="center"/>
    </xf>
    <xf numFmtId="0" fontId="0" fillId="0" borderId="0" xfId="0" pivotButton="1"/>
    <xf numFmtId="0" fontId="0" fillId="0" borderId="0" xfId="0" applyAlignment="1">
      <alignment horizontal="left"/>
    </xf>
    <xf numFmtId="0" fontId="3" fillId="9" borderId="0" xfId="3" applyFont="1" applyFill="1" applyAlignment="1">
      <alignment vertical="center"/>
    </xf>
    <xf numFmtId="0" fontId="3" fillId="9" borderId="0" xfId="5" applyFont="1" applyFill="1"/>
    <xf numFmtId="0" fontId="3" fillId="9" borderId="0" xfId="3" applyFont="1" applyFill="1" applyAlignment="1">
      <alignment vertical="center" wrapText="1"/>
    </xf>
    <xf numFmtId="0" fontId="0" fillId="9" borderId="0" xfId="0" applyFill="1"/>
    <xf numFmtId="0" fontId="0" fillId="9" borderId="0" xfId="0" applyFill="1" applyAlignment="1">
      <alignment wrapText="1"/>
    </xf>
    <xf numFmtId="0" fontId="17" fillId="9" borderId="0" xfId="0" applyFont="1" applyFill="1"/>
    <xf numFmtId="0" fontId="18" fillId="9" borderId="3" xfId="0" applyFont="1" applyFill="1" applyBorder="1"/>
    <xf numFmtId="0" fontId="0" fillId="9" borderId="3" xfId="0" applyFill="1" applyBorder="1"/>
    <xf numFmtId="0" fontId="18" fillId="9" borderId="9" xfId="0" applyFont="1" applyFill="1" applyBorder="1"/>
    <xf numFmtId="0" fontId="18" fillId="9" borderId="14" xfId="0" applyFont="1" applyFill="1" applyBorder="1"/>
    <xf numFmtId="0" fontId="18" fillId="9" borderId="15" xfId="0" applyFont="1" applyFill="1" applyBorder="1"/>
    <xf numFmtId="0" fontId="19" fillId="12" borderId="8" xfId="0" applyFont="1" applyFill="1" applyBorder="1" applyAlignment="1">
      <alignment wrapText="1"/>
    </xf>
    <xf numFmtId="0" fontId="19" fillId="12" borderId="12" xfId="0" applyFont="1" applyFill="1" applyBorder="1" applyAlignment="1">
      <alignment wrapText="1"/>
    </xf>
    <xf numFmtId="0" fontId="19" fillId="12" borderId="1" xfId="0" applyFont="1" applyFill="1" applyBorder="1" applyAlignment="1">
      <alignment wrapText="1"/>
    </xf>
    <xf numFmtId="0" fontId="19" fillId="9" borderId="1" xfId="0" applyFont="1" applyFill="1" applyBorder="1" applyAlignment="1">
      <alignment wrapText="1"/>
    </xf>
    <xf numFmtId="0" fontId="19" fillId="13" borderId="1" xfId="0" applyFont="1" applyFill="1" applyBorder="1" applyAlignment="1">
      <alignment wrapText="1"/>
    </xf>
    <xf numFmtId="0" fontId="18" fillId="9" borderId="1" xfId="0" applyFont="1" applyFill="1" applyBorder="1"/>
    <xf numFmtId="0" fontId="19" fillId="9" borderId="13" xfId="0" applyFont="1" applyFill="1" applyBorder="1" applyAlignment="1">
      <alignment vertical="center" wrapText="1"/>
    </xf>
    <xf numFmtId="0" fontId="21" fillId="9" borderId="0" xfId="3" applyFont="1" applyFill="1" applyAlignment="1">
      <alignment vertical="center"/>
    </xf>
    <xf numFmtId="0" fontId="21" fillId="9" borderId="0" xfId="5" applyFont="1" applyFill="1"/>
    <xf numFmtId="0" fontId="0" fillId="9" borderId="5" xfId="0" applyFill="1" applyBorder="1" applyAlignment="1">
      <alignment wrapText="1"/>
    </xf>
    <xf numFmtId="0" fontId="0" fillId="9" borderId="3" xfId="0" applyFill="1" applyBorder="1" applyAlignment="1">
      <alignment wrapText="1"/>
    </xf>
    <xf numFmtId="0" fontId="18" fillId="9" borderId="9" xfId="0" applyFont="1" applyFill="1" applyBorder="1" applyAlignment="1">
      <alignment wrapText="1"/>
    </xf>
    <xf numFmtId="0" fontId="18" fillId="9" borderId="3" xfId="0" applyFont="1" applyFill="1" applyBorder="1" applyAlignment="1">
      <alignment wrapText="1"/>
    </xf>
    <xf numFmtId="0" fontId="17" fillId="9" borderId="3" xfId="0" applyFont="1" applyFill="1" applyBorder="1" applyAlignment="1">
      <alignment wrapText="1"/>
    </xf>
    <xf numFmtId="14" fontId="18" fillId="9" borderId="9" xfId="0" applyNumberFormat="1" applyFont="1" applyFill="1" applyBorder="1"/>
    <xf numFmtId="0" fontId="0" fillId="16" borderId="0" xfId="0" applyFill="1"/>
    <xf numFmtId="0" fontId="0" fillId="16" borderId="3" xfId="0" applyFill="1" applyBorder="1"/>
    <xf numFmtId="0" fontId="23" fillId="9" borderId="0" xfId="0" applyFont="1" applyFill="1" applyAlignment="1">
      <alignment vertical="center"/>
    </xf>
    <xf numFmtId="0" fontId="17" fillId="10" borderId="3" xfId="0" applyFont="1" applyFill="1" applyBorder="1"/>
    <xf numFmtId="0" fontId="17" fillId="17" borderId="3" xfId="0" applyFont="1" applyFill="1" applyBorder="1"/>
    <xf numFmtId="0" fontId="17" fillId="17" borderId="13" xfId="0" applyFont="1" applyFill="1" applyBorder="1"/>
    <xf numFmtId="0" fontId="17" fillId="19" borderId="0" xfId="0" applyFont="1" applyFill="1"/>
    <xf numFmtId="0" fontId="17" fillId="19" borderId="3" xfId="0" applyFont="1" applyFill="1" applyBorder="1"/>
    <xf numFmtId="0" fontId="9" fillId="2" borderId="0" xfId="1" applyFill="1" applyAlignment="1" applyProtection="1"/>
    <xf numFmtId="0" fontId="0" fillId="9" borderId="16" xfId="0" applyFill="1" applyBorder="1" applyAlignment="1">
      <alignment wrapText="1"/>
    </xf>
    <xf numFmtId="0" fontId="18" fillId="9" borderId="15" xfId="0" applyFont="1" applyFill="1" applyBorder="1" applyAlignment="1">
      <alignment wrapText="1"/>
    </xf>
    <xf numFmtId="0" fontId="18" fillId="9" borderId="12" xfId="0" applyFont="1" applyFill="1" applyBorder="1"/>
    <xf numFmtId="0" fontId="18" fillId="9" borderId="9" xfId="0" quotePrefix="1" applyFont="1" applyFill="1" applyBorder="1" applyAlignment="1">
      <alignment wrapText="1"/>
    </xf>
    <xf numFmtId="0" fontId="18" fillId="9" borderId="17" xfId="0" applyFont="1" applyFill="1" applyBorder="1"/>
    <xf numFmtId="0" fontId="18" fillId="9" borderId="13" xfId="0" applyFont="1" applyFill="1" applyBorder="1"/>
    <xf numFmtId="0" fontId="24" fillId="9" borderId="3" xfId="0" applyFont="1" applyFill="1" applyBorder="1"/>
    <xf numFmtId="0" fontId="18" fillId="9" borderId="0" xfId="0" applyFont="1" applyFill="1" applyAlignment="1">
      <alignment wrapText="1"/>
    </xf>
    <xf numFmtId="0" fontId="18" fillId="9" borderId="0" xfId="0" applyFont="1" applyFill="1"/>
    <xf numFmtId="0" fontId="25" fillId="9" borderId="15" xfId="0" applyFont="1" applyFill="1" applyBorder="1"/>
    <xf numFmtId="0" fontId="25" fillId="9" borderId="9" xfId="0" applyFont="1" applyFill="1" applyBorder="1"/>
    <xf numFmtId="0" fontId="18" fillId="9" borderId="13" xfId="0" applyFont="1" applyFill="1" applyBorder="1" applyAlignment="1">
      <alignment wrapText="1"/>
    </xf>
    <xf numFmtId="0" fontId="4" fillId="2" borderId="9"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Alignment="1">
      <alignment horizontal="center" vertical="center" wrapText="1"/>
    </xf>
    <xf numFmtId="0" fontId="4" fillId="2" borderId="6"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Alignment="1">
      <alignment horizontal="left" vertical="center" wrapText="1"/>
    </xf>
    <xf numFmtId="0" fontId="3" fillId="9" borderId="0" xfId="5" applyFont="1" applyFill="1" applyAlignment="1">
      <alignment horizontal="center"/>
    </xf>
    <xf numFmtId="0" fontId="3" fillId="2" borderId="0" xfId="5" applyFont="1" applyFill="1" applyAlignment="1">
      <alignment vertical="top" wrapText="1"/>
    </xf>
    <xf numFmtId="0" fontId="3" fillId="2" borderId="0" xfId="3" applyFont="1" applyFill="1" applyAlignment="1">
      <alignment horizontal="left" vertical="top" wrapText="1"/>
    </xf>
    <xf numFmtId="0" fontId="3" fillId="2" borderId="0" xfId="3" applyFont="1" applyFill="1" applyAlignment="1">
      <alignment horizontal="center" vertical="center"/>
    </xf>
    <xf numFmtId="0" fontId="19" fillId="11" borderId="1"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4" borderId="1" xfId="0" applyFont="1" applyFill="1" applyBorder="1" applyAlignment="1">
      <alignment horizontal="center" vertical="center" wrapText="1"/>
    </xf>
    <xf numFmtId="0" fontId="19" fillId="14" borderId="0" xfId="0" applyFont="1" applyFill="1" applyAlignment="1">
      <alignment horizontal="center" vertical="center" wrapText="1"/>
    </xf>
    <xf numFmtId="0" fontId="20" fillId="10" borderId="0" xfId="0" applyFont="1" applyFill="1" applyAlignment="1">
      <alignment horizontal="center" vertical="center"/>
    </xf>
    <xf numFmtId="0" fontId="19" fillId="14" borderId="13" xfId="0" applyFont="1" applyFill="1" applyBorder="1" applyAlignment="1">
      <alignment horizontal="center" vertical="center" wrapText="1"/>
    </xf>
    <xf numFmtId="0" fontId="19" fillId="14" borderId="4" xfId="0" applyFont="1" applyFill="1" applyBorder="1" applyAlignment="1">
      <alignment horizontal="center" vertical="center" wrapText="1"/>
    </xf>
    <xf numFmtId="0" fontId="19" fillId="14" borderId="5"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8" fillId="18" borderId="0" xfId="0" applyFont="1" applyFill="1" applyAlignment="1">
      <alignment horizontal="left"/>
    </xf>
    <xf numFmtId="0" fontId="23" fillId="15" borderId="0" xfId="0" applyFont="1" applyFill="1" applyAlignment="1">
      <alignment horizontal="center" vertical="center"/>
    </xf>
    <xf numFmtId="0" fontId="6" fillId="3" borderId="0" xfId="0" applyFont="1" applyFill="1" applyAlignment="1">
      <alignment horizontal="center" vertical="center" wrapText="1"/>
    </xf>
    <xf numFmtId="0" fontId="16" fillId="2" borderId="2" xfId="1" applyFont="1" applyFill="1" applyBorder="1" applyAlignment="1" applyProtection="1">
      <alignment horizontal="left" vertical="center"/>
    </xf>
    <xf numFmtId="0" fontId="8" fillId="7" borderId="0" xfId="0" applyFont="1" applyFill="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48">
    <dxf>
      <fill>
        <patternFill>
          <bgColor indexed="11"/>
        </patternFill>
      </fill>
    </dxf>
    <dxf>
      <fill>
        <patternFill>
          <bgColor indexed="11"/>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solid">
          <fgColor rgb="FF000000"/>
          <bgColor rgb="FFFFFFFF"/>
        </patternFill>
      </fill>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solid">
          <fgColor rgb="FF000000"/>
          <bgColor rgb="FFFFFFFF"/>
        </patternFill>
      </fill>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solid">
          <fgColor rgb="FF000000"/>
          <bgColor rgb="FFFFFFFF"/>
        </patternFill>
      </fill>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top style="thin">
          <color theme="0"/>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general" vertical="bottom" textRotation="0" wrapText="1" indent="0" justifyLastLine="0" shrinkToFit="0" readingOrder="0"/>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www.pleiade.education.fr/sites/002381/ENT14%20%20SDET%202024/05_Version%20finale/Version%20pr&#233;-publication/Annexe%20op&#233;rationnelle/SDET_Annexe-operationnelle-grilles-conformite_v6.6_draft2%20-%20Copie.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www.pleiade.education.fr/sites/002381/ENT14%20%20SDET%202024/05_Version%20finale/Version%20pr&#233;-publication/Annexe%20op&#233;rationnelle/SDET_Annexe-operationnelle-grilles-conformite_v6.6_draft2%20-%20Copie.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71" sheet="E&amp;R Solution logicielle" r:id="rId2"/>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53" sheet="E&amp;R Mise en Oeuvre" r:id="rId2"/>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Principes" displayName="Principes" ref="A5:I95" totalsRowShown="0" headerRowDxfId="47" dataDxfId="46" tableBorderDxfId="45">
  <autoFilter ref="A5:I95"/>
  <tableColumns count="9">
    <tableColumn id="1" name="Code du service" dataDxfId="44"/>
    <tableColumn id="2" name="Intitulé du service" dataDxfId="43"/>
    <tableColumn id="3" name="Type de service" dataDxfId="42"/>
    <tableColumn id="11" name="Référence du principe" dataDxfId="41"/>
    <tableColumn id="5" name="Description du principe" dataDxfId="40"/>
    <tableColumn id="6" name=" " dataDxfId="39"/>
    <tableColumn id="7" name="Date évaluation" dataDxfId="38"/>
    <tableColumn id="8" name="Résultat" dataDxfId="37"/>
    <tableColumn id="9" name="Commentaires / Justification" dataDxfId="36"/>
  </tableColumns>
  <tableStyleInfo name="TableStyleMedium9" showFirstColumn="0" showLastColumn="0" showRowStripes="1" showColumnStripes="0"/>
</table>
</file>

<file path=xl/tables/table2.xml><?xml version="1.0" encoding="utf-8"?>
<table xmlns="http://schemas.openxmlformats.org/spreadsheetml/2006/main" id="1" name="FonctionsTrv" displayName="FonctionsTrv" ref="A5:H15" totalsRowShown="0" headerRowDxfId="35" dataDxfId="34" tableBorderDxfId="33">
  <autoFilter ref="A5:H15"/>
  <tableColumns count="8">
    <tableColumn id="1" name="Categorie" dataDxfId="32"/>
    <tableColumn id="3" name="Type de service" dataDxfId="31"/>
    <tableColumn id="4" name="Fonction" dataDxfId="30"/>
    <tableColumn id="5" name="Description de la fonction" dataDxfId="29"/>
    <tableColumn id="6" name=" " dataDxfId="28"/>
    <tableColumn id="7" name="Date évaluation" dataDxfId="27"/>
    <tableColumn id="8" name="Résultat" dataDxfId="26"/>
    <tableColumn id="9" name="Commentaires / Justification" dataDxfId="25"/>
  </tableColumns>
  <tableStyleInfo name="TableStyleMedium9" showFirstColumn="0" showLastColumn="0" showRowStripes="1" showColumnStripes="0"/>
</table>
</file>

<file path=xl/tables/table3.xml><?xml version="1.0" encoding="utf-8"?>
<table xmlns="http://schemas.openxmlformats.org/spreadsheetml/2006/main" id="3" name="Fonctions" displayName="Fonctions" ref="A5:I71" totalsRowShown="0" headerRowDxfId="24" dataDxfId="23" tableBorderDxfId="22">
  <autoFilter ref="A5:I71"/>
  <tableColumns count="9">
    <tableColumn id="1" name="Code du service" dataDxfId="21"/>
    <tableColumn id="2" name="Intitulé du service" dataDxfId="20"/>
    <tableColumn id="3" name="Type de service" dataDxfId="19"/>
    <tableColumn id="4" name="Fonction" dataDxfId="18"/>
    <tableColumn id="5" name="Description de la fonction" dataDxfId="17"/>
    <tableColumn id="6" name=" " dataDxfId="16"/>
    <tableColumn id="7" name="Date évaluation" dataDxfId="15"/>
    <tableColumn id="8" name="Résultat" dataDxfId="14"/>
    <tableColumn id="9" name="Commentaires / Justification" dataDxfId="13"/>
  </tableColumns>
  <tableStyleInfo name="TableStyleMedium9" showFirstColumn="0" showLastColumn="0" showRowStripes="1" showColumnStripes="0"/>
</table>
</file>

<file path=xl/tables/table4.xml><?xml version="1.0" encoding="utf-8"?>
<table xmlns="http://schemas.openxmlformats.org/spreadsheetml/2006/main" id="4" name="PrincipesAO" displayName="PrincipesAO" ref="A5:H26" totalsRowShown="0" headerRowDxfId="12" dataDxfId="11" tableBorderDxfId="10">
  <autoFilter ref="A5:H26"/>
  <tableColumns count="8">
    <tableColumn id="2" name="Chapitre" dataDxfId="9"/>
    <tableColumn id="3" name="Sous-chapitre" dataDxfId="8"/>
    <tableColumn id="11" name="Référence du principe" dataDxfId="7"/>
    <tableColumn id="5" name="Description du principe" dataDxfId="6"/>
    <tableColumn id="6" name=" " dataDxfId="5"/>
    <tableColumn id="7" name="Date évaluation" dataDxfId="4"/>
    <tableColumn id="8" name="Résultat" dataDxfId="3"/>
    <tableColumn id="9" name="Commentaires / Justification"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484D7A"/>
      </a:dk2>
      <a:lt2>
        <a:srgbClr val="5770BE"/>
      </a:lt2>
      <a:accent1>
        <a:srgbClr val="484D7A"/>
      </a:accent1>
      <a:accent2>
        <a:srgbClr val="5770BE"/>
      </a:accent2>
      <a:accent3>
        <a:srgbClr val="FF8D7E"/>
      </a:accent3>
      <a:accent4>
        <a:srgbClr val="00AC8C"/>
      </a:accent4>
      <a:accent5>
        <a:srgbClr val="FFE800"/>
      </a:accent5>
      <a:accent6>
        <a:srgbClr val="7F7F7F"/>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21"/>
  <sheetViews>
    <sheetView showWhiteSpace="0" topLeftCell="A8" zoomScaleNormal="100" workbookViewId="0">
      <selection activeCell="A14" sqref="A14:G14"/>
    </sheetView>
  </sheetViews>
  <sheetFormatPr baseColWidth="10" defaultColWidth="11.42578125" defaultRowHeight="12.75"/>
  <cols>
    <col min="1" max="1" width="56.42578125" style="19" customWidth="1"/>
    <col min="2" max="2" width="11.7109375" style="19" customWidth="1"/>
    <col min="3" max="3" width="26.7109375" style="19" hidden="1" customWidth="1"/>
    <col min="4" max="4" width="76.5703125" style="19" customWidth="1"/>
    <col min="5" max="5" width="9.140625" style="19" customWidth="1"/>
    <col min="6" max="7" width="11.42578125" style="19" customWidth="1"/>
    <col min="8" max="8" width="5.42578125" style="19" customWidth="1"/>
    <col min="9" max="16384" width="11.42578125" style="19"/>
  </cols>
  <sheetData>
    <row r="1" spans="1:8">
      <c r="A1" s="1"/>
      <c r="B1" s="1"/>
      <c r="C1" s="1"/>
      <c r="D1" s="1"/>
      <c r="E1" s="1"/>
      <c r="F1" s="1"/>
      <c r="G1" s="1"/>
      <c r="H1" s="18"/>
    </row>
    <row r="2" spans="1:8" ht="15" customHeight="1">
      <c r="A2" s="65"/>
      <c r="B2" s="66"/>
      <c r="C2" s="67"/>
      <c r="D2" s="74" t="s">
        <v>0</v>
      </c>
      <c r="E2" s="65"/>
      <c r="F2" s="66"/>
      <c r="G2" s="67"/>
      <c r="H2" s="18"/>
    </row>
    <row r="3" spans="1:8">
      <c r="A3" s="68"/>
      <c r="B3" s="69"/>
      <c r="C3" s="70"/>
      <c r="D3" s="75"/>
      <c r="E3" s="68"/>
      <c r="F3" s="69"/>
      <c r="G3" s="70"/>
      <c r="H3" s="18"/>
    </row>
    <row r="4" spans="1:8" ht="75" customHeight="1">
      <c r="A4" s="71"/>
      <c r="B4" s="72"/>
      <c r="C4" s="73"/>
      <c r="D4" s="76"/>
      <c r="E4" s="71"/>
      <c r="F4" s="72"/>
      <c r="G4" s="73"/>
      <c r="H4" s="18"/>
    </row>
    <row r="5" spans="1:8" ht="12.75" customHeight="1">
      <c r="A5" s="77" t="s">
        <v>1</v>
      </c>
      <c r="B5" s="77"/>
      <c r="C5" s="77"/>
      <c r="D5" s="77"/>
      <c r="E5" s="77"/>
      <c r="F5" s="77"/>
      <c r="G5" s="77"/>
    </row>
    <row r="6" spans="1:8" ht="12.75" customHeight="1">
      <c r="A6" s="77"/>
      <c r="B6" s="77"/>
      <c r="C6" s="77"/>
      <c r="D6" s="77"/>
      <c r="E6" s="77"/>
      <c r="F6" s="77"/>
      <c r="G6" s="77"/>
    </row>
    <row r="7" spans="1:8" ht="12.75" customHeight="1">
      <c r="A7" s="77"/>
      <c r="B7" s="77"/>
      <c r="C7" s="77"/>
      <c r="D7" s="77"/>
      <c r="E7" s="77"/>
      <c r="F7" s="77"/>
      <c r="G7" s="77"/>
    </row>
    <row r="8" spans="1:8" ht="12.75" customHeight="1">
      <c r="A8" s="77"/>
      <c r="B8" s="77"/>
      <c r="C8" s="77"/>
      <c r="D8" s="77"/>
      <c r="E8" s="77"/>
      <c r="F8" s="77"/>
      <c r="G8" s="77"/>
    </row>
    <row r="9" spans="1:8">
      <c r="A9" s="1"/>
      <c r="B9" s="1"/>
      <c r="C9" s="1"/>
      <c r="D9" s="1"/>
      <c r="E9" s="1"/>
      <c r="F9" s="1"/>
      <c r="G9" s="1"/>
      <c r="H9" s="18"/>
    </row>
    <row r="10" spans="1:8">
      <c r="A10" s="1"/>
      <c r="B10" s="1"/>
      <c r="C10" s="1"/>
      <c r="D10" s="1"/>
      <c r="E10" s="1"/>
      <c r="F10" s="1"/>
      <c r="G10" s="1"/>
      <c r="H10" s="18"/>
    </row>
    <row r="11" spans="1:8" ht="15.75">
      <c r="A11" s="78" t="s">
        <v>2</v>
      </c>
      <c r="B11" s="78"/>
      <c r="C11" s="78"/>
      <c r="D11" s="78"/>
      <c r="E11" s="78"/>
      <c r="F11" s="78"/>
      <c r="G11" s="78"/>
      <c r="H11" s="18"/>
    </row>
    <row r="12" spans="1:8">
      <c r="A12" s="82"/>
      <c r="B12" s="82"/>
      <c r="C12" s="82"/>
      <c r="D12" s="82"/>
      <c r="E12" s="82"/>
      <c r="F12" s="82"/>
      <c r="G12" s="82"/>
      <c r="H12" s="18"/>
    </row>
    <row r="13" spans="1:8" ht="47.25" customHeight="1">
      <c r="A13" s="80" t="s">
        <v>3</v>
      </c>
      <c r="B13" s="80"/>
      <c r="C13" s="80"/>
      <c r="D13" s="80"/>
      <c r="E13" s="80"/>
      <c r="F13" s="80"/>
      <c r="G13" s="80"/>
      <c r="H13" s="20"/>
    </row>
    <row r="14" spans="1:8" ht="68.099999999999994" customHeight="1">
      <c r="A14" s="81" t="s">
        <v>4</v>
      </c>
      <c r="B14" s="81"/>
      <c r="C14" s="81"/>
      <c r="D14" s="81"/>
      <c r="E14" s="81"/>
      <c r="F14" s="81"/>
      <c r="G14" s="81"/>
      <c r="H14" s="18"/>
    </row>
    <row r="15" spans="1:8" ht="15.6" customHeight="1">
      <c r="A15" s="81" t="s">
        <v>5</v>
      </c>
      <c r="B15" s="81"/>
      <c r="C15" s="81"/>
      <c r="D15" s="81"/>
      <c r="E15" s="81"/>
      <c r="F15" s="81"/>
      <c r="G15" s="81"/>
      <c r="H15" s="18"/>
    </row>
    <row r="16" spans="1:8">
      <c r="A16" s="52" t="s">
        <v>6</v>
      </c>
      <c r="B16" s="2"/>
      <c r="C16" s="2"/>
      <c r="D16" s="2"/>
      <c r="E16" s="2"/>
      <c r="F16" s="2"/>
      <c r="G16" s="2"/>
    </row>
    <row r="17" spans="1:9">
      <c r="A17" s="52" t="s">
        <v>7</v>
      </c>
      <c r="B17" s="2"/>
      <c r="C17" s="2"/>
      <c r="D17" s="2"/>
      <c r="E17" s="2"/>
      <c r="F17" s="2"/>
      <c r="G17" s="2"/>
    </row>
    <row r="18" spans="1:9">
      <c r="A18" s="52" t="s">
        <v>8</v>
      </c>
      <c r="B18" s="52"/>
      <c r="C18" s="52"/>
      <c r="D18" s="52"/>
      <c r="E18" s="52"/>
      <c r="F18" s="52"/>
      <c r="G18" s="52"/>
      <c r="H18" s="36"/>
      <c r="I18" s="37"/>
    </row>
    <row r="19" spans="1:9" ht="15" customHeight="1">
      <c r="A19" s="52" t="s">
        <v>9</v>
      </c>
      <c r="B19" s="52"/>
      <c r="C19" s="52"/>
      <c r="D19" s="52"/>
      <c r="E19" s="52"/>
      <c r="F19" s="52"/>
      <c r="G19" s="52"/>
    </row>
    <row r="20" spans="1:9">
      <c r="A20" s="52" t="s">
        <v>10</v>
      </c>
      <c r="B20" s="52"/>
      <c r="C20" s="52"/>
      <c r="D20" s="52"/>
      <c r="E20" s="52"/>
      <c r="F20" s="52"/>
      <c r="G20" s="52"/>
    </row>
    <row r="21" spans="1:9">
      <c r="A21" s="79"/>
      <c r="B21" s="79"/>
      <c r="C21" s="79"/>
      <c r="D21" s="79"/>
      <c r="E21" s="79"/>
      <c r="F21" s="79"/>
      <c r="G21" s="79"/>
    </row>
  </sheetData>
  <mergeCells count="10">
    <mergeCell ref="A21:G21"/>
    <mergeCell ref="A13:G13"/>
    <mergeCell ref="A14:G14"/>
    <mergeCell ref="A12:G12"/>
    <mergeCell ref="A15:G15"/>
    <mergeCell ref="A2:C4"/>
    <mergeCell ref="D2:D4"/>
    <mergeCell ref="E2:G4"/>
    <mergeCell ref="A5:G8"/>
    <mergeCell ref="A11:G11"/>
  </mergeCells>
  <hyperlinks>
    <hyperlink ref="A16" location="'Services - grille principes'!A1" display="les principes  du document principal"/>
    <hyperlink ref="A20:G20" location="'Récapitulatif conformité'!A1" display="un récapitulatif permet de comptabiliser les principes et fonctions répondant au SDET. "/>
    <hyperlink ref="A19:G19" location="'Annexe op. - grille principes'!A1" display="les principes de l'annexe opérationnelle ;"/>
    <hyperlink ref="A18:G18" location="'Services - grille fonctions'!A1" display="Les fonctions des  Services Utilisateur  du document principal ;"/>
    <hyperlink ref="A18" location="'Services - grille fonctions'!A1" display="Les fonctions des  Services du document principal ;"/>
    <hyperlink ref="A17" location="'Services - grille fonctions Trv'!A1" display="Les fonctions transverses transverses document principal ;"/>
  </hyperlinks>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O26020"/>
  <sheetViews>
    <sheetView zoomScale="85" zoomScaleNormal="85" workbookViewId="0">
      <selection activeCell="A2" sqref="A2:I2"/>
    </sheetView>
  </sheetViews>
  <sheetFormatPr baseColWidth="10" defaultColWidth="8.7109375" defaultRowHeight="15"/>
  <cols>
    <col min="1" max="1" width="12.28515625" style="21" customWidth="1"/>
    <col min="2" max="2" width="21.85546875" style="21" customWidth="1"/>
    <col min="3" max="3" width="10.7109375" style="21" customWidth="1"/>
    <col min="4" max="4" width="12" style="21" customWidth="1"/>
    <col min="5" max="5" width="56.85546875" style="21" bestFit="1" customWidth="1"/>
    <col min="6" max="6" width="3.28515625" style="21" customWidth="1"/>
    <col min="7" max="7" width="11.42578125" style="21" customWidth="1"/>
    <col min="8" max="8" width="19" style="21" customWidth="1"/>
    <col min="9" max="9" width="54.42578125" style="21" customWidth="1"/>
    <col min="10" max="16384" width="8.7109375" style="21"/>
  </cols>
  <sheetData>
    <row r="2" spans="1:15" ht="23.1" customHeight="1">
      <c r="A2" s="87" t="s">
        <v>11</v>
      </c>
      <c r="B2" s="87"/>
      <c r="C2" s="87"/>
      <c r="D2" s="87"/>
      <c r="E2" s="87"/>
      <c r="F2" s="87"/>
      <c r="G2" s="87"/>
      <c r="H2" s="87"/>
      <c r="I2" s="87"/>
      <c r="J2" s="23"/>
      <c r="K2" s="23"/>
      <c r="L2" s="23"/>
      <c r="M2" s="23"/>
      <c r="N2" s="23"/>
      <c r="O2" s="23"/>
    </row>
    <row r="4" spans="1:15" ht="19.5" customHeight="1">
      <c r="A4" s="83" t="s">
        <v>12</v>
      </c>
      <c r="B4" s="84"/>
      <c r="C4" s="84"/>
      <c r="D4" s="84"/>
      <c r="E4" s="84"/>
      <c r="F4" s="35"/>
      <c r="G4" s="85" t="s">
        <v>13</v>
      </c>
      <c r="H4" s="86"/>
      <c r="I4" s="86"/>
    </row>
    <row r="5" spans="1:15" ht="33.950000000000003" customHeight="1" thickBot="1">
      <c r="A5" s="29" t="s">
        <v>14</v>
      </c>
      <c r="B5" s="30" t="s">
        <v>15</v>
      </c>
      <c r="C5" s="31" t="s">
        <v>16</v>
      </c>
      <c r="D5" s="31" t="s">
        <v>17</v>
      </c>
      <c r="E5" s="31" t="s">
        <v>18</v>
      </c>
      <c r="F5" s="32" t="s">
        <v>19</v>
      </c>
      <c r="G5" s="33" t="s">
        <v>20</v>
      </c>
      <c r="H5" s="33" t="s">
        <v>21</v>
      </c>
      <c r="I5" s="33" t="s">
        <v>22</v>
      </c>
      <c r="J5" s="22"/>
    </row>
    <row r="6" spans="1:15" ht="30.75" thickTop="1">
      <c r="A6" s="38" t="s">
        <v>23</v>
      </c>
      <c r="B6" s="39" t="s">
        <v>24</v>
      </c>
      <c r="C6" s="40" t="s">
        <v>25</v>
      </c>
      <c r="D6" s="40" t="s">
        <v>26</v>
      </c>
      <c r="E6" s="40" t="s">
        <v>27</v>
      </c>
      <c r="F6" s="27"/>
      <c r="G6" s="43"/>
      <c r="H6" s="24" t="s">
        <v>28</v>
      </c>
      <c r="I6" s="26"/>
    </row>
    <row r="7" spans="1:15" ht="30">
      <c r="A7" s="38" t="s">
        <v>23</v>
      </c>
      <c r="B7" s="39" t="s">
        <v>24</v>
      </c>
      <c r="C7" s="40" t="s">
        <v>25</v>
      </c>
      <c r="D7" s="40" t="s">
        <v>29</v>
      </c>
      <c r="E7" s="40" t="s">
        <v>30</v>
      </c>
      <c r="F7" s="28"/>
      <c r="G7" s="26"/>
      <c r="H7" s="24" t="s">
        <v>28</v>
      </c>
      <c r="I7" s="26"/>
    </row>
    <row r="8" spans="1:15" ht="45">
      <c r="A8" s="38" t="s">
        <v>23</v>
      </c>
      <c r="B8" s="39" t="s">
        <v>24</v>
      </c>
      <c r="C8" s="40" t="s">
        <v>25</v>
      </c>
      <c r="D8" s="40" t="s">
        <v>31</v>
      </c>
      <c r="E8" s="40" t="s">
        <v>32</v>
      </c>
      <c r="F8" s="28"/>
      <c r="G8" s="26"/>
      <c r="H8" s="24" t="s">
        <v>28</v>
      </c>
      <c r="I8" s="26"/>
    </row>
    <row r="9" spans="1:15" ht="30">
      <c r="A9" s="38" t="s">
        <v>23</v>
      </c>
      <c r="B9" s="39" t="s">
        <v>24</v>
      </c>
      <c r="C9" s="40" t="s">
        <v>25</v>
      </c>
      <c r="D9" s="40" t="s">
        <v>33</v>
      </c>
      <c r="E9" s="40" t="s">
        <v>34</v>
      </c>
      <c r="F9" s="28"/>
      <c r="G9" s="26"/>
      <c r="H9" s="24" t="s">
        <v>28</v>
      </c>
      <c r="I9" s="26"/>
    </row>
    <row r="10" spans="1:15" ht="30">
      <c r="A10" s="38" t="s">
        <v>23</v>
      </c>
      <c r="B10" s="39" t="s">
        <v>24</v>
      </c>
      <c r="C10" s="40" t="s">
        <v>25</v>
      </c>
      <c r="D10" s="40" t="s">
        <v>35</v>
      </c>
      <c r="E10" s="40" t="s">
        <v>36</v>
      </c>
      <c r="F10" s="28"/>
      <c r="G10" s="26"/>
      <c r="H10" s="24" t="s">
        <v>28</v>
      </c>
      <c r="I10" s="26"/>
    </row>
    <row r="11" spans="1:15" ht="45">
      <c r="A11" s="38" t="s">
        <v>23</v>
      </c>
      <c r="B11" s="39" t="s">
        <v>24</v>
      </c>
      <c r="C11" s="40" t="s">
        <v>25</v>
      </c>
      <c r="D11" s="40" t="s">
        <v>37</v>
      </c>
      <c r="E11" s="40" t="s">
        <v>38</v>
      </c>
      <c r="F11" s="28"/>
      <c r="G11" s="26"/>
      <c r="H11" s="24" t="s">
        <v>28</v>
      </c>
      <c r="I11" s="26"/>
    </row>
    <row r="12" spans="1:15" ht="30">
      <c r="A12" s="38" t="s">
        <v>23</v>
      </c>
      <c r="B12" s="39" t="s">
        <v>24</v>
      </c>
      <c r="C12" s="40" t="s">
        <v>25</v>
      </c>
      <c r="D12" s="40" t="s">
        <v>39</v>
      </c>
      <c r="E12" s="40" t="s">
        <v>40</v>
      </c>
      <c r="F12" s="28"/>
      <c r="G12" s="26"/>
      <c r="H12" s="24" t="s">
        <v>28</v>
      </c>
      <c r="I12" s="26"/>
    </row>
    <row r="13" spans="1:15" ht="30">
      <c r="A13" s="38" t="s">
        <v>23</v>
      </c>
      <c r="B13" s="39" t="s">
        <v>24</v>
      </c>
      <c r="C13" s="40" t="s">
        <v>25</v>
      </c>
      <c r="D13" s="40" t="s">
        <v>41</v>
      </c>
      <c r="E13" s="40" t="s">
        <v>42</v>
      </c>
      <c r="F13" s="28"/>
      <c r="G13" s="26"/>
      <c r="H13" s="24" t="s">
        <v>28</v>
      </c>
      <c r="I13" s="26"/>
    </row>
    <row r="14" spans="1:15" ht="30">
      <c r="A14" s="38" t="s">
        <v>23</v>
      </c>
      <c r="B14" s="39" t="s">
        <v>24</v>
      </c>
      <c r="C14" s="40" t="s">
        <v>25</v>
      </c>
      <c r="D14" s="40" t="s">
        <v>43</v>
      </c>
      <c r="E14" s="40" t="s">
        <v>44</v>
      </c>
      <c r="F14" s="28"/>
      <c r="G14" s="26"/>
      <c r="H14" s="24" t="s">
        <v>28</v>
      </c>
      <c r="I14" s="26"/>
    </row>
    <row r="15" spans="1:15" ht="45">
      <c r="A15" s="38" t="s">
        <v>23</v>
      </c>
      <c r="B15" s="39" t="s">
        <v>24</v>
      </c>
      <c r="C15" s="40" t="s">
        <v>25</v>
      </c>
      <c r="D15" s="40" t="s">
        <v>45</v>
      </c>
      <c r="E15" s="40" t="s">
        <v>46</v>
      </c>
      <c r="F15" s="28"/>
      <c r="G15" s="26"/>
      <c r="H15" s="24" t="s">
        <v>28</v>
      </c>
      <c r="I15" s="26"/>
    </row>
    <row r="16" spans="1:15" ht="105">
      <c r="A16" s="38" t="s">
        <v>23</v>
      </c>
      <c r="B16" s="39" t="s">
        <v>24</v>
      </c>
      <c r="C16" s="40" t="s">
        <v>25</v>
      </c>
      <c r="D16" s="40" t="s">
        <v>47</v>
      </c>
      <c r="E16" s="40" t="s">
        <v>48</v>
      </c>
      <c r="F16" s="28"/>
      <c r="G16" s="26"/>
      <c r="H16" s="24" t="s">
        <v>28</v>
      </c>
      <c r="I16" s="26"/>
    </row>
    <row r="17" spans="1:9" ht="45">
      <c r="A17" s="38" t="s">
        <v>49</v>
      </c>
      <c r="B17" s="42" t="s">
        <v>50</v>
      </c>
      <c r="C17" s="40" t="s">
        <v>25</v>
      </c>
      <c r="D17" s="40" t="s">
        <v>51</v>
      </c>
      <c r="E17" s="40" t="s">
        <v>52</v>
      </c>
      <c r="F17" s="28"/>
      <c r="G17" s="26"/>
      <c r="H17" s="24" t="s">
        <v>28</v>
      </c>
      <c r="I17" s="26"/>
    </row>
    <row r="18" spans="1:9" ht="45">
      <c r="A18" s="38" t="s">
        <v>49</v>
      </c>
      <c r="B18" s="39" t="s">
        <v>50</v>
      </c>
      <c r="C18" s="40" t="s">
        <v>25</v>
      </c>
      <c r="D18" s="40" t="s">
        <v>53</v>
      </c>
      <c r="E18" s="40" t="s">
        <v>54</v>
      </c>
      <c r="F18" s="28"/>
      <c r="G18" s="26"/>
      <c r="H18" s="24" t="s">
        <v>28</v>
      </c>
      <c r="I18" s="26"/>
    </row>
    <row r="19" spans="1:9" ht="30">
      <c r="A19" s="39" t="s">
        <v>49</v>
      </c>
      <c r="B19" s="39" t="s">
        <v>50</v>
      </c>
      <c r="C19" s="40" t="s">
        <v>25</v>
      </c>
      <c r="D19" s="40" t="s">
        <v>55</v>
      </c>
      <c r="E19" s="41" t="s">
        <v>56</v>
      </c>
      <c r="F19" s="28"/>
      <c r="G19" s="24"/>
      <c r="H19" s="24" t="s">
        <v>28</v>
      </c>
      <c r="I19" s="24"/>
    </row>
    <row r="20" spans="1:9" ht="44.45" customHeight="1">
      <c r="A20" s="39" t="s">
        <v>49</v>
      </c>
      <c r="B20" s="39" t="s">
        <v>50</v>
      </c>
      <c r="C20" s="40" t="s">
        <v>25</v>
      </c>
      <c r="D20" s="40" t="s">
        <v>57</v>
      </c>
      <c r="E20" s="41" t="s">
        <v>58</v>
      </c>
      <c r="F20" s="28"/>
      <c r="G20" s="24"/>
      <c r="H20" s="24" t="s">
        <v>28</v>
      </c>
      <c r="I20" s="24"/>
    </row>
    <row r="21" spans="1:9" ht="45">
      <c r="A21" s="39" t="s">
        <v>59</v>
      </c>
      <c r="B21" s="39" t="s">
        <v>60</v>
      </c>
      <c r="C21" s="40" t="s">
        <v>25</v>
      </c>
      <c r="D21" s="40" t="s">
        <v>61</v>
      </c>
      <c r="E21" s="41" t="s">
        <v>62</v>
      </c>
      <c r="F21" s="28"/>
      <c r="G21" s="24"/>
      <c r="H21" s="24" t="s">
        <v>28</v>
      </c>
      <c r="I21" s="24"/>
    </row>
    <row r="22" spans="1:9" ht="30">
      <c r="A22" s="39" t="s">
        <v>59</v>
      </c>
      <c r="B22" s="39" t="s">
        <v>60</v>
      </c>
      <c r="C22" s="40" t="s">
        <v>25</v>
      </c>
      <c r="D22" s="40" t="s">
        <v>63</v>
      </c>
      <c r="E22" s="41" t="s">
        <v>64</v>
      </c>
      <c r="F22" s="34"/>
      <c r="G22" s="24"/>
      <c r="H22" s="24" t="s">
        <v>28</v>
      </c>
      <c r="I22" s="24"/>
    </row>
    <row r="23" spans="1:9" ht="45">
      <c r="A23" s="39" t="s">
        <v>59</v>
      </c>
      <c r="B23" s="39" t="s">
        <v>60</v>
      </c>
      <c r="C23" s="40" t="s">
        <v>25</v>
      </c>
      <c r="D23" s="40" t="s">
        <v>65</v>
      </c>
      <c r="E23" s="41" t="s">
        <v>66</v>
      </c>
      <c r="F23" s="34"/>
      <c r="G23" s="24"/>
      <c r="H23" s="24" t="s">
        <v>28</v>
      </c>
      <c r="I23" s="24"/>
    </row>
    <row r="24" spans="1:9" ht="60">
      <c r="A24" s="39" t="s">
        <v>59</v>
      </c>
      <c r="B24" s="39" t="s">
        <v>60</v>
      </c>
      <c r="C24" s="40" t="s">
        <v>25</v>
      </c>
      <c r="D24" s="40" t="s">
        <v>67</v>
      </c>
      <c r="E24" s="41" t="s">
        <v>68</v>
      </c>
      <c r="F24" s="34"/>
      <c r="G24" s="24"/>
      <c r="H24" s="24" t="s">
        <v>28</v>
      </c>
      <c r="I24" s="24"/>
    </row>
    <row r="25" spans="1:9" ht="30">
      <c r="A25" s="39" t="s">
        <v>69</v>
      </c>
      <c r="B25" s="39" t="s">
        <v>70</v>
      </c>
      <c r="C25" s="41" t="s">
        <v>25</v>
      </c>
      <c r="D25" s="41" t="s">
        <v>71</v>
      </c>
      <c r="E25" s="41" t="s">
        <v>72</v>
      </c>
      <c r="F25" s="34"/>
      <c r="G25" s="24"/>
      <c r="H25" s="24" t="s">
        <v>28</v>
      </c>
      <c r="I25" s="24"/>
    </row>
    <row r="26" spans="1:9" ht="60">
      <c r="A26" s="38" t="s">
        <v>69</v>
      </c>
      <c r="B26" s="39" t="s">
        <v>70</v>
      </c>
      <c r="C26" s="40" t="s">
        <v>25</v>
      </c>
      <c r="D26" s="40" t="s">
        <v>73</v>
      </c>
      <c r="E26" s="40" t="s">
        <v>74</v>
      </c>
      <c r="F26" s="28"/>
      <c r="G26" s="24"/>
      <c r="H26" s="24" t="s">
        <v>28</v>
      </c>
      <c r="I26" s="24"/>
    </row>
    <row r="27" spans="1:9" ht="45">
      <c r="A27" s="38" t="s">
        <v>75</v>
      </c>
      <c r="B27" s="39" t="s">
        <v>76</v>
      </c>
      <c r="C27" s="40" t="s">
        <v>25</v>
      </c>
      <c r="D27" s="40" t="s">
        <v>77</v>
      </c>
      <c r="E27" s="40" t="s">
        <v>78</v>
      </c>
      <c r="F27" s="34"/>
      <c r="G27" s="24"/>
      <c r="H27" s="24" t="s">
        <v>28</v>
      </c>
      <c r="I27" s="24"/>
    </row>
    <row r="28" spans="1:9" ht="30">
      <c r="A28" s="38" t="s">
        <v>75</v>
      </c>
      <c r="B28" s="39" t="s">
        <v>76</v>
      </c>
      <c r="C28" s="40" t="s">
        <v>25</v>
      </c>
      <c r="D28" s="40" t="s">
        <v>79</v>
      </c>
      <c r="E28" s="40" t="s">
        <v>80</v>
      </c>
      <c r="F28" s="34"/>
      <c r="G28" s="24"/>
      <c r="H28" s="24" t="s">
        <v>28</v>
      </c>
      <c r="I28" s="24"/>
    </row>
    <row r="29" spans="1:9" ht="75">
      <c r="A29" s="38" t="s">
        <v>75</v>
      </c>
      <c r="B29" s="39" t="s">
        <v>76</v>
      </c>
      <c r="C29" s="40" t="s">
        <v>25</v>
      </c>
      <c r="D29" s="40" t="s">
        <v>81</v>
      </c>
      <c r="E29" s="40" t="s">
        <v>82</v>
      </c>
      <c r="F29" s="34"/>
      <c r="G29" s="24"/>
      <c r="H29" s="24" t="s">
        <v>28</v>
      </c>
      <c r="I29" s="24"/>
    </row>
    <row r="30" spans="1:9" ht="30">
      <c r="A30" s="38" t="s">
        <v>75</v>
      </c>
      <c r="B30" s="39" t="s">
        <v>76</v>
      </c>
      <c r="C30" s="40" t="s">
        <v>25</v>
      </c>
      <c r="D30" s="40" t="s">
        <v>83</v>
      </c>
      <c r="E30" s="40" t="s">
        <v>84</v>
      </c>
      <c r="F30" s="34"/>
      <c r="G30" s="24"/>
      <c r="H30" s="24" t="s">
        <v>28</v>
      </c>
      <c r="I30" s="24"/>
    </row>
    <row r="31" spans="1:9" ht="45">
      <c r="A31" s="38" t="s">
        <v>75</v>
      </c>
      <c r="B31" s="39" t="s">
        <v>76</v>
      </c>
      <c r="C31" s="40" t="s">
        <v>25</v>
      </c>
      <c r="D31" s="40" t="s">
        <v>85</v>
      </c>
      <c r="E31" s="40" t="s">
        <v>86</v>
      </c>
      <c r="F31" s="34"/>
      <c r="G31" s="24"/>
      <c r="H31" s="24" t="s">
        <v>28</v>
      </c>
      <c r="I31" s="24"/>
    </row>
    <row r="32" spans="1:9" ht="60">
      <c r="A32" s="38" t="s">
        <v>87</v>
      </c>
      <c r="B32" s="39" t="s">
        <v>88</v>
      </c>
      <c r="C32" s="40" t="s">
        <v>25</v>
      </c>
      <c r="D32" s="40" t="s">
        <v>89</v>
      </c>
      <c r="E32" s="40" t="s">
        <v>90</v>
      </c>
      <c r="F32" s="34"/>
      <c r="G32" s="24"/>
      <c r="H32" s="24" t="s">
        <v>28</v>
      </c>
      <c r="I32" s="24"/>
    </row>
    <row r="33" spans="1:9" ht="30">
      <c r="A33" s="38" t="s">
        <v>87</v>
      </c>
      <c r="B33" s="39" t="s">
        <v>88</v>
      </c>
      <c r="C33" s="40" t="s">
        <v>25</v>
      </c>
      <c r="D33" s="40" t="s">
        <v>91</v>
      </c>
      <c r="E33" s="40" t="s">
        <v>92</v>
      </c>
      <c r="F33" s="34"/>
      <c r="G33" s="24"/>
      <c r="H33" s="24" t="s">
        <v>28</v>
      </c>
      <c r="I33" s="24"/>
    </row>
    <row r="34" spans="1:9">
      <c r="A34" s="38" t="s">
        <v>87</v>
      </c>
      <c r="B34" s="39" t="s">
        <v>88</v>
      </c>
      <c r="C34" s="40" t="s">
        <v>25</v>
      </c>
      <c r="D34" s="40" t="s">
        <v>93</v>
      </c>
      <c r="E34" s="40" t="s">
        <v>94</v>
      </c>
      <c r="F34" s="34"/>
      <c r="G34" s="24"/>
      <c r="H34" s="24" t="s">
        <v>28</v>
      </c>
      <c r="I34" s="24"/>
    </row>
    <row r="35" spans="1:9" ht="45">
      <c r="A35" s="38" t="s">
        <v>87</v>
      </c>
      <c r="B35" s="39" t="s">
        <v>88</v>
      </c>
      <c r="C35" s="40" t="s">
        <v>25</v>
      </c>
      <c r="D35" s="40" t="s">
        <v>95</v>
      </c>
      <c r="E35" s="40" t="s">
        <v>96</v>
      </c>
      <c r="F35" s="34"/>
      <c r="G35" s="24"/>
      <c r="H35" s="24" t="s">
        <v>28</v>
      </c>
      <c r="I35" s="24"/>
    </row>
    <row r="36" spans="1:9" ht="60">
      <c r="A36" s="38" t="s">
        <v>87</v>
      </c>
      <c r="B36" s="39" t="s">
        <v>88</v>
      </c>
      <c r="C36" s="40" t="s">
        <v>25</v>
      </c>
      <c r="D36" s="40" t="s">
        <v>97</v>
      </c>
      <c r="E36" s="40" t="s">
        <v>98</v>
      </c>
      <c r="F36" s="34"/>
      <c r="G36" s="24"/>
      <c r="H36" s="24" t="s">
        <v>28</v>
      </c>
      <c r="I36" s="24"/>
    </row>
    <row r="37" spans="1:9" ht="30">
      <c r="A37" s="38" t="s">
        <v>87</v>
      </c>
      <c r="B37" s="39" t="s">
        <v>88</v>
      </c>
      <c r="C37" s="40" t="s">
        <v>25</v>
      </c>
      <c r="D37" s="40" t="s">
        <v>99</v>
      </c>
      <c r="E37" s="40" t="s">
        <v>100</v>
      </c>
      <c r="F37" s="34"/>
      <c r="G37" s="24"/>
      <c r="H37" s="24" t="s">
        <v>28</v>
      </c>
      <c r="I37" s="24"/>
    </row>
    <row r="38" spans="1:9" ht="45">
      <c r="A38" s="38" t="s">
        <v>87</v>
      </c>
      <c r="B38" s="39" t="s">
        <v>88</v>
      </c>
      <c r="C38" s="40" t="s">
        <v>25</v>
      </c>
      <c r="D38" s="40" t="s">
        <v>101</v>
      </c>
      <c r="E38" s="40" t="s">
        <v>102</v>
      </c>
      <c r="F38" s="34"/>
      <c r="G38" s="24"/>
      <c r="H38" s="24" t="s">
        <v>28</v>
      </c>
      <c r="I38" s="24"/>
    </row>
    <row r="39" spans="1:9" ht="30">
      <c r="A39" s="38" t="s">
        <v>87</v>
      </c>
      <c r="B39" s="39" t="s">
        <v>88</v>
      </c>
      <c r="C39" s="40" t="s">
        <v>25</v>
      </c>
      <c r="D39" s="40" t="s">
        <v>103</v>
      </c>
      <c r="E39" s="40" t="s">
        <v>104</v>
      </c>
      <c r="F39" s="34"/>
      <c r="G39" s="24"/>
      <c r="H39" s="24" t="s">
        <v>28</v>
      </c>
      <c r="I39" s="24"/>
    </row>
    <row r="40" spans="1:9" ht="45">
      <c r="A40" s="38" t="s">
        <v>87</v>
      </c>
      <c r="B40" s="39" t="s">
        <v>88</v>
      </c>
      <c r="C40" s="40" t="s">
        <v>25</v>
      </c>
      <c r="D40" s="40" t="s">
        <v>105</v>
      </c>
      <c r="E40" s="40" t="s">
        <v>106</v>
      </c>
      <c r="F40" s="34"/>
      <c r="G40" s="24"/>
      <c r="H40" s="24" t="s">
        <v>28</v>
      </c>
      <c r="I40" s="24"/>
    </row>
    <row r="41" spans="1:9" ht="45">
      <c r="A41" s="38" t="s">
        <v>87</v>
      </c>
      <c r="B41" s="39" t="s">
        <v>88</v>
      </c>
      <c r="C41" s="40" t="s">
        <v>25</v>
      </c>
      <c r="D41" s="40" t="s">
        <v>107</v>
      </c>
      <c r="E41" s="40" t="s">
        <v>108</v>
      </c>
      <c r="F41" s="34"/>
      <c r="G41" s="24"/>
      <c r="H41" s="24" t="s">
        <v>28</v>
      </c>
      <c r="I41" s="24"/>
    </row>
    <row r="42" spans="1:9" ht="45">
      <c r="A42" s="38" t="s">
        <v>87</v>
      </c>
      <c r="B42" s="39" t="s">
        <v>88</v>
      </c>
      <c r="C42" s="40" t="s">
        <v>25</v>
      </c>
      <c r="D42" s="40" t="s">
        <v>109</v>
      </c>
      <c r="E42" s="40" t="s">
        <v>110</v>
      </c>
      <c r="F42" s="34"/>
      <c r="G42" s="24"/>
      <c r="H42" s="24" t="s">
        <v>28</v>
      </c>
      <c r="I42" s="24"/>
    </row>
    <row r="43" spans="1:9" ht="45">
      <c r="A43" s="38" t="s">
        <v>111</v>
      </c>
      <c r="B43" s="39" t="s">
        <v>112</v>
      </c>
      <c r="C43" s="40" t="s">
        <v>113</v>
      </c>
      <c r="D43" s="40" t="s">
        <v>114</v>
      </c>
      <c r="E43" s="40" t="s">
        <v>115</v>
      </c>
      <c r="F43" s="34"/>
      <c r="G43" s="24"/>
      <c r="H43" s="24" t="s">
        <v>28</v>
      </c>
      <c r="I43" s="24"/>
    </row>
    <row r="44" spans="1:9" ht="45">
      <c r="A44" s="38" t="s">
        <v>111</v>
      </c>
      <c r="B44" s="39" t="s">
        <v>112</v>
      </c>
      <c r="C44" s="40" t="s">
        <v>113</v>
      </c>
      <c r="D44" s="40" t="s">
        <v>116</v>
      </c>
      <c r="E44" s="40" t="s">
        <v>117</v>
      </c>
      <c r="F44" s="34"/>
      <c r="G44" s="24"/>
      <c r="H44" s="24" t="s">
        <v>28</v>
      </c>
      <c r="I44" s="24"/>
    </row>
    <row r="45" spans="1:9" ht="30">
      <c r="A45" s="38" t="s">
        <v>111</v>
      </c>
      <c r="B45" s="39" t="s">
        <v>112</v>
      </c>
      <c r="C45" s="40" t="s">
        <v>113</v>
      </c>
      <c r="D45" s="40" t="s">
        <v>118</v>
      </c>
      <c r="E45" s="40" t="s">
        <v>119</v>
      </c>
      <c r="F45" s="34"/>
      <c r="G45" s="24"/>
      <c r="H45" s="24" t="s">
        <v>28</v>
      </c>
      <c r="I45" s="24"/>
    </row>
    <row r="46" spans="1:9" ht="30">
      <c r="A46" s="38" t="s">
        <v>111</v>
      </c>
      <c r="B46" s="39" t="s">
        <v>112</v>
      </c>
      <c r="C46" s="40" t="s">
        <v>113</v>
      </c>
      <c r="D46" s="40" t="s">
        <v>120</v>
      </c>
      <c r="E46" s="40" t="s">
        <v>121</v>
      </c>
      <c r="F46" s="34"/>
      <c r="G46" s="24"/>
      <c r="H46" s="24" t="s">
        <v>28</v>
      </c>
      <c r="I46" s="24"/>
    </row>
    <row r="47" spans="1:9" ht="60">
      <c r="A47" s="38" t="s">
        <v>111</v>
      </c>
      <c r="B47" s="39" t="s">
        <v>112</v>
      </c>
      <c r="C47" s="40" t="s">
        <v>113</v>
      </c>
      <c r="D47" s="40" t="s">
        <v>122</v>
      </c>
      <c r="E47" s="40" t="s">
        <v>123</v>
      </c>
      <c r="F47" s="34"/>
      <c r="G47" s="24"/>
      <c r="H47" s="24" t="s">
        <v>28</v>
      </c>
      <c r="I47" s="24"/>
    </row>
    <row r="48" spans="1:9" ht="60">
      <c r="A48" s="38" t="s">
        <v>111</v>
      </c>
      <c r="B48" s="39" t="s">
        <v>112</v>
      </c>
      <c r="C48" s="40" t="s">
        <v>113</v>
      </c>
      <c r="D48" s="40" t="s">
        <v>124</v>
      </c>
      <c r="E48" s="40" t="s">
        <v>125</v>
      </c>
      <c r="F48" s="34"/>
      <c r="G48" s="24"/>
      <c r="H48" s="24" t="s">
        <v>28</v>
      </c>
      <c r="I48" s="24"/>
    </row>
    <row r="49" spans="1:9" ht="60">
      <c r="A49" s="38" t="s">
        <v>111</v>
      </c>
      <c r="B49" s="39" t="s">
        <v>112</v>
      </c>
      <c r="C49" s="40" t="s">
        <v>113</v>
      </c>
      <c r="D49" s="40" t="s">
        <v>126</v>
      </c>
      <c r="E49" s="40" t="s">
        <v>127</v>
      </c>
      <c r="F49" s="34"/>
      <c r="G49" s="24"/>
      <c r="H49" s="24" t="s">
        <v>28</v>
      </c>
      <c r="I49" s="24"/>
    </row>
    <row r="50" spans="1:9" ht="30">
      <c r="A50" s="38" t="s">
        <v>128</v>
      </c>
      <c r="B50" s="39" t="s">
        <v>129</v>
      </c>
      <c r="C50" s="40" t="s">
        <v>113</v>
      </c>
      <c r="D50" s="40" t="s">
        <v>130</v>
      </c>
      <c r="E50" s="40" t="s">
        <v>131</v>
      </c>
      <c r="F50" s="34"/>
      <c r="G50" s="24"/>
      <c r="H50" s="24" t="s">
        <v>28</v>
      </c>
      <c r="I50" s="24"/>
    </row>
    <row r="51" spans="1:9" ht="45">
      <c r="A51" s="38" t="s">
        <v>128</v>
      </c>
      <c r="B51" s="39" t="s">
        <v>129</v>
      </c>
      <c r="C51" s="40" t="s">
        <v>113</v>
      </c>
      <c r="D51" s="40" t="s">
        <v>132</v>
      </c>
      <c r="E51" s="40" t="s">
        <v>133</v>
      </c>
      <c r="F51" s="34"/>
      <c r="G51" s="24"/>
      <c r="H51" s="24" t="s">
        <v>28</v>
      </c>
      <c r="I51" s="24"/>
    </row>
    <row r="52" spans="1:9" ht="45">
      <c r="A52" s="38" t="s">
        <v>128</v>
      </c>
      <c r="B52" s="39" t="s">
        <v>129</v>
      </c>
      <c r="C52" s="40" t="s">
        <v>113</v>
      </c>
      <c r="D52" s="40" t="s">
        <v>134</v>
      </c>
      <c r="E52" s="40" t="s">
        <v>135</v>
      </c>
      <c r="F52" s="34"/>
      <c r="G52" s="24"/>
      <c r="H52" s="24" t="s">
        <v>28</v>
      </c>
      <c r="I52" s="24"/>
    </row>
    <row r="53" spans="1:9" ht="45">
      <c r="A53" s="38" t="s">
        <v>128</v>
      </c>
      <c r="B53" s="39" t="s">
        <v>129</v>
      </c>
      <c r="C53" s="40" t="s">
        <v>113</v>
      </c>
      <c r="D53" s="40" t="s">
        <v>136</v>
      </c>
      <c r="E53" s="40" t="s">
        <v>137</v>
      </c>
      <c r="F53" s="34"/>
      <c r="G53" s="24"/>
      <c r="H53" s="24" t="s">
        <v>28</v>
      </c>
      <c r="I53" s="24"/>
    </row>
    <row r="54" spans="1:9" ht="45">
      <c r="A54" s="38" t="s">
        <v>128</v>
      </c>
      <c r="B54" s="39" t="s">
        <v>129</v>
      </c>
      <c r="C54" s="40" t="s">
        <v>113</v>
      </c>
      <c r="D54" s="40" t="s">
        <v>138</v>
      </c>
      <c r="E54" s="40" t="s">
        <v>139</v>
      </c>
      <c r="F54" s="34"/>
      <c r="G54" s="24"/>
      <c r="H54" s="24" t="s">
        <v>28</v>
      </c>
      <c r="I54" s="24"/>
    </row>
    <row r="55" spans="1:9" ht="45">
      <c r="A55" s="38" t="s">
        <v>128</v>
      </c>
      <c r="B55" s="39" t="s">
        <v>129</v>
      </c>
      <c r="C55" s="40" t="s">
        <v>113</v>
      </c>
      <c r="D55" s="40" t="s">
        <v>140</v>
      </c>
      <c r="E55" s="40" t="s">
        <v>141</v>
      </c>
      <c r="F55" s="34"/>
      <c r="G55" s="24"/>
      <c r="H55" s="24" t="s">
        <v>28</v>
      </c>
      <c r="I55" s="24"/>
    </row>
    <row r="56" spans="1:9" ht="45">
      <c r="A56" s="38" t="s">
        <v>128</v>
      </c>
      <c r="B56" s="39" t="s">
        <v>129</v>
      </c>
      <c r="C56" s="40" t="s">
        <v>113</v>
      </c>
      <c r="D56" s="40" t="s">
        <v>142</v>
      </c>
      <c r="E56" s="40" t="s">
        <v>143</v>
      </c>
      <c r="F56" s="34"/>
      <c r="G56" s="24"/>
      <c r="H56" s="24" t="s">
        <v>28</v>
      </c>
      <c r="I56" s="24"/>
    </row>
    <row r="57" spans="1:9">
      <c r="A57" s="38" t="s">
        <v>128</v>
      </c>
      <c r="B57" s="39" t="s">
        <v>129</v>
      </c>
      <c r="C57" s="40" t="s">
        <v>113</v>
      </c>
      <c r="D57" s="40" t="s">
        <v>144</v>
      </c>
      <c r="E57" s="40" t="s">
        <v>145</v>
      </c>
      <c r="F57" s="34"/>
      <c r="G57" s="24"/>
      <c r="H57" s="24" t="s">
        <v>28</v>
      </c>
      <c r="I57" s="24"/>
    </row>
    <row r="58" spans="1:9" ht="60">
      <c r="A58" s="38" t="s">
        <v>128</v>
      </c>
      <c r="B58" s="39" t="s">
        <v>129</v>
      </c>
      <c r="C58" s="40" t="s">
        <v>113</v>
      </c>
      <c r="D58" s="40" t="s">
        <v>146</v>
      </c>
      <c r="E58" s="40" t="s">
        <v>147</v>
      </c>
      <c r="F58" s="34"/>
      <c r="G58" s="24"/>
      <c r="H58" s="24" t="s">
        <v>28</v>
      </c>
      <c r="I58" s="24"/>
    </row>
    <row r="59" spans="1:9" ht="60">
      <c r="A59" s="38" t="s">
        <v>128</v>
      </c>
      <c r="B59" s="39" t="s">
        <v>129</v>
      </c>
      <c r="C59" s="40" t="s">
        <v>113</v>
      </c>
      <c r="D59" s="40" t="s">
        <v>148</v>
      </c>
      <c r="E59" s="40" t="s">
        <v>149</v>
      </c>
      <c r="F59" s="34"/>
      <c r="G59" s="24"/>
      <c r="H59" s="24" t="s">
        <v>28</v>
      </c>
      <c r="I59" s="24"/>
    </row>
    <row r="60" spans="1:9" ht="30">
      <c r="A60" s="38" t="s">
        <v>128</v>
      </c>
      <c r="B60" s="39" t="s">
        <v>129</v>
      </c>
      <c r="C60" s="40" t="s">
        <v>113</v>
      </c>
      <c r="D60" s="40" t="s">
        <v>150</v>
      </c>
      <c r="E60" s="40" t="s">
        <v>151</v>
      </c>
      <c r="F60" s="34"/>
      <c r="G60" s="24"/>
      <c r="H60" s="24" t="s">
        <v>28</v>
      </c>
      <c r="I60" s="24"/>
    </row>
    <row r="61" spans="1:9" ht="45">
      <c r="A61" s="38" t="s">
        <v>152</v>
      </c>
      <c r="B61" s="39" t="s">
        <v>153</v>
      </c>
      <c r="C61" s="40" t="s">
        <v>113</v>
      </c>
      <c r="D61" s="40" t="s">
        <v>154</v>
      </c>
      <c r="E61" s="40" t="s">
        <v>155</v>
      </c>
      <c r="F61" s="34"/>
      <c r="G61" s="24"/>
      <c r="H61" s="24" t="s">
        <v>28</v>
      </c>
      <c r="I61" s="24"/>
    </row>
    <row r="62" spans="1:9" ht="30">
      <c r="A62" s="38" t="s">
        <v>152</v>
      </c>
      <c r="B62" s="39" t="s">
        <v>153</v>
      </c>
      <c r="C62" s="40" t="s">
        <v>113</v>
      </c>
      <c r="D62" s="40" t="s">
        <v>156</v>
      </c>
      <c r="E62" s="40" t="s">
        <v>157</v>
      </c>
      <c r="F62" s="34"/>
      <c r="G62" s="24"/>
      <c r="H62" s="24" t="s">
        <v>28</v>
      </c>
      <c r="I62" s="24"/>
    </row>
    <row r="63" spans="1:9" ht="30">
      <c r="A63" s="38" t="s">
        <v>152</v>
      </c>
      <c r="B63" s="39" t="s">
        <v>153</v>
      </c>
      <c r="C63" s="40" t="s">
        <v>113</v>
      </c>
      <c r="D63" s="40" t="s">
        <v>158</v>
      </c>
      <c r="E63" s="40" t="s">
        <v>159</v>
      </c>
      <c r="F63" s="34"/>
      <c r="G63" s="24"/>
      <c r="H63" s="24" t="s">
        <v>28</v>
      </c>
      <c r="I63" s="24"/>
    </row>
    <row r="64" spans="1:9" ht="45">
      <c r="A64" s="38" t="s">
        <v>160</v>
      </c>
      <c r="B64" s="39" t="s">
        <v>161</v>
      </c>
      <c r="C64" s="40" t="s">
        <v>113</v>
      </c>
      <c r="D64" s="40" t="s">
        <v>162</v>
      </c>
      <c r="E64" s="40" t="s">
        <v>163</v>
      </c>
      <c r="F64" s="34"/>
      <c r="G64" s="24"/>
      <c r="H64" s="24" t="s">
        <v>28</v>
      </c>
      <c r="I64" s="24"/>
    </row>
    <row r="65" spans="1:9" ht="30">
      <c r="A65" s="38" t="s">
        <v>160</v>
      </c>
      <c r="B65" s="39" t="s">
        <v>161</v>
      </c>
      <c r="C65" s="40" t="s">
        <v>113</v>
      </c>
      <c r="D65" s="40" t="s">
        <v>164</v>
      </c>
      <c r="E65" s="40" t="s">
        <v>165</v>
      </c>
      <c r="F65" s="34"/>
      <c r="G65" s="24"/>
      <c r="H65" s="24" t="s">
        <v>28</v>
      </c>
      <c r="I65" s="24"/>
    </row>
    <row r="66" spans="1:9" ht="30">
      <c r="A66" s="38" t="s">
        <v>160</v>
      </c>
      <c r="B66" s="39" t="s">
        <v>161</v>
      </c>
      <c r="C66" s="40" t="s">
        <v>113</v>
      </c>
      <c r="D66" s="40" t="s">
        <v>166</v>
      </c>
      <c r="E66" s="40" t="s">
        <v>167</v>
      </c>
      <c r="F66" s="34"/>
      <c r="G66" s="24"/>
      <c r="H66" s="24" t="s">
        <v>28</v>
      </c>
      <c r="I66" s="24"/>
    </row>
    <row r="67" spans="1:9" ht="30">
      <c r="A67" s="38" t="s">
        <v>160</v>
      </c>
      <c r="B67" s="39" t="s">
        <v>161</v>
      </c>
      <c r="C67" s="40" t="s">
        <v>113</v>
      </c>
      <c r="D67" s="40" t="s">
        <v>168</v>
      </c>
      <c r="E67" s="40" t="s">
        <v>169</v>
      </c>
      <c r="F67" s="34"/>
      <c r="G67" s="24"/>
      <c r="H67" s="24" t="s">
        <v>28</v>
      </c>
      <c r="I67" s="24"/>
    </row>
    <row r="68" spans="1:9" ht="75">
      <c r="A68" s="38" t="s">
        <v>160</v>
      </c>
      <c r="B68" s="39" t="s">
        <v>161</v>
      </c>
      <c r="C68" s="40" t="s">
        <v>113</v>
      </c>
      <c r="D68" s="40" t="s">
        <v>170</v>
      </c>
      <c r="E68" s="40" t="s">
        <v>171</v>
      </c>
      <c r="F68" s="34"/>
      <c r="G68" s="24"/>
      <c r="H68" s="24" t="s">
        <v>28</v>
      </c>
      <c r="I68" s="24"/>
    </row>
    <row r="69" spans="1:9" ht="90">
      <c r="A69" s="38" t="s">
        <v>160</v>
      </c>
      <c r="B69" s="39" t="s">
        <v>161</v>
      </c>
      <c r="C69" s="40" t="s">
        <v>113</v>
      </c>
      <c r="D69" s="40" t="s">
        <v>172</v>
      </c>
      <c r="E69" s="40" t="s">
        <v>173</v>
      </c>
      <c r="F69" s="34"/>
      <c r="G69" s="24"/>
      <c r="H69" s="24" t="s">
        <v>28</v>
      </c>
      <c r="I69" s="24"/>
    </row>
    <row r="70" spans="1:9" ht="60">
      <c r="A70" s="38" t="s">
        <v>160</v>
      </c>
      <c r="B70" s="39" t="s">
        <v>161</v>
      </c>
      <c r="C70" s="40" t="s">
        <v>113</v>
      </c>
      <c r="D70" s="40" t="s">
        <v>174</v>
      </c>
      <c r="E70" s="40" t="s">
        <v>175</v>
      </c>
      <c r="F70" s="34"/>
      <c r="G70" s="24"/>
      <c r="H70" s="24" t="s">
        <v>28</v>
      </c>
      <c r="I70" s="24"/>
    </row>
    <row r="71" spans="1:9" ht="45">
      <c r="A71" s="38" t="s">
        <v>160</v>
      </c>
      <c r="B71" s="39" t="s">
        <v>161</v>
      </c>
      <c r="C71" s="40" t="s">
        <v>113</v>
      </c>
      <c r="D71" s="40" t="s">
        <v>176</v>
      </c>
      <c r="E71" s="40" t="s">
        <v>177</v>
      </c>
      <c r="F71" s="34"/>
      <c r="G71" s="24"/>
      <c r="H71" s="24" t="s">
        <v>28</v>
      </c>
      <c r="I71" s="24"/>
    </row>
    <row r="72" spans="1:9" ht="30">
      <c r="A72" s="38" t="s">
        <v>160</v>
      </c>
      <c r="B72" s="39" t="s">
        <v>161</v>
      </c>
      <c r="C72" s="40" t="s">
        <v>113</v>
      </c>
      <c r="D72" s="40" t="s">
        <v>178</v>
      </c>
      <c r="E72" s="40" t="s">
        <v>179</v>
      </c>
      <c r="F72" s="34"/>
      <c r="G72" s="24"/>
      <c r="H72" s="24" t="s">
        <v>28</v>
      </c>
      <c r="I72" s="24"/>
    </row>
    <row r="73" spans="1:9" ht="45">
      <c r="A73" s="38" t="s">
        <v>160</v>
      </c>
      <c r="B73" s="39" t="s">
        <v>161</v>
      </c>
      <c r="C73" s="40" t="s">
        <v>113</v>
      </c>
      <c r="D73" s="40" t="s">
        <v>180</v>
      </c>
      <c r="E73" s="40" t="s">
        <v>181</v>
      </c>
      <c r="F73" s="34"/>
      <c r="G73" s="24"/>
      <c r="H73" s="24" t="s">
        <v>28</v>
      </c>
      <c r="I73" s="24"/>
    </row>
    <row r="74" spans="1:9" ht="60">
      <c r="A74" s="38" t="s">
        <v>160</v>
      </c>
      <c r="B74" s="39" t="s">
        <v>161</v>
      </c>
      <c r="C74" s="40" t="s">
        <v>113</v>
      </c>
      <c r="D74" s="40" t="s">
        <v>182</v>
      </c>
      <c r="E74" s="40" t="s">
        <v>183</v>
      </c>
      <c r="F74" s="34"/>
      <c r="G74" s="24"/>
      <c r="H74" s="24" t="s">
        <v>28</v>
      </c>
      <c r="I74" s="24"/>
    </row>
    <row r="75" spans="1:9" ht="30">
      <c r="A75" s="38" t="s">
        <v>160</v>
      </c>
      <c r="B75" s="39" t="s">
        <v>161</v>
      </c>
      <c r="C75" s="40" t="s">
        <v>113</v>
      </c>
      <c r="D75" s="40" t="s">
        <v>184</v>
      </c>
      <c r="E75" s="40" t="s">
        <v>185</v>
      </c>
      <c r="F75" s="34"/>
      <c r="G75" s="24"/>
      <c r="H75" s="24" t="s">
        <v>28</v>
      </c>
      <c r="I75" s="24"/>
    </row>
    <row r="76" spans="1:9" ht="30">
      <c r="A76" s="38" t="s">
        <v>160</v>
      </c>
      <c r="B76" s="39" t="s">
        <v>161</v>
      </c>
      <c r="C76" s="40" t="s">
        <v>113</v>
      </c>
      <c r="D76" s="40" t="s">
        <v>186</v>
      </c>
      <c r="E76" s="40" t="s">
        <v>187</v>
      </c>
      <c r="F76" s="34"/>
      <c r="G76" s="24"/>
      <c r="H76" s="24" t="s">
        <v>28</v>
      </c>
      <c r="I76" s="24"/>
    </row>
    <row r="77" spans="1:9" ht="30">
      <c r="A77" s="38" t="s">
        <v>160</v>
      </c>
      <c r="B77" s="39" t="s">
        <v>161</v>
      </c>
      <c r="C77" s="40" t="s">
        <v>113</v>
      </c>
      <c r="D77" s="40" t="s">
        <v>188</v>
      </c>
      <c r="E77" s="40" t="s">
        <v>189</v>
      </c>
      <c r="F77" s="34"/>
      <c r="G77" s="24"/>
      <c r="H77" s="24" t="s">
        <v>28</v>
      </c>
      <c r="I77" s="24"/>
    </row>
    <row r="78" spans="1:9" ht="45">
      <c r="A78" s="38" t="s">
        <v>160</v>
      </c>
      <c r="B78" s="39" t="s">
        <v>161</v>
      </c>
      <c r="C78" s="40" t="s">
        <v>113</v>
      </c>
      <c r="D78" s="40" t="s">
        <v>190</v>
      </c>
      <c r="E78" s="40" t="s">
        <v>191</v>
      </c>
      <c r="F78" s="34"/>
      <c r="G78" s="24"/>
      <c r="H78" s="24" t="s">
        <v>28</v>
      </c>
      <c r="I78" s="24"/>
    </row>
    <row r="79" spans="1:9" ht="30">
      <c r="A79" s="38" t="s">
        <v>160</v>
      </c>
      <c r="B79" s="39" t="s">
        <v>161</v>
      </c>
      <c r="C79" s="40" t="s">
        <v>113</v>
      </c>
      <c r="D79" s="40" t="s">
        <v>192</v>
      </c>
      <c r="E79" s="40" t="s">
        <v>193</v>
      </c>
      <c r="F79" s="34"/>
      <c r="G79" s="24"/>
      <c r="H79" s="24" t="s">
        <v>28</v>
      </c>
      <c r="I79" s="24"/>
    </row>
    <row r="80" spans="1:9" ht="30">
      <c r="A80" s="38" t="s">
        <v>160</v>
      </c>
      <c r="B80" s="39" t="s">
        <v>161</v>
      </c>
      <c r="C80" s="40" t="s">
        <v>113</v>
      </c>
      <c r="D80" s="40" t="s">
        <v>194</v>
      </c>
      <c r="E80" s="40" t="s">
        <v>195</v>
      </c>
      <c r="F80" s="34"/>
      <c r="G80" s="24"/>
      <c r="H80" s="24" t="s">
        <v>28</v>
      </c>
      <c r="I80" s="24"/>
    </row>
    <row r="81" spans="1:9" ht="30">
      <c r="A81" s="38" t="s">
        <v>160</v>
      </c>
      <c r="B81" s="39" t="s">
        <v>161</v>
      </c>
      <c r="C81" s="40" t="s">
        <v>113</v>
      </c>
      <c r="D81" s="40" t="s">
        <v>196</v>
      </c>
      <c r="E81" s="40" t="s">
        <v>197</v>
      </c>
      <c r="F81" s="34"/>
      <c r="G81" s="24"/>
      <c r="H81" s="24" t="s">
        <v>28</v>
      </c>
      <c r="I81" s="24"/>
    </row>
    <row r="82" spans="1:9" ht="45">
      <c r="A82" s="38" t="s">
        <v>160</v>
      </c>
      <c r="B82" s="39" t="s">
        <v>161</v>
      </c>
      <c r="C82" s="40" t="s">
        <v>113</v>
      </c>
      <c r="D82" s="40" t="s">
        <v>198</v>
      </c>
      <c r="E82" s="40" t="s">
        <v>199</v>
      </c>
      <c r="F82" s="34"/>
      <c r="G82" s="24"/>
      <c r="H82" s="24" t="s">
        <v>28</v>
      </c>
      <c r="I82" s="24"/>
    </row>
    <row r="83" spans="1:9" ht="30">
      <c r="A83" s="38" t="s">
        <v>160</v>
      </c>
      <c r="B83" s="39" t="s">
        <v>161</v>
      </c>
      <c r="C83" s="40" t="s">
        <v>113</v>
      </c>
      <c r="D83" s="40" t="s">
        <v>200</v>
      </c>
      <c r="E83" s="40" t="s">
        <v>201</v>
      </c>
      <c r="F83" s="34"/>
      <c r="G83" s="24"/>
      <c r="H83" s="24" t="s">
        <v>28</v>
      </c>
      <c r="I83" s="24"/>
    </row>
    <row r="84" spans="1:9" ht="30">
      <c r="A84" s="38" t="s">
        <v>160</v>
      </c>
      <c r="B84" s="39" t="s">
        <v>161</v>
      </c>
      <c r="C84" s="40" t="s">
        <v>113</v>
      </c>
      <c r="D84" s="40" t="s">
        <v>202</v>
      </c>
      <c r="E84" s="40" t="s">
        <v>203</v>
      </c>
      <c r="F84" s="34"/>
      <c r="G84" s="24"/>
      <c r="H84" s="24" t="s">
        <v>28</v>
      </c>
      <c r="I84" s="24"/>
    </row>
    <row r="85" spans="1:9" ht="30">
      <c r="A85" s="38" t="s">
        <v>160</v>
      </c>
      <c r="B85" s="39" t="s">
        <v>161</v>
      </c>
      <c r="C85" s="40" t="s">
        <v>113</v>
      </c>
      <c r="D85" s="40" t="s">
        <v>204</v>
      </c>
      <c r="E85" s="40" t="s">
        <v>205</v>
      </c>
      <c r="F85" s="34"/>
      <c r="G85" s="24"/>
      <c r="H85" s="24" t="s">
        <v>28</v>
      </c>
      <c r="I85" s="24"/>
    </row>
    <row r="86" spans="1:9" ht="45">
      <c r="A86" s="38" t="s">
        <v>206</v>
      </c>
      <c r="B86" s="39" t="s">
        <v>207</v>
      </c>
      <c r="C86" s="40" t="s">
        <v>113</v>
      </c>
      <c r="D86" s="40" t="s">
        <v>208</v>
      </c>
      <c r="E86" s="40" t="s">
        <v>209</v>
      </c>
      <c r="F86" s="34"/>
      <c r="G86" s="24"/>
      <c r="H86" s="24" t="s">
        <v>28</v>
      </c>
      <c r="I86" s="24"/>
    </row>
    <row r="87" spans="1:9" ht="30">
      <c r="A87" s="38" t="s">
        <v>206</v>
      </c>
      <c r="B87" s="39" t="s">
        <v>207</v>
      </c>
      <c r="C87" s="40" t="s">
        <v>113</v>
      </c>
      <c r="D87" s="40" t="s">
        <v>210</v>
      </c>
      <c r="E87" s="40" t="s">
        <v>211</v>
      </c>
      <c r="F87" s="34"/>
      <c r="G87" s="24"/>
      <c r="H87" s="24" t="s">
        <v>28</v>
      </c>
      <c r="I87" s="24"/>
    </row>
    <row r="88" spans="1:9" ht="30">
      <c r="A88" s="38" t="s">
        <v>206</v>
      </c>
      <c r="B88" s="39" t="s">
        <v>207</v>
      </c>
      <c r="C88" s="40" t="s">
        <v>113</v>
      </c>
      <c r="D88" s="40" t="s">
        <v>212</v>
      </c>
      <c r="E88" s="40" t="s">
        <v>213</v>
      </c>
      <c r="F88" s="34"/>
      <c r="G88" s="24"/>
      <c r="H88" s="24" t="s">
        <v>28</v>
      </c>
      <c r="I88" s="24"/>
    </row>
    <row r="89" spans="1:9" ht="60">
      <c r="A89" s="38" t="s">
        <v>214</v>
      </c>
      <c r="B89" s="39" t="s">
        <v>215</v>
      </c>
      <c r="C89" s="40" t="s">
        <v>113</v>
      </c>
      <c r="D89" s="40" t="s">
        <v>216</v>
      </c>
      <c r="E89" s="40" t="s">
        <v>217</v>
      </c>
      <c r="F89" s="34"/>
      <c r="G89" s="24"/>
      <c r="H89" s="24" t="s">
        <v>28</v>
      </c>
      <c r="I89" s="24"/>
    </row>
    <row r="90" spans="1:9" ht="30">
      <c r="A90" s="38" t="s">
        <v>214</v>
      </c>
      <c r="B90" s="39" t="s">
        <v>215</v>
      </c>
      <c r="C90" s="40" t="s">
        <v>113</v>
      </c>
      <c r="D90" s="40" t="s">
        <v>218</v>
      </c>
      <c r="E90" s="40" t="s">
        <v>219</v>
      </c>
      <c r="F90" s="34"/>
      <c r="G90" s="24"/>
      <c r="H90" s="24" t="s">
        <v>28</v>
      </c>
      <c r="I90" s="24"/>
    </row>
    <row r="91" spans="1:9" ht="75">
      <c r="A91" s="38" t="s">
        <v>214</v>
      </c>
      <c r="B91" s="39" t="s">
        <v>215</v>
      </c>
      <c r="C91" s="40" t="s">
        <v>113</v>
      </c>
      <c r="D91" s="40" t="s">
        <v>220</v>
      </c>
      <c r="E91" s="40" t="s">
        <v>221</v>
      </c>
      <c r="F91" s="34"/>
      <c r="G91" s="24"/>
      <c r="H91" s="24" t="s">
        <v>28</v>
      </c>
      <c r="I91" s="24"/>
    </row>
    <row r="92" spans="1:9" ht="60">
      <c r="A92" s="38" t="s">
        <v>214</v>
      </c>
      <c r="B92" s="39" t="s">
        <v>215</v>
      </c>
      <c r="C92" s="40" t="s">
        <v>113</v>
      </c>
      <c r="D92" s="40" t="s">
        <v>222</v>
      </c>
      <c r="E92" s="40" t="s">
        <v>223</v>
      </c>
      <c r="F92" s="34"/>
      <c r="G92" s="24"/>
      <c r="H92" s="24" t="s">
        <v>28</v>
      </c>
      <c r="I92" s="24"/>
    </row>
    <row r="93" spans="1:9" ht="60">
      <c r="A93" s="38" t="s">
        <v>214</v>
      </c>
      <c r="B93" s="39" t="s">
        <v>215</v>
      </c>
      <c r="C93" s="40" t="s">
        <v>113</v>
      </c>
      <c r="D93" s="40" t="s">
        <v>224</v>
      </c>
      <c r="E93" s="40" t="s">
        <v>225</v>
      </c>
      <c r="F93" s="34"/>
      <c r="G93" s="24"/>
      <c r="H93" s="24" t="s">
        <v>28</v>
      </c>
      <c r="I93" s="24"/>
    </row>
    <row r="94" spans="1:9" ht="30">
      <c r="A94" s="39" t="s">
        <v>214</v>
      </c>
      <c r="B94" s="39" t="s">
        <v>215</v>
      </c>
      <c r="C94" s="41" t="s">
        <v>113</v>
      </c>
      <c r="D94" s="41" t="s">
        <v>226</v>
      </c>
      <c r="E94" s="41" t="s">
        <v>227</v>
      </c>
      <c r="F94" s="34"/>
      <c r="G94" s="24"/>
      <c r="H94" s="24" t="s">
        <v>28</v>
      </c>
      <c r="I94" s="24"/>
    </row>
    <row r="95" spans="1:9" ht="30">
      <c r="A95" s="39" t="s">
        <v>214</v>
      </c>
      <c r="B95" s="39" t="s">
        <v>215</v>
      </c>
      <c r="C95" s="41" t="s">
        <v>113</v>
      </c>
      <c r="D95" s="41" t="s">
        <v>228</v>
      </c>
      <c r="E95" s="41" t="s">
        <v>229</v>
      </c>
      <c r="F95" s="34"/>
      <c r="G95" s="24"/>
      <c r="H95" s="24" t="s">
        <v>28</v>
      </c>
      <c r="I95" s="24"/>
    </row>
    <row r="26020" spans="3:3">
      <c r="C26020" s="21" t="s">
        <v>19</v>
      </c>
    </row>
  </sheetData>
  <mergeCells count="3">
    <mergeCell ref="A4:E4"/>
    <mergeCell ref="G4:I4"/>
    <mergeCell ref="A2:I2"/>
  </mergeCells>
  <phoneticPr fontId="22" type="noConversion"/>
  <dataValidations count="2">
    <dataValidation type="list" allowBlank="1" showInputMessage="1" showErrorMessage="1" sqref="C6:C95">
      <formula1>"Socle,Utilisateur"</formula1>
    </dataValidation>
    <dataValidation type="list" allowBlank="1" showInputMessage="1" showErrorMessage="1" sqref="H6:H95">
      <formula1>"Conforme,Non conforme,Sans réponse"</formula1>
    </dataValidation>
  </dataValidations>
  <pageMargins left="0.7" right="0.7" top="0.75" bottom="0.75" header="0.3" footer="0.3"/>
  <pageSetup scale="42"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O16"/>
  <sheetViews>
    <sheetView view="pageBreakPreview" topLeftCell="A5" zoomScale="60" zoomScaleNormal="85" workbookViewId="0">
      <selection activeCell="A2" sqref="A2:H2"/>
    </sheetView>
  </sheetViews>
  <sheetFormatPr baseColWidth="10" defaultColWidth="8.7109375" defaultRowHeight="15"/>
  <cols>
    <col min="1" max="1" width="15.85546875" style="21" customWidth="1"/>
    <col min="2" max="2" width="15.5703125" style="21" customWidth="1"/>
    <col min="3" max="3" width="20.7109375" style="21" customWidth="1"/>
    <col min="4" max="4" width="51" style="21" bestFit="1" customWidth="1"/>
    <col min="5" max="5" width="3.28515625" style="21" customWidth="1"/>
    <col min="6" max="6" width="19" style="21" customWidth="1"/>
    <col min="7" max="7" width="15.28515625" style="21" customWidth="1"/>
    <col min="8" max="8" width="52.42578125" style="21" customWidth="1"/>
    <col min="9" max="9" width="2.42578125" style="21" customWidth="1"/>
    <col min="10" max="16384" width="8.7109375" style="21"/>
  </cols>
  <sheetData>
    <row r="2" spans="1:15" ht="23.1" customHeight="1">
      <c r="A2" s="87" t="s">
        <v>230</v>
      </c>
      <c r="B2" s="87"/>
      <c r="C2" s="87"/>
      <c r="D2" s="87"/>
      <c r="E2" s="87"/>
      <c r="F2" s="87"/>
      <c r="G2" s="87"/>
      <c r="H2" s="87"/>
      <c r="I2" s="23"/>
      <c r="J2" s="23"/>
      <c r="K2" s="23"/>
      <c r="L2" s="23"/>
      <c r="M2" s="23"/>
      <c r="N2" s="23"/>
      <c r="O2" s="23"/>
    </row>
    <row r="4" spans="1:15" ht="19.5" customHeight="1">
      <c r="A4" s="83" t="s">
        <v>231</v>
      </c>
      <c r="B4" s="84"/>
      <c r="C4" s="84"/>
      <c r="D4" s="84"/>
      <c r="E4" s="22"/>
      <c r="F4" s="88" t="s">
        <v>13</v>
      </c>
      <c r="G4" s="89"/>
      <c r="H4" s="90"/>
      <c r="I4" s="22"/>
    </row>
    <row r="5" spans="1:15" ht="15.75" thickBot="1">
      <c r="A5" s="29" t="s">
        <v>232</v>
      </c>
      <c r="B5" s="31" t="s">
        <v>16</v>
      </c>
      <c r="C5" s="31" t="s">
        <v>233</v>
      </c>
      <c r="D5" s="31" t="s">
        <v>234</v>
      </c>
      <c r="E5" s="32" t="s">
        <v>19</v>
      </c>
      <c r="F5" s="33" t="s">
        <v>20</v>
      </c>
      <c r="G5" s="33" t="s">
        <v>21</v>
      </c>
      <c r="H5" s="33" t="s">
        <v>22</v>
      </c>
      <c r="I5" s="22"/>
    </row>
    <row r="6" spans="1:15" ht="47.45" customHeight="1" thickTop="1">
      <c r="A6" s="39" t="s">
        <v>235</v>
      </c>
      <c r="B6" s="40" t="s">
        <v>25</v>
      </c>
      <c r="C6" s="40" t="s">
        <v>236</v>
      </c>
      <c r="D6" s="40" t="s">
        <v>236</v>
      </c>
      <c r="E6" s="27"/>
      <c r="F6" s="43"/>
      <c r="G6" s="24" t="s">
        <v>28</v>
      </c>
      <c r="H6" s="26"/>
    </row>
    <row r="7" spans="1:15">
      <c r="A7" s="39" t="s">
        <v>235</v>
      </c>
      <c r="B7" s="40" t="s">
        <v>25</v>
      </c>
      <c r="C7" s="40" t="s">
        <v>237</v>
      </c>
      <c r="D7" s="40" t="s">
        <v>238</v>
      </c>
      <c r="E7" s="28"/>
      <c r="F7" s="26"/>
      <c r="G7" s="24" t="s">
        <v>28</v>
      </c>
      <c r="H7" s="26"/>
    </row>
    <row r="8" spans="1:15" ht="30">
      <c r="A8" s="39" t="s">
        <v>235</v>
      </c>
      <c r="B8" s="40" t="s">
        <v>25</v>
      </c>
      <c r="C8" s="40" t="s">
        <v>239</v>
      </c>
      <c r="D8" s="40" t="s">
        <v>240</v>
      </c>
      <c r="E8" s="28"/>
      <c r="F8" s="26"/>
      <c r="G8" s="24" t="s">
        <v>28</v>
      </c>
      <c r="H8" s="26"/>
    </row>
    <row r="9" spans="1:15" ht="45">
      <c r="A9" s="39" t="s">
        <v>235</v>
      </c>
      <c r="B9" s="40" t="s">
        <v>25</v>
      </c>
      <c r="C9" s="40" t="s">
        <v>241</v>
      </c>
      <c r="D9" s="40" t="s">
        <v>242</v>
      </c>
      <c r="E9" s="28"/>
      <c r="F9" s="26"/>
      <c r="G9" s="24" t="s">
        <v>28</v>
      </c>
      <c r="H9" s="26"/>
    </row>
    <row r="10" spans="1:15" ht="30">
      <c r="A10" s="38" t="s">
        <v>243</v>
      </c>
      <c r="B10" s="40" t="s">
        <v>25</v>
      </c>
      <c r="C10" s="40" t="s">
        <v>244</v>
      </c>
      <c r="D10" s="40" t="s">
        <v>245</v>
      </c>
      <c r="E10" s="28"/>
      <c r="F10" s="26"/>
      <c r="G10" s="24" t="s">
        <v>28</v>
      </c>
      <c r="H10" s="26"/>
    </row>
    <row r="11" spans="1:15" ht="45">
      <c r="A11" s="39" t="s">
        <v>243</v>
      </c>
      <c r="B11" s="40" t="s">
        <v>25</v>
      </c>
      <c r="C11" s="40" t="s">
        <v>246</v>
      </c>
      <c r="D11" s="40" t="s">
        <v>247</v>
      </c>
      <c r="E11" s="28"/>
      <c r="F11" s="26"/>
      <c r="G11" s="24" t="s">
        <v>28</v>
      </c>
      <c r="H11" s="26"/>
    </row>
    <row r="12" spans="1:15" ht="30">
      <c r="A12" s="39" t="s">
        <v>243</v>
      </c>
      <c r="B12" s="40" t="s">
        <v>25</v>
      </c>
      <c r="C12" s="40" t="s">
        <v>248</v>
      </c>
      <c r="D12" s="40" t="s">
        <v>249</v>
      </c>
      <c r="E12" s="28"/>
      <c r="F12" s="26"/>
      <c r="G12" s="24" t="s">
        <v>28</v>
      </c>
      <c r="H12" s="26"/>
    </row>
    <row r="13" spans="1:15" ht="30">
      <c r="A13" s="53" t="s">
        <v>250</v>
      </c>
      <c r="B13" s="40" t="s">
        <v>25</v>
      </c>
      <c r="C13" s="40" t="s">
        <v>251</v>
      </c>
      <c r="D13" s="40" t="s">
        <v>252</v>
      </c>
      <c r="E13" s="28"/>
      <c r="F13" s="26"/>
      <c r="G13" s="24" t="s">
        <v>28</v>
      </c>
      <c r="H13" s="26"/>
    </row>
    <row r="14" spans="1:15" ht="30">
      <c r="A14" s="39" t="s">
        <v>250</v>
      </c>
      <c r="B14" s="41" t="s">
        <v>25</v>
      </c>
      <c r="C14" s="41" t="s">
        <v>253</v>
      </c>
      <c r="D14" s="41" t="s">
        <v>254</v>
      </c>
      <c r="E14" s="62"/>
      <c r="F14" s="63"/>
      <c r="G14" s="24" t="s">
        <v>28</v>
      </c>
      <c r="H14" s="63"/>
    </row>
    <row r="15" spans="1:15" ht="30">
      <c r="A15" s="39" t="s">
        <v>250</v>
      </c>
      <c r="B15" s="41" t="s">
        <v>25</v>
      </c>
      <c r="C15" s="41" t="s">
        <v>255</v>
      </c>
      <c r="D15" s="41" t="s">
        <v>256</v>
      </c>
      <c r="E15" s="24"/>
      <c r="F15" s="24"/>
      <c r="G15" s="24" t="s">
        <v>28</v>
      </c>
      <c r="H15" s="24"/>
    </row>
    <row r="16" spans="1:15">
      <c r="A16" s="22"/>
      <c r="B16" s="60"/>
      <c r="C16" s="60"/>
      <c r="D16" s="60"/>
      <c r="E16" s="61"/>
      <c r="F16" s="61"/>
      <c r="G16" s="61"/>
      <c r="H16" s="61"/>
    </row>
  </sheetData>
  <mergeCells count="3">
    <mergeCell ref="A2:H2"/>
    <mergeCell ref="A4:D4"/>
    <mergeCell ref="F4:H4"/>
  </mergeCells>
  <dataValidations count="2">
    <dataValidation type="list" allowBlank="1" showInputMessage="1" showErrorMessage="1" sqref="G6:G16">
      <formula1>"Conforme,Non conforme,Sans réponse"</formula1>
    </dataValidation>
    <dataValidation type="list" allowBlank="1" showInputMessage="1" showErrorMessage="1" sqref="B6:B16">
      <formula1>"Mutualisé,Utilisateur"</formula1>
    </dataValidation>
  </dataValidations>
  <pageMargins left="0.7" right="0.7" top="0.75" bottom="0.75" header="0.3" footer="0.3"/>
  <pageSetup scale="4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P71"/>
  <sheetViews>
    <sheetView tabSelected="1" view="pageBreakPreview" topLeftCell="B58" zoomScale="60" zoomScaleNormal="115" zoomScalePageLayoutView="70" workbookViewId="0">
      <selection activeCell="E59" sqref="E59"/>
    </sheetView>
  </sheetViews>
  <sheetFormatPr baseColWidth="10" defaultColWidth="8.7109375" defaultRowHeight="15"/>
  <cols>
    <col min="1" max="1" width="13.7109375" style="21" customWidth="1"/>
    <col min="2" max="2" width="17.140625" style="21" customWidth="1"/>
    <col min="3" max="3" width="13.28515625" style="21" customWidth="1"/>
    <col min="4" max="4" width="16.5703125" style="21" customWidth="1"/>
    <col min="5" max="5" width="91.42578125" style="21" bestFit="1" customWidth="1"/>
    <col min="6" max="6" width="3.28515625" style="21" customWidth="1"/>
    <col min="7" max="7" width="16.5703125" style="21" customWidth="1"/>
    <col min="8" max="8" width="15.28515625" style="21" customWidth="1"/>
    <col min="9" max="9" width="43.42578125" style="21" customWidth="1"/>
    <col min="10" max="10" width="3.5703125" style="21" customWidth="1"/>
    <col min="11" max="16384" width="8.7109375" style="21"/>
  </cols>
  <sheetData>
    <row r="2" spans="1:16" ht="23.1" customHeight="1">
      <c r="A2" s="87" t="s">
        <v>257</v>
      </c>
      <c r="B2" s="87"/>
      <c r="C2" s="87"/>
      <c r="D2" s="87"/>
      <c r="E2" s="87"/>
      <c r="F2" s="87"/>
      <c r="G2" s="87"/>
      <c r="H2" s="87"/>
      <c r="I2" s="87"/>
      <c r="J2" s="23"/>
      <c r="K2" s="23"/>
      <c r="L2" s="23"/>
      <c r="M2" s="23"/>
      <c r="N2" s="23"/>
      <c r="O2" s="23"/>
      <c r="P2" s="23"/>
    </row>
    <row r="4" spans="1:16" ht="19.5" customHeight="1">
      <c r="A4" s="91" t="s">
        <v>231</v>
      </c>
      <c r="B4" s="91"/>
      <c r="C4" s="91"/>
      <c r="D4" s="91"/>
      <c r="E4" s="91"/>
      <c r="F4" s="39"/>
      <c r="G4" s="88" t="s">
        <v>13</v>
      </c>
      <c r="H4" s="89"/>
      <c r="I4" s="90"/>
      <c r="J4" s="22"/>
    </row>
    <row r="5" spans="1:16" ht="30.75" thickBot="1">
      <c r="A5" s="29" t="s">
        <v>14</v>
      </c>
      <c r="B5" s="30" t="s">
        <v>15</v>
      </c>
      <c r="C5" s="31" t="s">
        <v>16</v>
      </c>
      <c r="D5" s="31" t="s">
        <v>233</v>
      </c>
      <c r="E5" s="31" t="s">
        <v>234</v>
      </c>
      <c r="F5" s="32" t="s">
        <v>19</v>
      </c>
      <c r="G5" s="33" t="s">
        <v>20</v>
      </c>
      <c r="H5" s="33" t="s">
        <v>21</v>
      </c>
      <c r="I5" s="33" t="s">
        <v>22</v>
      </c>
      <c r="J5" s="22"/>
    </row>
    <row r="6" spans="1:16" ht="90.75" thickTop="1">
      <c r="A6" s="38" t="s">
        <v>23</v>
      </c>
      <c r="B6" s="39" t="s">
        <v>24</v>
      </c>
      <c r="C6" s="40" t="s">
        <v>25</v>
      </c>
      <c r="D6" s="40" t="s">
        <v>258</v>
      </c>
      <c r="E6" s="40" t="s">
        <v>259</v>
      </c>
      <c r="F6" s="27"/>
      <c r="G6" s="43"/>
      <c r="H6" s="24" t="s">
        <v>28</v>
      </c>
      <c r="I6" s="26"/>
    </row>
    <row r="7" spans="1:16" ht="30">
      <c r="A7" s="38" t="s">
        <v>23</v>
      </c>
      <c r="B7" s="39" t="s">
        <v>24</v>
      </c>
      <c r="C7" s="40" t="s">
        <v>25</v>
      </c>
      <c r="D7" s="40" t="s">
        <v>260</v>
      </c>
      <c r="E7" s="40" t="s">
        <v>261</v>
      </c>
      <c r="F7" s="28"/>
      <c r="G7" s="43"/>
      <c r="H7" s="24" t="s">
        <v>28</v>
      </c>
      <c r="I7" s="26"/>
    </row>
    <row r="8" spans="1:16" ht="45">
      <c r="A8" s="38" t="s">
        <v>49</v>
      </c>
      <c r="B8" s="39" t="s">
        <v>50</v>
      </c>
      <c r="C8" s="40" t="s">
        <v>25</v>
      </c>
      <c r="D8" s="40" t="s">
        <v>262</v>
      </c>
      <c r="E8" s="40" t="s">
        <v>263</v>
      </c>
      <c r="F8" s="28"/>
      <c r="G8" s="26"/>
      <c r="H8" s="24" t="s">
        <v>28</v>
      </c>
      <c r="I8" s="26"/>
    </row>
    <row r="9" spans="1:16" ht="28.5" customHeight="1">
      <c r="A9" s="38" t="s">
        <v>49</v>
      </c>
      <c r="B9" s="39" t="s">
        <v>50</v>
      </c>
      <c r="C9" s="40" t="s">
        <v>25</v>
      </c>
      <c r="D9" s="40" t="s">
        <v>264</v>
      </c>
      <c r="E9" s="40" t="s">
        <v>265</v>
      </c>
      <c r="F9" s="28"/>
      <c r="G9" s="26"/>
      <c r="H9" s="24" t="s">
        <v>28</v>
      </c>
      <c r="I9" s="26"/>
    </row>
    <row r="10" spans="1:16" ht="32.1" customHeight="1">
      <c r="A10" s="38" t="s">
        <v>49</v>
      </c>
      <c r="B10" s="39" t="s">
        <v>50</v>
      </c>
      <c r="C10" s="40" t="s">
        <v>25</v>
      </c>
      <c r="D10" s="40" t="s">
        <v>266</v>
      </c>
      <c r="E10" s="40" t="s">
        <v>267</v>
      </c>
      <c r="F10" s="28"/>
      <c r="G10" s="26"/>
      <c r="H10" s="24" t="s">
        <v>28</v>
      </c>
      <c r="I10" s="26"/>
    </row>
    <row r="11" spans="1:16" ht="45">
      <c r="A11" s="38" t="s">
        <v>49</v>
      </c>
      <c r="B11" s="39" t="s">
        <v>50</v>
      </c>
      <c r="C11" s="40" t="s">
        <v>25</v>
      </c>
      <c r="D11" s="40" t="s">
        <v>268</v>
      </c>
      <c r="E11" s="40" t="s">
        <v>269</v>
      </c>
      <c r="F11" s="28"/>
      <c r="G11" s="26"/>
      <c r="H11" s="24" t="s">
        <v>28</v>
      </c>
      <c r="I11" s="26"/>
    </row>
    <row r="12" spans="1:16" ht="45">
      <c r="A12" s="38" t="s">
        <v>49</v>
      </c>
      <c r="B12" s="39" t="s">
        <v>50</v>
      </c>
      <c r="C12" s="40" t="s">
        <v>25</v>
      </c>
      <c r="D12" s="40" t="s">
        <v>270</v>
      </c>
      <c r="E12" s="40" t="s">
        <v>271</v>
      </c>
      <c r="F12" s="28"/>
      <c r="G12" s="26"/>
      <c r="H12" s="24" t="s">
        <v>28</v>
      </c>
      <c r="I12" s="26"/>
    </row>
    <row r="13" spans="1:16" ht="45">
      <c r="A13" s="38" t="s">
        <v>49</v>
      </c>
      <c r="B13" s="39" t="s">
        <v>50</v>
      </c>
      <c r="C13" s="40" t="s">
        <v>25</v>
      </c>
      <c r="D13" s="40" t="s">
        <v>272</v>
      </c>
      <c r="E13" s="40" t="s">
        <v>273</v>
      </c>
      <c r="F13" s="28"/>
      <c r="G13" s="26"/>
      <c r="H13" s="24" t="s">
        <v>28</v>
      </c>
      <c r="I13" s="26"/>
    </row>
    <row r="14" spans="1:16" ht="30">
      <c r="A14" s="38" t="s">
        <v>59</v>
      </c>
      <c r="B14" s="39" t="s">
        <v>60</v>
      </c>
      <c r="C14" s="40" t="s">
        <v>25</v>
      </c>
      <c r="D14" s="40" t="s">
        <v>258</v>
      </c>
      <c r="E14" s="40" t="s">
        <v>274</v>
      </c>
      <c r="F14" s="28"/>
      <c r="G14" s="26"/>
      <c r="H14" s="24" t="s">
        <v>28</v>
      </c>
      <c r="I14" s="26"/>
    </row>
    <row r="15" spans="1:16" ht="60" customHeight="1">
      <c r="A15" s="38" t="s">
        <v>59</v>
      </c>
      <c r="B15" s="39" t="s">
        <v>60</v>
      </c>
      <c r="C15" s="40" t="s">
        <v>25</v>
      </c>
      <c r="D15" s="40" t="s">
        <v>275</v>
      </c>
      <c r="E15" s="40" t="s">
        <v>276</v>
      </c>
      <c r="F15" s="28"/>
      <c r="G15" s="26"/>
      <c r="H15" s="24" t="s">
        <v>28</v>
      </c>
      <c r="I15" s="26"/>
    </row>
    <row r="16" spans="1:16" ht="30">
      <c r="A16" s="38" t="s">
        <v>277</v>
      </c>
      <c r="B16" s="39" t="s">
        <v>278</v>
      </c>
      <c r="C16" s="40" t="s">
        <v>25</v>
      </c>
      <c r="D16" s="40" t="s">
        <v>258</v>
      </c>
      <c r="E16" s="40" t="s">
        <v>279</v>
      </c>
      <c r="F16" s="28"/>
      <c r="G16" s="26"/>
      <c r="H16" s="24" t="s">
        <v>28</v>
      </c>
      <c r="I16" s="26"/>
    </row>
    <row r="17" spans="1:9" ht="30">
      <c r="A17" s="38" t="s">
        <v>277</v>
      </c>
      <c r="B17" s="39" t="s">
        <v>278</v>
      </c>
      <c r="C17" s="40" t="s">
        <v>25</v>
      </c>
      <c r="D17" s="40" t="s">
        <v>275</v>
      </c>
      <c r="E17" s="40" t="s">
        <v>280</v>
      </c>
      <c r="F17" s="28"/>
      <c r="G17" s="26"/>
      <c r="H17" s="24" t="s">
        <v>28</v>
      </c>
      <c r="I17" s="26"/>
    </row>
    <row r="18" spans="1:9" ht="45">
      <c r="A18" s="38" t="s">
        <v>281</v>
      </c>
      <c r="B18" s="39" t="s">
        <v>282</v>
      </c>
      <c r="C18" s="40" t="s">
        <v>25</v>
      </c>
      <c r="D18" s="40" t="s">
        <v>258</v>
      </c>
      <c r="E18" s="40" t="s">
        <v>283</v>
      </c>
      <c r="F18" s="28"/>
      <c r="G18" s="26"/>
      <c r="H18" s="24" t="s">
        <v>28</v>
      </c>
      <c r="I18" s="26"/>
    </row>
    <row r="19" spans="1:9" ht="45">
      <c r="A19" s="38" t="s">
        <v>281</v>
      </c>
      <c r="B19" s="39" t="s">
        <v>282</v>
      </c>
      <c r="C19" s="40" t="s">
        <v>25</v>
      </c>
      <c r="D19" s="40" t="s">
        <v>284</v>
      </c>
      <c r="E19" s="40" t="s">
        <v>285</v>
      </c>
      <c r="F19" s="28"/>
      <c r="G19" s="26"/>
      <c r="H19" s="24" t="s">
        <v>28</v>
      </c>
      <c r="I19" s="26"/>
    </row>
    <row r="20" spans="1:9" ht="45">
      <c r="A20" s="39" t="s">
        <v>286</v>
      </c>
      <c r="B20" s="39" t="s">
        <v>287</v>
      </c>
      <c r="C20" s="40" t="s">
        <v>25</v>
      </c>
      <c r="D20" s="40" t="s">
        <v>288</v>
      </c>
      <c r="E20" s="41" t="s">
        <v>289</v>
      </c>
      <c r="F20" s="28"/>
      <c r="G20" s="24"/>
      <c r="H20" s="24" t="s">
        <v>28</v>
      </c>
      <c r="I20" s="24"/>
    </row>
    <row r="21" spans="1:9" ht="45">
      <c r="A21" s="39" t="s">
        <v>286</v>
      </c>
      <c r="B21" s="39" t="s">
        <v>287</v>
      </c>
      <c r="C21" s="40" t="s">
        <v>25</v>
      </c>
      <c r="D21" s="40" t="s">
        <v>290</v>
      </c>
      <c r="E21" s="41" t="s">
        <v>291</v>
      </c>
      <c r="F21" s="28"/>
      <c r="G21" s="24"/>
      <c r="H21" s="24" t="s">
        <v>28</v>
      </c>
      <c r="I21" s="24"/>
    </row>
    <row r="22" spans="1:9" ht="45">
      <c r="A22" s="39" t="s">
        <v>286</v>
      </c>
      <c r="B22" s="39" t="s">
        <v>287</v>
      </c>
      <c r="C22" s="40" t="s">
        <v>25</v>
      </c>
      <c r="D22" s="40" t="s">
        <v>292</v>
      </c>
      <c r="E22" s="41" t="s">
        <v>293</v>
      </c>
      <c r="F22" s="28"/>
      <c r="G22" s="24"/>
      <c r="H22" s="24" t="s">
        <v>28</v>
      </c>
      <c r="I22" s="24"/>
    </row>
    <row r="23" spans="1:9" ht="45">
      <c r="A23" s="39" t="s">
        <v>286</v>
      </c>
      <c r="B23" s="39" t="s">
        <v>287</v>
      </c>
      <c r="C23" s="40" t="s">
        <v>25</v>
      </c>
      <c r="D23" s="40" t="s">
        <v>294</v>
      </c>
      <c r="E23" s="41" t="s">
        <v>295</v>
      </c>
      <c r="F23" s="34"/>
      <c r="G23" s="24"/>
      <c r="H23" s="24" t="s">
        <v>28</v>
      </c>
      <c r="I23" s="24"/>
    </row>
    <row r="24" spans="1:9" ht="63.95" customHeight="1">
      <c r="A24" s="39" t="s">
        <v>296</v>
      </c>
      <c r="B24" s="39" t="s">
        <v>297</v>
      </c>
      <c r="C24" s="40" t="s">
        <v>25</v>
      </c>
      <c r="D24" s="40" t="s">
        <v>298</v>
      </c>
      <c r="E24" s="41" t="s">
        <v>299</v>
      </c>
      <c r="F24" s="34"/>
      <c r="G24" s="24"/>
      <c r="H24" s="24" t="s">
        <v>28</v>
      </c>
      <c r="I24" s="24"/>
    </row>
    <row r="25" spans="1:9" ht="65.099999999999994" customHeight="1">
      <c r="A25" s="39" t="s">
        <v>296</v>
      </c>
      <c r="B25" s="39" t="s">
        <v>297</v>
      </c>
      <c r="C25" s="40" t="s">
        <v>25</v>
      </c>
      <c r="D25" s="40" t="s">
        <v>300</v>
      </c>
      <c r="E25" s="41" t="s">
        <v>301</v>
      </c>
      <c r="F25" s="34"/>
      <c r="G25" s="24"/>
      <c r="H25" s="24" t="s">
        <v>28</v>
      </c>
      <c r="I25" s="24"/>
    </row>
    <row r="26" spans="1:9" ht="30">
      <c r="A26" s="39" t="s">
        <v>69</v>
      </c>
      <c r="B26" s="38" t="s">
        <v>302</v>
      </c>
      <c r="C26" s="41" t="s">
        <v>25</v>
      </c>
      <c r="D26" s="41" t="s">
        <v>303</v>
      </c>
      <c r="E26" s="41" t="s">
        <v>304</v>
      </c>
      <c r="F26" s="34"/>
      <c r="G26" s="24"/>
      <c r="H26" s="24" t="s">
        <v>28</v>
      </c>
      <c r="I26" s="24"/>
    </row>
    <row r="27" spans="1:9" ht="30">
      <c r="A27" s="39" t="s">
        <v>69</v>
      </c>
      <c r="B27" s="38" t="s">
        <v>302</v>
      </c>
      <c r="C27" s="40" t="s">
        <v>25</v>
      </c>
      <c r="D27" s="40" t="s">
        <v>305</v>
      </c>
      <c r="E27" s="40" t="s">
        <v>306</v>
      </c>
      <c r="F27" s="28"/>
      <c r="G27" s="24"/>
      <c r="H27" s="24" t="s">
        <v>28</v>
      </c>
      <c r="I27" s="24"/>
    </row>
    <row r="28" spans="1:9" ht="45">
      <c r="A28" s="39" t="s">
        <v>307</v>
      </c>
      <c r="B28" s="38" t="s">
        <v>308</v>
      </c>
      <c r="C28" s="40" t="s">
        <v>25</v>
      </c>
      <c r="D28" s="40" t="s">
        <v>258</v>
      </c>
      <c r="E28" s="40" t="s">
        <v>309</v>
      </c>
      <c r="F28" s="34"/>
      <c r="G28" s="24"/>
      <c r="H28" s="24" t="s">
        <v>28</v>
      </c>
      <c r="I28" s="24"/>
    </row>
    <row r="29" spans="1:9" ht="45">
      <c r="A29" s="39" t="s">
        <v>307</v>
      </c>
      <c r="B29" s="38" t="s">
        <v>308</v>
      </c>
      <c r="C29" s="40" t="s">
        <v>25</v>
      </c>
      <c r="D29" s="40" t="s">
        <v>310</v>
      </c>
      <c r="E29" s="40" t="s">
        <v>311</v>
      </c>
      <c r="F29" s="34"/>
      <c r="G29" s="24"/>
      <c r="H29" s="24" t="s">
        <v>28</v>
      </c>
      <c r="I29" s="24"/>
    </row>
    <row r="30" spans="1:9" ht="75">
      <c r="A30" s="39" t="s">
        <v>312</v>
      </c>
      <c r="B30" s="38" t="s">
        <v>313</v>
      </c>
      <c r="C30" s="40" t="s">
        <v>25</v>
      </c>
      <c r="D30" s="40" t="s">
        <v>314</v>
      </c>
      <c r="E30" s="40" t="s">
        <v>315</v>
      </c>
      <c r="F30" s="34"/>
      <c r="G30" s="24"/>
      <c r="H30" s="24" t="s">
        <v>28</v>
      </c>
      <c r="I30" s="24"/>
    </row>
    <row r="31" spans="1:9" ht="62.45" customHeight="1">
      <c r="A31" s="39" t="s">
        <v>312</v>
      </c>
      <c r="B31" s="38" t="s">
        <v>313</v>
      </c>
      <c r="C31" s="40" t="s">
        <v>25</v>
      </c>
      <c r="D31" s="40" t="s">
        <v>316</v>
      </c>
      <c r="E31" s="40" t="s">
        <v>317</v>
      </c>
      <c r="F31" s="34"/>
      <c r="G31" s="24"/>
      <c r="H31" s="24" t="s">
        <v>28</v>
      </c>
      <c r="I31" s="24"/>
    </row>
    <row r="32" spans="1:9" ht="51.6" customHeight="1">
      <c r="A32" s="39" t="s">
        <v>312</v>
      </c>
      <c r="B32" s="38" t="s">
        <v>313</v>
      </c>
      <c r="C32" s="40" t="s">
        <v>25</v>
      </c>
      <c r="D32" s="40" t="s">
        <v>318</v>
      </c>
      <c r="E32" s="40" t="s">
        <v>319</v>
      </c>
      <c r="F32" s="34"/>
      <c r="G32" s="24"/>
      <c r="H32" s="24" t="s">
        <v>28</v>
      </c>
      <c r="I32" s="24"/>
    </row>
    <row r="33" spans="1:9" ht="59.1" customHeight="1">
      <c r="A33" s="39" t="s">
        <v>320</v>
      </c>
      <c r="B33" s="38" t="s">
        <v>321</v>
      </c>
      <c r="C33" s="40" t="s">
        <v>25</v>
      </c>
      <c r="D33" s="40" t="s">
        <v>322</v>
      </c>
      <c r="E33" s="40" t="s">
        <v>323</v>
      </c>
      <c r="F33" s="34"/>
      <c r="G33" s="24"/>
      <c r="H33" s="24" t="s">
        <v>28</v>
      </c>
      <c r="I33" s="24"/>
    </row>
    <row r="34" spans="1:9" ht="30">
      <c r="A34" s="39" t="s">
        <v>320</v>
      </c>
      <c r="B34" s="38" t="s">
        <v>321</v>
      </c>
      <c r="C34" s="40" t="s">
        <v>25</v>
      </c>
      <c r="D34" s="40" t="s">
        <v>324</v>
      </c>
      <c r="E34" s="40" t="s">
        <v>325</v>
      </c>
      <c r="F34" s="34"/>
      <c r="G34" s="24"/>
      <c r="H34" s="24" t="s">
        <v>28</v>
      </c>
      <c r="I34" s="24"/>
    </row>
    <row r="35" spans="1:9" ht="30">
      <c r="A35" s="39" t="s">
        <v>320</v>
      </c>
      <c r="B35" s="38" t="s">
        <v>321</v>
      </c>
      <c r="C35" s="40" t="s">
        <v>25</v>
      </c>
      <c r="D35" s="40" t="s">
        <v>326</v>
      </c>
      <c r="E35" s="40" t="s">
        <v>327</v>
      </c>
      <c r="F35" s="34"/>
      <c r="G35" s="24"/>
      <c r="H35" s="24" t="s">
        <v>28</v>
      </c>
      <c r="I35" s="24"/>
    </row>
    <row r="36" spans="1:9" ht="45">
      <c r="A36" s="39" t="s">
        <v>320</v>
      </c>
      <c r="B36" s="38" t="s">
        <v>321</v>
      </c>
      <c r="C36" s="40" t="s">
        <v>25</v>
      </c>
      <c r="D36" s="40" t="s">
        <v>328</v>
      </c>
      <c r="E36" s="40" t="s">
        <v>329</v>
      </c>
      <c r="F36" s="34"/>
      <c r="G36" s="24"/>
      <c r="H36" s="24" t="s">
        <v>28</v>
      </c>
      <c r="I36" s="24"/>
    </row>
    <row r="37" spans="1:9" ht="45">
      <c r="A37" s="39" t="s">
        <v>320</v>
      </c>
      <c r="B37" s="38" t="s">
        <v>321</v>
      </c>
      <c r="C37" s="40" t="s">
        <v>25</v>
      </c>
      <c r="D37" s="40" t="s">
        <v>330</v>
      </c>
      <c r="E37" s="40" t="s">
        <v>331</v>
      </c>
      <c r="F37" s="34"/>
      <c r="G37" s="24"/>
      <c r="H37" s="24" t="s">
        <v>28</v>
      </c>
      <c r="I37" s="24"/>
    </row>
    <row r="38" spans="1:9" ht="58.5" customHeight="1">
      <c r="A38" s="39" t="s">
        <v>75</v>
      </c>
      <c r="B38" s="38" t="s">
        <v>76</v>
      </c>
      <c r="C38" s="40" t="s">
        <v>25</v>
      </c>
      <c r="D38" s="40" t="s">
        <v>332</v>
      </c>
      <c r="E38" s="40" t="s">
        <v>333</v>
      </c>
      <c r="F38" s="34"/>
      <c r="G38" s="24"/>
      <c r="H38" s="24" t="s">
        <v>28</v>
      </c>
      <c r="I38" s="24"/>
    </row>
    <row r="39" spans="1:9" ht="45">
      <c r="A39" s="39" t="s">
        <v>75</v>
      </c>
      <c r="B39" s="38" t="s">
        <v>76</v>
      </c>
      <c r="C39" s="40" t="s">
        <v>25</v>
      </c>
      <c r="D39" s="40" t="s">
        <v>334</v>
      </c>
      <c r="E39" s="40" t="s">
        <v>335</v>
      </c>
      <c r="F39" s="34"/>
      <c r="G39" s="24"/>
      <c r="H39" s="24" t="s">
        <v>28</v>
      </c>
      <c r="I39" s="24"/>
    </row>
    <row r="40" spans="1:9">
      <c r="A40" s="39" t="s">
        <v>75</v>
      </c>
      <c r="B40" s="38" t="s">
        <v>76</v>
      </c>
      <c r="C40" s="40" t="s">
        <v>25</v>
      </c>
      <c r="D40" s="40" t="s">
        <v>336</v>
      </c>
      <c r="E40" s="40" t="s">
        <v>337</v>
      </c>
      <c r="F40" s="34"/>
      <c r="G40" s="24"/>
      <c r="H40" s="24" t="s">
        <v>28</v>
      </c>
      <c r="I40" s="24"/>
    </row>
    <row r="41" spans="1:9" ht="60.95" customHeight="1">
      <c r="A41" s="39" t="s">
        <v>338</v>
      </c>
      <c r="B41" s="38" t="s">
        <v>339</v>
      </c>
      <c r="C41" s="40" t="s">
        <v>25</v>
      </c>
      <c r="D41" s="40" t="s">
        <v>332</v>
      </c>
      <c r="E41" s="40" t="s">
        <v>340</v>
      </c>
      <c r="F41" s="34"/>
      <c r="G41" s="24"/>
      <c r="H41" s="24" t="s">
        <v>28</v>
      </c>
      <c r="I41" s="24"/>
    </row>
    <row r="42" spans="1:9" ht="45">
      <c r="A42" s="39" t="s">
        <v>338</v>
      </c>
      <c r="B42" s="38" t="s">
        <v>339</v>
      </c>
      <c r="C42" s="40" t="s">
        <v>25</v>
      </c>
      <c r="D42" s="40" t="s">
        <v>341</v>
      </c>
      <c r="E42" s="40" t="s">
        <v>342</v>
      </c>
      <c r="F42" s="34"/>
      <c r="G42" s="24"/>
      <c r="H42" s="24" t="s">
        <v>28</v>
      </c>
      <c r="I42" s="24"/>
    </row>
    <row r="43" spans="1:9" ht="45">
      <c r="A43" s="39" t="s">
        <v>338</v>
      </c>
      <c r="B43" s="38" t="s">
        <v>339</v>
      </c>
      <c r="C43" s="40" t="s">
        <v>25</v>
      </c>
      <c r="D43" s="40" t="s">
        <v>343</v>
      </c>
      <c r="E43" s="40" t="s">
        <v>344</v>
      </c>
      <c r="F43" s="34"/>
      <c r="G43" s="24"/>
      <c r="H43" s="24" t="s">
        <v>28</v>
      </c>
      <c r="I43" s="24"/>
    </row>
    <row r="44" spans="1:9" ht="45">
      <c r="A44" s="39" t="s">
        <v>345</v>
      </c>
      <c r="B44" s="38" t="s">
        <v>346</v>
      </c>
      <c r="C44" s="40" t="s">
        <v>25</v>
      </c>
      <c r="D44" s="40" t="s">
        <v>347</v>
      </c>
      <c r="E44" s="40" t="s">
        <v>348</v>
      </c>
      <c r="F44" s="34"/>
      <c r="G44" s="24"/>
      <c r="H44" s="24" t="s">
        <v>28</v>
      </c>
      <c r="I44" s="24"/>
    </row>
    <row r="45" spans="1:9" ht="45">
      <c r="A45" s="39" t="s">
        <v>345</v>
      </c>
      <c r="B45" s="38" t="s">
        <v>346</v>
      </c>
      <c r="C45" s="40" t="s">
        <v>25</v>
      </c>
      <c r="D45" s="40" t="s">
        <v>349</v>
      </c>
      <c r="E45" s="40" t="s">
        <v>350</v>
      </c>
      <c r="F45" s="34"/>
      <c r="G45" s="24"/>
      <c r="H45" s="24" t="s">
        <v>28</v>
      </c>
      <c r="I45" s="24"/>
    </row>
    <row r="46" spans="1:9" ht="45">
      <c r="A46" s="39" t="s">
        <v>345</v>
      </c>
      <c r="B46" s="38" t="s">
        <v>346</v>
      </c>
      <c r="C46" s="40" t="s">
        <v>25</v>
      </c>
      <c r="D46" s="40" t="s">
        <v>351</v>
      </c>
      <c r="E46" s="40" t="s">
        <v>352</v>
      </c>
      <c r="F46" s="34"/>
      <c r="G46" s="24"/>
      <c r="H46" s="24" t="s">
        <v>28</v>
      </c>
      <c r="I46" s="24"/>
    </row>
    <row r="47" spans="1:9" ht="45">
      <c r="A47" s="39" t="s">
        <v>353</v>
      </c>
      <c r="B47" s="38" t="s">
        <v>354</v>
      </c>
      <c r="C47" s="40" t="s">
        <v>25</v>
      </c>
      <c r="D47" s="40" t="s">
        <v>355</v>
      </c>
      <c r="E47" s="40" t="s">
        <v>356</v>
      </c>
      <c r="F47" s="34"/>
      <c r="G47" s="24"/>
      <c r="H47" s="24" t="s">
        <v>28</v>
      </c>
      <c r="I47" s="24"/>
    </row>
    <row r="48" spans="1:9" ht="30">
      <c r="A48" s="39" t="s">
        <v>353</v>
      </c>
      <c r="B48" s="38" t="s">
        <v>354</v>
      </c>
      <c r="C48" s="40" t="s">
        <v>25</v>
      </c>
      <c r="D48" s="40" t="s">
        <v>357</v>
      </c>
      <c r="E48" s="40" t="s">
        <v>358</v>
      </c>
      <c r="F48" s="34"/>
      <c r="G48" s="24"/>
      <c r="H48" s="24" t="s">
        <v>28</v>
      </c>
      <c r="I48" s="24"/>
    </row>
    <row r="49" spans="1:9" ht="60">
      <c r="A49" s="39" t="s">
        <v>359</v>
      </c>
      <c r="B49" s="38" t="s">
        <v>360</v>
      </c>
      <c r="C49" s="40" t="s">
        <v>25</v>
      </c>
      <c r="D49" s="40" t="s">
        <v>361</v>
      </c>
      <c r="E49" s="40" t="s">
        <v>362</v>
      </c>
      <c r="F49" s="34"/>
      <c r="G49" s="24"/>
      <c r="H49" s="24" t="s">
        <v>28</v>
      </c>
      <c r="I49" s="24"/>
    </row>
    <row r="50" spans="1:9" ht="60">
      <c r="A50" s="39" t="s">
        <v>359</v>
      </c>
      <c r="B50" s="38" t="s">
        <v>360</v>
      </c>
      <c r="C50" s="40" t="s">
        <v>25</v>
      </c>
      <c r="D50" s="40" t="s">
        <v>363</v>
      </c>
      <c r="E50" s="40" t="s">
        <v>364</v>
      </c>
      <c r="F50" s="34"/>
      <c r="G50" s="24"/>
      <c r="H50" s="24" t="s">
        <v>28</v>
      </c>
      <c r="I50" s="24"/>
    </row>
    <row r="51" spans="1:9" ht="60">
      <c r="A51" s="39" t="s">
        <v>359</v>
      </c>
      <c r="B51" s="38" t="s">
        <v>360</v>
      </c>
      <c r="C51" s="40" t="s">
        <v>25</v>
      </c>
      <c r="D51" s="40" t="s">
        <v>365</v>
      </c>
      <c r="E51" s="40" t="s">
        <v>366</v>
      </c>
      <c r="F51" s="34"/>
      <c r="G51" s="24"/>
      <c r="H51" s="24" t="s">
        <v>28</v>
      </c>
      <c r="I51" s="24"/>
    </row>
    <row r="52" spans="1:9" ht="60">
      <c r="A52" s="39" t="s">
        <v>359</v>
      </c>
      <c r="B52" s="38" t="s">
        <v>360</v>
      </c>
      <c r="C52" s="40" t="s">
        <v>25</v>
      </c>
      <c r="D52" s="40" t="s">
        <v>367</v>
      </c>
      <c r="E52" s="40" t="s">
        <v>368</v>
      </c>
      <c r="F52" s="34"/>
      <c r="G52" s="24"/>
      <c r="H52" s="24" t="s">
        <v>28</v>
      </c>
      <c r="I52" s="24"/>
    </row>
    <row r="53" spans="1:9">
      <c r="A53" s="39" t="s">
        <v>111</v>
      </c>
      <c r="B53" s="38" t="s">
        <v>112</v>
      </c>
      <c r="C53" s="40" t="s">
        <v>113</v>
      </c>
      <c r="D53" s="40" t="s">
        <v>246</v>
      </c>
      <c r="E53" s="40" t="s">
        <v>369</v>
      </c>
      <c r="F53" s="34"/>
      <c r="G53" s="24"/>
      <c r="H53" s="24" t="s">
        <v>28</v>
      </c>
      <c r="I53" s="24"/>
    </row>
    <row r="54" spans="1:9" ht="45">
      <c r="A54" s="39" t="s">
        <v>111</v>
      </c>
      <c r="B54" s="38" t="s">
        <v>112</v>
      </c>
      <c r="C54" s="40" t="s">
        <v>113</v>
      </c>
      <c r="D54" s="40" t="s">
        <v>370</v>
      </c>
      <c r="E54" s="40" t="s">
        <v>371</v>
      </c>
      <c r="F54" s="34"/>
      <c r="G54" s="24"/>
      <c r="H54" s="24" t="s">
        <v>28</v>
      </c>
      <c r="I54" s="24"/>
    </row>
    <row r="55" spans="1:9" ht="30">
      <c r="A55" s="39" t="s">
        <v>111</v>
      </c>
      <c r="B55" s="38" t="s">
        <v>112</v>
      </c>
      <c r="C55" s="40" t="s">
        <v>113</v>
      </c>
      <c r="D55" s="40" t="s">
        <v>372</v>
      </c>
      <c r="E55" s="40" t="s">
        <v>373</v>
      </c>
      <c r="F55" s="34"/>
      <c r="G55" s="24"/>
      <c r="H55" s="24" t="s">
        <v>28</v>
      </c>
      <c r="I55" s="24"/>
    </row>
    <row r="56" spans="1:9" ht="30">
      <c r="A56" s="39" t="s">
        <v>111</v>
      </c>
      <c r="B56" s="38" t="s">
        <v>112</v>
      </c>
      <c r="C56" s="40" t="s">
        <v>113</v>
      </c>
      <c r="D56" s="40" t="s">
        <v>258</v>
      </c>
      <c r="E56" s="40" t="s">
        <v>374</v>
      </c>
      <c r="F56" s="34"/>
      <c r="G56" s="24"/>
      <c r="H56" s="24" t="s">
        <v>28</v>
      </c>
      <c r="I56" s="24"/>
    </row>
    <row r="57" spans="1:9">
      <c r="A57" s="39" t="s">
        <v>128</v>
      </c>
      <c r="B57" s="38" t="s">
        <v>129</v>
      </c>
      <c r="C57" s="40" t="s">
        <v>113</v>
      </c>
      <c r="D57" s="40" t="s">
        <v>375</v>
      </c>
      <c r="E57" s="40" t="s">
        <v>376</v>
      </c>
      <c r="F57" s="34"/>
      <c r="G57" s="24"/>
      <c r="H57" s="24" t="s">
        <v>28</v>
      </c>
      <c r="I57" s="24"/>
    </row>
    <row r="58" spans="1:9">
      <c r="A58" s="39" t="s">
        <v>128</v>
      </c>
      <c r="B58" s="38" t="s">
        <v>129</v>
      </c>
      <c r="C58" s="40" t="s">
        <v>113</v>
      </c>
      <c r="D58" s="40" t="s">
        <v>377</v>
      </c>
      <c r="E58" s="40" t="s">
        <v>378</v>
      </c>
      <c r="F58" s="34"/>
      <c r="G58" s="24"/>
      <c r="H58" s="24" t="s">
        <v>28</v>
      </c>
      <c r="I58" s="24"/>
    </row>
    <row r="59" spans="1:9" ht="77.25" customHeight="1">
      <c r="A59" s="39" t="s">
        <v>128</v>
      </c>
      <c r="B59" s="38" t="s">
        <v>129</v>
      </c>
      <c r="C59" s="40" t="s">
        <v>113</v>
      </c>
      <c r="D59" s="40" t="s">
        <v>258</v>
      </c>
      <c r="E59" s="40" t="s">
        <v>477</v>
      </c>
      <c r="F59" s="34"/>
      <c r="G59" s="24"/>
      <c r="H59" s="24" t="s">
        <v>28</v>
      </c>
      <c r="I59" s="24"/>
    </row>
    <row r="60" spans="1:9" ht="30">
      <c r="A60" s="39" t="s">
        <v>152</v>
      </c>
      <c r="B60" s="38" t="s">
        <v>153</v>
      </c>
      <c r="C60" s="40" t="s">
        <v>113</v>
      </c>
      <c r="D60" s="40" t="s">
        <v>260</v>
      </c>
      <c r="E60" s="40" t="s">
        <v>379</v>
      </c>
      <c r="F60" s="34"/>
      <c r="G60" s="24"/>
      <c r="H60" s="24" t="s">
        <v>28</v>
      </c>
      <c r="I60" s="24"/>
    </row>
    <row r="61" spans="1:9" ht="30">
      <c r="A61" s="39" t="s">
        <v>152</v>
      </c>
      <c r="B61" s="38" t="s">
        <v>153</v>
      </c>
      <c r="C61" s="40" t="s">
        <v>113</v>
      </c>
      <c r="D61" s="40" t="s">
        <v>380</v>
      </c>
      <c r="E61" s="40" t="s">
        <v>381</v>
      </c>
      <c r="F61" s="34"/>
      <c r="G61" s="24"/>
      <c r="H61" s="24" t="s">
        <v>28</v>
      </c>
      <c r="I61" s="24"/>
    </row>
    <row r="62" spans="1:9">
      <c r="A62" s="39" t="s">
        <v>152</v>
      </c>
      <c r="B62" s="38" t="s">
        <v>153</v>
      </c>
      <c r="C62" s="40" t="s">
        <v>113</v>
      </c>
      <c r="D62" s="40" t="s">
        <v>153</v>
      </c>
      <c r="E62" s="40" t="s">
        <v>382</v>
      </c>
      <c r="F62" s="34"/>
      <c r="G62" s="24"/>
      <c r="H62" s="24" t="s">
        <v>28</v>
      </c>
      <c r="I62" s="24"/>
    </row>
    <row r="63" spans="1:9" ht="45">
      <c r="A63" s="39" t="s">
        <v>160</v>
      </c>
      <c r="B63" s="38" t="s">
        <v>161</v>
      </c>
      <c r="C63" s="40" t="s">
        <v>113</v>
      </c>
      <c r="D63" s="40" t="s">
        <v>383</v>
      </c>
      <c r="E63" s="40" t="s">
        <v>384</v>
      </c>
      <c r="F63" s="34"/>
      <c r="G63" s="24"/>
      <c r="H63" s="24" t="s">
        <v>28</v>
      </c>
      <c r="I63" s="24"/>
    </row>
    <row r="64" spans="1:9" ht="75">
      <c r="A64" s="39" t="s">
        <v>160</v>
      </c>
      <c r="B64" s="38" t="s">
        <v>161</v>
      </c>
      <c r="C64" s="40" t="s">
        <v>113</v>
      </c>
      <c r="D64" s="40" t="s">
        <v>385</v>
      </c>
      <c r="E64" s="40" t="s">
        <v>386</v>
      </c>
      <c r="F64" s="34"/>
      <c r="G64" s="24"/>
      <c r="H64" s="24" t="s">
        <v>28</v>
      </c>
      <c r="I64" s="24"/>
    </row>
    <row r="65" spans="1:9" ht="45">
      <c r="A65" s="39" t="s">
        <v>160</v>
      </c>
      <c r="B65" s="38" t="s">
        <v>161</v>
      </c>
      <c r="C65" s="40" t="s">
        <v>113</v>
      </c>
      <c r="D65" s="40" t="s">
        <v>387</v>
      </c>
      <c r="E65" s="40" t="s">
        <v>388</v>
      </c>
      <c r="F65" s="28"/>
      <c r="G65" s="24"/>
      <c r="H65" s="24" t="s">
        <v>28</v>
      </c>
      <c r="I65" s="24"/>
    </row>
    <row r="66" spans="1:9" ht="60">
      <c r="A66" s="39" t="s">
        <v>206</v>
      </c>
      <c r="B66" s="38" t="s">
        <v>244</v>
      </c>
      <c r="C66" s="40" t="s">
        <v>113</v>
      </c>
      <c r="D66" s="40" t="s">
        <v>258</v>
      </c>
      <c r="E66" s="56" t="s">
        <v>389</v>
      </c>
      <c r="F66" s="28"/>
      <c r="G66" s="24"/>
      <c r="H66" s="24" t="s">
        <v>28</v>
      </c>
      <c r="I66" s="24"/>
    </row>
    <row r="67" spans="1:9">
      <c r="A67" s="39" t="s">
        <v>206</v>
      </c>
      <c r="B67" s="38" t="s">
        <v>244</v>
      </c>
      <c r="C67" s="40" t="s">
        <v>113</v>
      </c>
      <c r="D67" s="40" t="s">
        <v>390</v>
      </c>
      <c r="E67" s="56" t="s">
        <v>391</v>
      </c>
      <c r="F67" s="28"/>
      <c r="G67" s="24"/>
      <c r="H67" s="24" t="s">
        <v>28</v>
      </c>
      <c r="I67" s="24"/>
    </row>
    <row r="68" spans="1:9">
      <c r="A68" s="39" t="s">
        <v>206</v>
      </c>
      <c r="B68" s="38" t="s">
        <v>244</v>
      </c>
      <c r="C68" s="40" t="s">
        <v>113</v>
      </c>
      <c r="D68" s="40" t="s">
        <v>392</v>
      </c>
      <c r="E68" s="56" t="s">
        <v>393</v>
      </c>
      <c r="F68" s="28"/>
      <c r="G68" s="24"/>
      <c r="H68" s="24" t="s">
        <v>28</v>
      </c>
      <c r="I68" s="24"/>
    </row>
    <row r="69" spans="1:9" ht="30">
      <c r="A69" s="39" t="s">
        <v>214</v>
      </c>
      <c r="B69" s="38" t="s">
        <v>215</v>
      </c>
      <c r="C69" s="40" t="s">
        <v>113</v>
      </c>
      <c r="D69" s="40" t="s">
        <v>258</v>
      </c>
      <c r="E69" s="40" t="s">
        <v>394</v>
      </c>
      <c r="F69" s="28"/>
      <c r="G69" s="24"/>
      <c r="H69" s="24" t="s">
        <v>28</v>
      </c>
      <c r="I69" s="24"/>
    </row>
    <row r="70" spans="1:9" ht="30">
      <c r="A70" s="39" t="s">
        <v>214</v>
      </c>
      <c r="B70" s="38" t="s">
        <v>215</v>
      </c>
      <c r="C70" s="40" t="s">
        <v>113</v>
      </c>
      <c r="D70" s="40" t="s">
        <v>395</v>
      </c>
      <c r="E70" s="40" t="s">
        <v>396</v>
      </c>
      <c r="F70" s="28"/>
      <c r="G70" s="24"/>
      <c r="H70" s="24" t="s">
        <v>28</v>
      </c>
      <c r="I70" s="24"/>
    </row>
    <row r="71" spans="1:9" ht="30">
      <c r="A71" s="39" t="s">
        <v>214</v>
      </c>
      <c r="B71" s="38" t="s">
        <v>215</v>
      </c>
      <c r="C71" s="41" t="s">
        <v>113</v>
      </c>
      <c r="D71" s="41" t="s">
        <v>246</v>
      </c>
      <c r="E71" s="41" t="s">
        <v>397</v>
      </c>
      <c r="F71" s="57"/>
      <c r="G71" s="55"/>
      <c r="H71" s="24" t="s">
        <v>28</v>
      </c>
      <c r="I71" s="58"/>
    </row>
  </sheetData>
  <mergeCells count="3">
    <mergeCell ref="A2:I2"/>
    <mergeCell ref="G4:I4"/>
    <mergeCell ref="A4:E4"/>
  </mergeCells>
  <dataValidations count="2">
    <dataValidation type="list" allowBlank="1" showInputMessage="1" showErrorMessage="1" sqref="H6:H71">
      <formula1>"Conforme,Non conforme,Sans réponse"</formula1>
    </dataValidation>
    <dataValidation type="list" allowBlank="1" showInputMessage="1" showErrorMessage="1" sqref="C6:C71">
      <formula1>"Mutualisé,Utilisateur"</formula1>
    </dataValidation>
  </dataValidations>
  <pageMargins left="0.7" right="0.7" top="0.75" bottom="0.75" header="0.3" footer="0.3"/>
  <pageSetup scale="3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N26022"/>
  <sheetViews>
    <sheetView topLeftCell="A22" zoomScale="84" zoomScaleNormal="84" workbookViewId="0">
      <selection activeCell="D26" sqref="D26"/>
    </sheetView>
  </sheetViews>
  <sheetFormatPr baseColWidth="10" defaultColWidth="8.7109375" defaultRowHeight="15"/>
  <cols>
    <col min="1" max="1" width="35.28515625" style="21" customWidth="1"/>
    <col min="2" max="2" width="25.85546875" style="21" customWidth="1"/>
    <col min="3" max="3" width="12" style="21" customWidth="1"/>
    <col min="4" max="4" width="87.85546875" style="21" bestFit="1" customWidth="1"/>
    <col min="5" max="5" width="3.28515625" style="21" customWidth="1"/>
    <col min="6" max="6" width="11.42578125" style="21" customWidth="1"/>
    <col min="7" max="7" width="19" style="21" customWidth="1"/>
    <col min="8" max="8" width="42.140625" style="21" customWidth="1"/>
    <col min="9" max="9" width="3" style="21" customWidth="1"/>
    <col min="10" max="16384" width="8.7109375" style="21"/>
  </cols>
  <sheetData>
    <row r="2" spans="1:14" ht="23.1" customHeight="1">
      <c r="A2" s="87" t="s">
        <v>398</v>
      </c>
      <c r="B2" s="87"/>
      <c r="C2" s="87"/>
      <c r="D2" s="87"/>
      <c r="E2" s="87"/>
      <c r="F2" s="87"/>
      <c r="G2" s="87"/>
      <c r="H2" s="87"/>
      <c r="I2" s="23"/>
      <c r="J2" s="23"/>
      <c r="K2" s="23"/>
      <c r="L2" s="23"/>
      <c r="M2" s="23"/>
      <c r="N2" s="23"/>
    </row>
    <row r="4" spans="1:14" ht="19.5" customHeight="1">
      <c r="A4" s="84"/>
      <c r="B4" s="84"/>
      <c r="C4" s="84"/>
      <c r="D4" s="84"/>
      <c r="E4" s="35"/>
      <c r="F4" s="85" t="s">
        <v>13</v>
      </c>
      <c r="G4" s="86"/>
      <c r="H4" s="86"/>
    </row>
    <row r="5" spans="1:14" ht="33.950000000000003" customHeight="1">
      <c r="A5" s="30" t="s">
        <v>399</v>
      </c>
      <c r="B5" s="31" t="s">
        <v>400</v>
      </c>
      <c r="C5" s="31" t="s">
        <v>17</v>
      </c>
      <c r="D5" s="31" t="s">
        <v>18</v>
      </c>
      <c r="E5" s="32" t="s">
        <v>19</v>
      </c>
      <c r="F5" s="33" t="s">
        <v>20</v>
      </c>
      <c r="G5" s="33" t="s">
        <v>21</v>
      </c>
      <c r="H5" s="33" t="s">
        <v>22</v>
      </c>
      <c r="I5" s="22"/>
    </row>
    <row r="6" spans="1:14" ht="60">
      <c r="A6" s="39" t="s">
        <v>401</v>
      </c>
      <c r="B6" s="40" t="s">
        <v>402</v>
      </c>
      <c r="C6" s="40" t="s">
        <v>403</v>
      </c>
      <c r="D6" s="40" t="s">
        <v>404</v>
      </c>
      <c r="E6" s="54"/>
      <c r="F6" s="40"/>
      <c r="G6" s="41" t="s">
        <v>28</v>
      </c>
      <c r="H6" s="40"/>
      <c r="I6" s="22"/>
    </row>
    <row r="7" spans="1:14" ht="148.5" customHeight="1">
      <c r="A7" s="39" t="s">
        <v>401</v>
      </c>
      <c r="B7" s="40" t="s">
        <v>402</v>
      </c>
      <c r="C7" s="40" t="s">
        <v>405</v>
      </c>
      <c r="D7" s="40" t="s">
        <v>406</v>
      </c>
      <c r="E7" s="54"/>
      <c r="F7" s="40"/>
      <c r="G7" s="41" t="s">
        <v>28</v>
      </c>
      <c r="H7" s="40"/>
      <c r="I7" s="22"/>
    </row>
    <row r="8" spans="1:14" ht="79.5" customHeight="1">
      <c r="A8" s="39" t="s">
        <v>401</v>
      </c>
      <c r="B8" s="40" t="s">
        <v>402</v>
      </c>
      <c r="C8" s="40" t="s">
        <v>407</v>
      </c>
      <c r="D8" s="40" t="s">
        <v>408</v>
      </c>
      <c r="E8" s="54"/>
      <c r="F8" s="40"/>
      <c r="G8" s="41" t="s">
        <v>28</v>
      </c>
      <c r="H8" s="40"/>
      <c r="I8" s="22"/>
    </row>
    <row r="9" spans="1:14" ht="60.75" thickBot="1">
      <c r="A9" s="39" t="s">
        <v>401</v>
      </c>
      <c r="B9" s="40" t="s">
        <v>402</v>
      </c>
      <c r="C9" s="40" t="s">
        <v>409</v>
      </c>
      <c r="D9" s="40" t="s">
        <v>410</v>
      </c>
      <c r="E9" s="54"/>
      <c r="F9" s="40"/>
      <c r="G9" s="41" t="s">
        <v>28</v>
      </c>
      <c r="H9" s="40"/>
      <c r="I9" s="22"/>
    </row>
    <row r="10" spans="1:14" ht="151.5" customHeight="1" thickTop="1">
      <c r="A10" s="39" t="s">
        <v>401</v>
      </c>
      <c r="B10" s="40" t="s">
        <v>402</v>
      </c>
      <c r="C10" s="40" t="s">
        <v>411</v>
      </c>
      <c r="D10" s="40" t="s">
        <v>412</v>
      </c>
      <c r="E10" s="27"/>
      <c r="F10" s="43"/>
      <c r="G10" s="24" t="s">
        <v>28</v>
      </c>
      <c r="H10" s="26"/>
    </row>
    <row r="11" spans="1:14" ht="81.599999999999994" customHeight="1">
      <c r="A11" s="39" t="s">
        <v>401</v>
      </c>
      <c r="B11" s="40" t="s">
        <v>402</v>
      </c>
      <c r="C11" s="40" t="s">
        <v>413</v>
      </c>
      <c r="D11" s="40" t="s">
        <v>414</v>
      </c>
      <c r="E11" s="28"/>
      <c r="F11" s="26"/>
      <c r="G11" s="24" t="s">
        <v>28</v>
      </c>
      <c r="H11" s="26"/>
    </row>
    <row r="12" spans="1:14" ht="60">
      <c r="A12" s="39" t="s">
        <v>401</v>
      </c>
      <c r="B12" s="40" t="s">
        <v>402</v>
      </c>
      <c r="C12" s="40" t="s">
        <v>415</v>
      </c>
      <c r="D12" s="40" t="s">
        <v>416</v>
      </c>
      <c r="E12" s="28"/>
      <c r="F12" s="26"/>
      <c r="G12" s="24" t="s">
        <v>28</v>
      </c>
      <c r="H12" s="26"/>
    </row>
    <row r="13" spans="1:14" ht="60">
      <c r="A13" s="39" t="s">
        <v>401</v>
      </c>
      <c r="B13" s="40" t="s">
        <v>402</v>
      </c>
      <c r="C13" s="40" t="s">
        <v>417</v>
      </c>
      <c r="D13" s="40" t="s">
        <v>418</v>
      </c>
      <c r="E13" s="28"/>
      <c r="F13" s="26"/>
      <c r="G13" s="24" t="s">
        <v>28</v>
      </c>
      <c r="H13" s="26"/>
    </row>
    <row r="14" spans="1:14" ht="60">
      <c r="A14" s="39" t="s">
        <v>401</v>
      </c>
      <c r="B14" s="40" t="s">
        <v>402</v>
      </c>
      <c r="C14" s="40" t="s">
        <v>419</v>
      </c>
      <c r="D14" s="40" t="s">
        <v>420</v>
      </c>
      <c r="E14" s="28"/>
      <c r="F14" s="26"/>
      <c r="G14" s="24" t="s">
        <v>28</v>
      </c>
      <c r="H14" s="26"/>
    </row>
    <row r="15" spans="1:14" ht="60">
      <c r="A15" s="39" t="s">
        <v>401</v>
      </c>
      <c r="B15" s="40" t="s">
        <v>402</v>
      </c>
      <c r="C15" s="40" t="s">
        <v>421</v>
      </c>
      <c r="D15" s="40" t="s">
        <v>422</v>
      </c>
      <c r="E15" s="28"/>
      <c r="F15" s="26"/>
      <c r="G15" s="24" t="s">
        <v>28</v>
      </c>
      <c r="H15" s="26"/>
    </row>
    <row r="16" spans="1:14" ht="99.95" customHeight="1">
      <c r="A16" s="39" t="s">
        <v>401</v>
      </c>
      <c r="B16" s="40" t="s">
        <v>402</v>
      </c>
      <c r="C16" s="40" t="s">
        <v>423</v>
      </c>
      <c r="D16" s="40" t="s">
        <v>424</v>
      </c>
      <c r="E16" s="28"/>
      <c r="F16" s="26"/>
      <c r="G16" s="24" t="s">
        <v>28</v>
      </c>
      <c r="H16" s="26"/>
    </row>
    <row r="17" spans="1:8" ht="60.95" customHeight="1">
      <c r="A17" s="39" t="s">
        <v>401</v>
      </c>
      <c r="B17" s="40" t="s">
        <v>402</v>
      </c>
      <c r="C17" s="40" t="s">
        <v>425</v>
      </c>
      <c r="D17" s="40" t="s">
        <v>426</v>
      </c>
      <c r="E17" s="28"/>
      <c r="F17" s="26"/>
      <c r="G17" s="24" t="s">
        <v>28</v>
      </c>
      <c r="H17" s="26"/>
    </row>
    <row r="18" spans="1:8" ht="61.5" customHeight="1">
      <c r="A18" s="39" t="s">
        <v>401</v>
      </c>
      <c r="B18" s="40" t="s">
        <v>402</v>
      </c>
      <c r="C18" s="40" t="s">
        <v>427</v>
      </c>
      <c r="D18" s="40" t="s">
        <v>428</v>
      </c>
      <c r="E18" s="28"/>
      <c r="F18" s="26"/>
      <c r="G18" s="24" t="s">
        <v>28</v>
      </c>
      <c r="H18" s="26"/>
    </row>
    <row r="19" spans="1:8" ht="63.6" customHeight="1">
      <c r="A19" s="39" t="s">
        <v>401</v>
      </c>
      <c r="B19" s="40" t="s">
        <v>402</v>
      </c>
      <c r="C19" s="40" t="s">
        <v>429</v>
      </c>
      <c r="D19" s="40" t="s">
        <v>430</v>
      </c>
      <c r="E19" s="28"/>
      <c r="F19" s="26"/>
      <c r="G19" s="24" t="s">
        <v>28</v>
      </c>
      <c r="H19" s="26"/>
    </row>
    <row r="20" spans="1:8" ht="66" customHeight="1">
      <c r="A20" s="39" t="s">
        <v>401</v>
      </c>
      <c r="B20" s="40" t="s">
        <v>402</v>
      </c>
      <c r="C20" s="40" t="s">
        <v>431</v>
      </c>
      <c r="D20" s="40" t="s">
        <v>432</v>
      </c>
      <c r="E20" s="28"/>
      <c r="F20" s="26"/>
      <c r="G20" s="24" t="s">
        <v>28</v>
      </c>
      <c r="H20" s="26"/>
    </row>
    <row r="21" spans="1:8" ht="68.099999999999994" customHeight="1">
      <c r="A21" s="39" t="s">
        <v>401</v>
      </c>
      <c r="B21" s="40" t="s">
        <v>402</v>
      </c>
      <c r="C21" s="40" t="s">
        <v>433</v>
      </c>
      <c r="D21" s="40" t="s">
        <v>434</v>
      </c>
      <c r="E21" s="28"/>
      <c r="F21" s="26"/>
      <c r="G21" s="24" t="s">
        <v>28</v>
      </c>
      <c r="H21" s="26"/>
    </row>
    <row r="22" spans="1:8" ht="69.599999999999994" customHeight="1">
      <c r="A22" s="39" t="s">
        <v>401</v>
      </c>
      <c r="B22" s="40" t="s">
        <v>402</v>
      </c>
      <c r="C22" s="40" t="s">
        <v>435</v>
      </c>
      <c r="D22" s="40" t="s">
        <v>436</v>
      </c>
      <c r="E22" s="28"/>
      <c r="F22" s="26"/>
      <c r="G22" s="24" t="s">
        <v>28</v>
      </c>
      <c r="H22" s="26"/>
    </row>
    <row r="23" spans="1:8" ht="66.95" customHeight="1">
      <c r="A23" s="39" t="s">
        <v>401</v>
      </c>
      <c r="B23" s="40" t="s">
        <v>402</v>
      </c>
      <c r="C23" s="40" t="s">
        <v>437</v>
      </c>
      <c r="D23" s="41" t="s">
        <v>438</v>
      </c>
      <c r="E23" s="28"/>
      <c r="F23" s="24"/>
      <c r="G23" s="24" t="s">
        <v>28</v>
      </c>
      <c r="H23" s="24"/>
    </row>
    <row r="24" spans="1:8" ht="69.599999999999994" customHeight="1">
      <c r="A24" s="39" t="s">
        <v>401</v>
      </c>
      <c r="B24" s="41" t="s">
        <v>402</v>
      </c>
      <c r="C24" s="41" t="s">
        <v>439</v>
      </c>
      <c r="D24" s="41" t="s">
        <v>440</v>
      </c>
      <c r="E24" s="34"/>
      <c r="F24" s="24"/>
      <c r="G24" s="24" t="s">
        <v>28</v>
      </c>
      <c r="H24" s="24"/>
    </row>
    <row r="25" spans="1:8" ht="69.599999999999994" customHeight="1">
      <c r="A25" s="39" t="s">
        <v>401</v>
      </c>
      <c r="B25" s="40" t="s">
        <v>402</v>
      </c>
      <c r="C25" s="40" t="s">
        <v>441</v>
      </c>
      <c r="D25" s="41" t="s">
        <v>442</v>
      </c>
      <c r="E25" s="28"/>
      <c r="F25" s="24"/>
      <c r="G25" s="24" t="s">
        <v>28</v>
      </c>
      <c r="H25" s="24"/>
    </row>
    <row r="26" spans="1:8" ht="62.1" customHeight="1">
      <c r="A26" s="39" t="s">
        <v>401</v>
      </c>
      <c r="B26" s="64" t="s">
        <v>402</v>
      </c>
      <c r="C26" s="64" t="s">
        <v>443</v>
      </c>
      <c r="D26" s="41" t="s">
        <v>444</v>
      </c>
      <c r="E26" s="28"/>
      <c r="F26" s="24"/>
      <c r="G26" s="24" t="s">
        <v>28</v>
      </c>
      <c r="H26" s="24"/>
    </row>
    <row r="4815" spans="4:4">
      <c r="D4815" s="21" t="s">
        <v>445</v>
      </c>
    </row>
    <row r="26022" spans="2:2">
      <c r="B26022" s="21" t="s">
        <v>19</v>
      </c>
    </row>
  </sheetData>
  <mergeCells count="3">
    <mergeCell ref="A2:H2"/>
    <mergeCell ref="A4:D4"/>
    <mergeCell ref="F4:H4"/>
  </mergeCells>
  <phoneticPr fontId="22" type="noConversion"/>
  <dataValidations disablePrompts="1" count="1">
    <dataValidation type="list" allowBlank="1" showInputMessage="1" showErrorMessage="1" sqref="G6:G26">
      <formula1>"Conforme,Non conforme,Sans réponse"</formula1>
    </dataValidation>
  </dataValidations>
  <pageMargins left="0.7" right="0.7" top="0.75" bottom="0.75" header="0.3" footer="0.3"/>
  <pageSetup scale="37"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14"/>
  <sheetViews>
    <sheetView zoomScale="115" zoomScaleNormal="115" workbookViewId="0">
      <selection activeCell="B21" sqref="B21"/>
    </sheetView>
  </sheetViews>
  <sheetFormatPr baseColWidth="10" defaultColWidth="8.7109375" defaultRowHeight="15"/>
  <cols>
    <col min="1" max="1" width="34.28515625" style="21" customWidth="1"/>
    <col min="2" max="2" width="14" style="21" customWidth="1"/>
    <col min="3" max="6" width="12.85546875" style="21" customWidth="1"/>
    <col min="7" max="16384" width="8.7109375" style="21"/>
  </cols>
  <sheetData>
    <row r="2" spans="1:12" ht="27" customHeight="1">
      <c r="A2" s="93" t="s">
        <v>446</v>
      </c>
      <c r="B2" s="93"/>
      <c r="C2" s="93"/>
      <c r="D2" s="93"/>
      <c r="E2" s="93"/>
      <c r="F2" s="93"/>
      <c r="G2" s="46"/>
      <c r="H2" s="46"/>
      <c r="I2" s="46"/>
      <c r="J2" s="46"/>
      <c r="K2" s="46"/>
      <c r="L2" s="46"/>
    </row>
    <row r="4" spans="1:12">
      <c r="A4" s="92" t="s">
        <v>447</v>
      </c>
      <c r="B4" s="92"/>
      <c r="C4" s="92"/>
      <c r="D4" s="92"/>
      <c r="E4" s="92"/>
      <c r="F4" s="92"/>
    </row>
    <row r="5" spans="1:12">
      <c r="A5" s="10" t="s">
        <v>448</v>
      </c>
      <c r="B5" s="9">
        <f>MIN(Principes[Date évaluation],Fonctions[Date évaluation],PrincipesAO[Date évaluation],FonctionsTrv[Date évaluation])</f>
        <v>0</v>
      </c>
      <c r="C5" s="11"/>
      <c r="D5" s="11"/>
      <c r="E5" s="11"/>
      <c r="F5" s="12"/>
    </row>
    <row r="6" spans="1:12">
      <c r="A6" s="10" t="s">
        <v>449</v>
      </c>
      <c r="B6" s="9">
        <f>MAX(Principes[Date évaluation],Fonctions[Date évaluation],PrincipesAO[Date évaluation],FonctionsTrv[Date évaluation])</f>
        <v>0</v>
      </c>
      <c r="C6" s="11"/>
      <c r="D6" s="11"/>
      <c r="E6" s="11"/>
      <c r="F6" s="12"/>
    </row>
    <row r="8" spans="1:12">
      <c r="A8" s="92" t="s">
        <v>450</v>
      </c>
      <c r="B8" s="92"/>
      <c r="C8" s="92"/>
      <c r="D8" s="92"/>
      <c r="E8" s="92"/>
      <c r="F8" s="92"/>
    </row>
    <row r="10" spans="1:12">
      <c r="B10" s="47" t="s">
        <v>451</v>
      </c>
      <c r="C10" s="47" t="s">
        <v>452</v>
      </c>
      <c r="D10" s="47" t="s">
        <v>453</v>
      </c>
      <c r="E10" s="47" t="s">
        <v>28</v>
      </c>
    </row>
    <row r="11" spans="1:12">
      <c r="A11" s="49" t="s">
        <v>454</v>
      </c>
      <c r="B11" s="48">
        <f>COUNTIF(Principes[Code du service],"&lt;&gt;")</f>
        <v>90</v>
      </c>
      <c r="C11" s="59">
        <f>COUNTIFS(Principes[Code du service],"&lt;&gt;",Principes[Résultat],"Conforme")</f>
        <v>0</v>
      </c>
      <c r="D11" s="59">
        <f>COUNTIFS(Principes[Code du service],"&lt;&gt;",Principes[Résultat],"Non conforme")</f>
        <v>0</v>
      </c>
      <c r="E11" s="59">
        <f>COUNTIFS(Principes[Code du service],"&lt;&gt;",Principes[Résultat],"Sans réponse")</f>
        <v>90</v>
      </c>
    </row>
    <row r="12" spans="1:12">
      <c r="A12" s="45" t="s">
        <v>455</v>
      </c>
      <c r="B12" s="45">
        <f>COUNTIF(FonctionsTrv[Fonction],"&lt;&gt;")</f>
        <v>10</v>
      </c>
      <c r="C12" s="25">
        <f>COUNTIFS(FonctionsTrv[Fonction],"&lt;&gt;",FonctionsTrv[Résultat],"Conforme")</f>
        <v>0</v>
      </c>
      <c r="D12" s="25">
        <f>COUNTIFS(FonctionsTrv[Fonction],"&lt;&gt;",FonctionsTrv[Résultat],"Non conforme")</f>
        <v>0</v>
      </c>
      <c r="E12" s="25">
        <f>COUNTIFS(FonctionsTrv[Fonction],"&lt;&gt;",FonctionsTrv[Résultat],"Sans réponse")</f>
        <v>10</v>
      </c>
    </row>
    <row r="13" spans="1:12">
      <c r="A13" s="44" t="s">
        <v>456</v>
      </c>
      <c r="B13" s="45">
        <f>COUNTIF(Fonctions[Fonction],"&lt;&gt;")</f>
        <v>66</v>
      </c>
      <c r="C13" s="25">
        <f>COUNTIFS(Fonctions[Fonction],"&lt;&gt;",Fonctions[Résultat],"Conforme")</f>
        <v>0</v>
      </c>
      <c r="D13" s="25">
        <f>COUNTIFS(Fonctions[Fonction],"&lt;&gt;",Fonctions[Résultat],"Non conforme")</f>
        <v>0</v>
      </c>
      <c r="E13" s="25">
        <f>COUNTIFS(Fonctions[Fonction],"&lt;&gt;",Fonctions[Résultat],"Sans réponse")</f>
        <v>66</v>
      </c>
    </row>
    <row r="14" spans="1:12">
      <c r="A14" s="50" t="s">
        <v>457</v>
      </c>
      <c r="B14" s="51">
        <f>COUNTIF(PrincipesAO[Référence du principe],"&lt;&gt;")</f>
        <v>21</v>
      </c>
      <c r="C14" s="25">
        <f>COUNTIF(PrincipesAO[Résultat],"Conforme")</f>
        <v>0</v>
      </c>
      <c r="D14" s="25">
        <f>COUNTIF(PrincipesAO[Résultat],"Non conforme")</f>
        <v>0</v>
      </c>
      <c r="E14" s="25">
        <f>COUNTIF(PrincipesAO[Résultat],"Sans réponse")</f>
        <v>21</v>
      </c>
    </row>
  </sheetData>
  <mergeCells count="3">
    <mergeCell ref="A4:F4"/>
    <mergeCell ref="A8:F8"/>
    <mergeCell ref="A2:F2"/>
  </mergeCells>
  <conditionalFormatting sqref="B5:B6">
    <cfRule type="cellIs" dxfId="1" priority="1" stopIfTrue="1" operator="notEqual">
      <formula>0</formula>
    </cfRule>
  </conditionalFormatting>
  <pageMargins left="0.7" right="0.7"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c r="A1" s="16" t="s">
        <v>458</v>
      </c>
      <c r="B1" t="s">
        <v>459</v>
      </c>
    </row>
    <row r="2" spans="1:2">
      <c r="A2" s="16" t="s">
        <v>460</v>
      </c>
      <c r="B2" t="s">
        <v>461</v>
      </c>
    </row>
    <row r="3" spans="1:2">
      <c r="A3" s="16" t="s">
        <v>462</v>
      </c>
      <c r="B3" t="s">
        <v>461</v>
      </c>
    </row>
    <row r="5" spans="1:2">
      <c r="A5" s="16" t="s">
        <v>463</v>
      </c>
      <c r="B5" t="s">
        <v>464</v>
      </c>
    </row>
    <row r="6" spans="1:2">
      <c r="A6" s="17" t="s">
        <v>465</v>
      </c>
      <c r="B6">
        <v>22</v>
      </c>
    </row>
    <row r="7" spans="1:2">
      <c r="A7" s="17" t="s">
        <v>25</v>
      </c>
      <c r="B7">
        <v>50</v>
      </c>
    </row>
    <row r="8" spans="1:2">
      <c r="A8" s="17" t="s">
        <v>466</v>
      </c>
      <c r="B8">
        <v>72</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21"/>
  <sheetViews>
    <sheetView view="pageLayout" zoomScale="130" zoomScaleNormal="100" zoomScalePageLayoutView="130" workbookViewId="0">
      <selection activeCell="D9" sqref="D9"/>
    </sheetView>
  </sheetViews>
  <sheetFormatPr baseColWidth="10" defaultColWidth="9.140625" defaultRowHeight="15"/>
  <cols>
    <col min="1" max="1" width="30.7109375" bestFit="1" customWidth="1"/>
    <col min="2" max="5" width="14.5703125" customWidth="1"/>
  </cols>
  <sheetData>
    <row r="1" spans="1:6" ht="15.75">
      <c r="A1" s="94" t="s">
        <v>467</v>
      </c>
      <c r="B1" s="94"/>
      <c r="C1" s="94"/>
      <c r="D1" s="94"/>
      <c r="E1" s="94"/>
      <c r="F1" s="94"/>
    </row>
    <row r="2" spans="1:6" ht="23.25">
      <c r="A2" s="95"/>
      <c r="B2" s="95"/>
      <c r="C2" s="95"/>
      <c r="D2" s="6"/>
      <c r="E2" s="6"/>
      <c r="F2" s="3"/>
    </row>
    <row r="3" spans="1:6">
      <c r="A3" s="96" t="s">
        <v>447</v>
      </c>
      <c r="B3" s="96"/>
      <c r="C3" s="96"/>
      <c r="D3" s="96"/>
      <c r="E3" s="96"/>
      <c r="F3" s="96"/>
    </row>
    <row r="4" spans="1:6">
      <c r="A4" s="10" t="s">
        <v>448</v>
      </c>
      <c r="B4" s="9" t="e">
        <f>MIN(#REF!,#REF!)</f>
        <v>#REF!</v>
      </c>
      <c r="C4" s="11"/>
      <c r="D4" s="11"/>
      <c r="E4" s="11"/>
      <c r="F4" s="12"/>
    </row>
    <row r="5" spans="1:6">
      <c r="A5" s="10" t="s">
        <v>449</v>
      </c>
      <c r="B5" s="9" t="e">
        <f>MAX(#REF!,#REF!)</f>
        <v>#REF!</v>
      </c>
      <c r="C5" s="11"/>
      <c r="D5" s="11"/>
      <c r="E5" s="11"/>
      <c r="F5" s="12"/>
    </row>
    <row r="6" spans="1:6">
      <c r="A6" s="12"/>
      <c r="B6" s="11"/>
      <c r="C6" s="11"/>
      <c r="D6" s="11"/>
      <c r="E6" s="11"/>
      <c r="F6" s="12"/>
    </row>
    <row r="7" spans="1:6">
      <c r="A7" s="96" t="s">
        <v>468</v>
      </c>
      <c r="B7" s="96"/>
      <c r="C7" s="96"/>
      <c r="D7" s="96"/>
      <c r="E7" s="96"/>
      <c r="F7" s="96"/>
    </row>
    <row r="8" spans="1:6">
      <c r="A8" s="12"/>
      <c r="B8" s="11"/>
      <c r="C8" s="11"/>
      <c r="D8" s="11"/>
      <c r="E8" s="11"/>
      <c r="F8" s="12"/>
    </row>
    <row r="9" spans="1:6">
      <c r="A9" s="12"/>
      <c r="B9" s="11"/>
      <c r="C9" s="11"/>
      <c r="D9" s="11"/>
      <c r="E9" s="11"/>
      <c r="F9" s="12"/>
    </row>
    <row r="10" spans="1:6">
      <c r="A10" s="5"/>
      <c r="B10" s="7" t="s">
        <v>469</v>
      </c>
      <c r="C10" s="7" t="s">
        <v>452</v>
      </c>
      <c r="D10" s="7" t="s">
        <v>453</v>
      </c>
      <c r="E10" s="7" t="s">
        <v>28</v>
      </c>
      <c r="F10" s="12"/>
    </row>
    <row r="11" spans="1:6">
      <c r="A11" s="8" t="s">
        <v>470</v>
      </c>
      <c r="B11" s="15" t="e">
        <f>COUNTIF(#REF!,"E")</f>
        <v>#REF!</v>
      </c>
      <c r="C11" s="13" t="e">
        <f>COUNTIFS(#REF!,"E",#REF!,"Conforme")</f>
        <v>#REF!</v>
      </c>
      <c r="D11" s="13" t="e">
        <f>COUNTIFS(#REF!,"E",#REF!,"Non conforme")</f>
        <v>#REF!</v>
      </c>
      <c r="E11" s="13" t="e">
        <f>COUNTIFS(#REF!,"E",#REF!,"Sans réponse")</f>
        <v>#REF!</v>
      </c>
      <c r="F11" s="4"/>
    </row>
    <row r="12" spans="1:6">
      <c r="A12" s="8" t="s">
        <v>471</v>
      </c>
      <c r="B12" s="15" t="e">
        <f>COUNTIF(#REF!,"R")</f>
        <v>#REF!</v>
      </c>
      <c r="C12" s="13" t="e">
        <f>COUNTIFS(#REF!,"R",#REF!,"Conforme")</f>
        <v>#REF!</v>
      </c>
      <c r="D12" s="13" t="e">
        <f>COUNTIFS(#REF!,"R",#REF!,"Non conforme")</f>
        <v>#REF!</v>
      </c>
      <c r="E12" s="13" t="e">
        <f>COUNTIFS(#REF!,"R",#REF!,"Sans réponse")</f>
        <v>#REF!</v>
      </c>
      <c r="F12" s="4"/>
    </row>
    <row r="13" spans="1:6">
      <c r="A13" s="8" t="s">
        <v>472</v>
      </c>
      <c r="B13" s="15" t="e">
        <f>COUNTIF(#REF!,"E")</f>
        <v>#REF!</v>
      </c>
      <c r="C13" s="13" t="e">
        <f>COUNTIFS(#REF!,"E",#REF!,"Conforme")</f>
        <v>#REF!</v>
      </c>
      <c r="D13" s="13" t="e">
        <f>COUNTIFS(#REF!,"E",#REF!,"Non conforme")</f>
        <v>#REF!</v>
      </c>
      <c r="E13" s="13" t="e">
        <f>COUNTIFS(#REF!,"E",#REF!,"Sans réponse")</f>
        <v>#REF!</v>
      </c>
      <c r="F13" s="4"/>
    </row>
    <row r="14" spans="1:6">
      <c r="A14" s="8" t="s">
        <v>473</v>
      </c>
      <c r="B14" s="15" t="e">
        <f>COUNTIF(#REF!,"R")</f>
        <v>#REF!</v>
      </c>
      <c r="C14" s="13" t="e">
        <f>COUNTIFS(#REF!,"R",#REF!,"Conforme")</f>
        <v>#REF!</v>
      </c>
      <c r="D14" s="13" t="e">
        <f>COUNTIFS(#REF!,"R",#REF!,"Non conforme")</f>
        <v>#REF!</v>
      </c>
      <c r="E14" s="13" t="e">
        <f>COUNTIFS(#REF!,"R",#REF!,"Sans réponse")</f>
        <v>#REF!</v>
      </c>
      <c r="F14" s="4"/>
    </row>
    <row r="17" spans="1:5">
      <c r="A17" s="5"/>
      <c r="B17" s="14" t="s">
        <v>474</v>
      </c>
      <c r="C17" s="7" t="s">
        <v>452</v>
      </c>
      <c r="D17" s="7" t="s">
        <v>453</v>
      </c>
      <c r="E17" s="7" t="s">
        <v>28</v>
      </c>
    </row>
    <row r="18" spans="1:5">
      <c r="A18" s="8" t="s">
        <v>470</v>
      </c>
      <c r="B18" s="15" t="e">
        <f>COUNTIF(#REF!,"E")</f>
        <v>#REF!</v>
      </c>
      <c r="C18" s="13" t="e">
        <f>COUNTIFS(#REF!,"E",#REF!,"Conforme")</f>
        <v>#REF!</v>
      </c>
      <c r="D18" s="13" t="e">
        <f>COUNTIFS(#REF!,"E",#REF!,"Non conforme")</f>
        <v>#REF!</v>
      </c>
      <c r="E18" s="13" t="e">
        <f>COUNTIFS(#REF!,"E",#REF!,"Sans réponse")</f>
        <v>#REF!</v>
      </c>
    </row>
    <row r="19" spans="1:5">
      <c r="A19" s="8" t="s">
        <v>471</v>
      </c>
      <c r="B19" s="15" t="e">
        <f>COUNTIF(#REF!,"R")</f>
        <v>#REF!</v>
      </c>
      <c r="C19" s="13" t="e">
        <f>COUNTIFS(#REF!,"R",#REF!,"Conforme")</f>
        <v>#REF!</v>
      </c>
      <c r="D19" s="13" t="e">
        <f>COUNTIFS(#REF!,"R",#REF!,"Non conforme")</f>
        <v>#REF!</v>
      </c>
      <c r="E19" s="13" t="e">
        <f>COUNTIFS(#REF!,"R",#REF!,"Sans réponse")</f>
        <v>#REF!</v>
      </c>
    </row>
    <row r="20" spans="1:5">
      <c r="A20" s="8" t="s">
        <v>472</v>
      </c>
      <c r="B20" s="15" t="e">
        <f>COUNTIF(#REF!,"E")</f>
        <v>#REF!</v>
      </c>
      <c r="C20" s="13" t="e">
        <f>COUNTIFS(#REF!,"E",#REF!,"Conforme")</f>
        <v>#REF!</v>
      </c>
      <c r="D20" s="13" t="e">
        <f>COUNTIFS(#REF!,"E",#REF!,"Non conforme")</f>
        <v>#REF!</v>
      </c>
      <c r="E20" s="13" t="e">
        <f>COUNTIFS(#REF!,"E",#REF!,"Sans réponse")</f>
        <v>#REF!</v>
      </c>
    </row>
    <row r="21" spans="1:5">
      <c r="A21" s="8" t="s">
        <v>473</v>
      </c>
      <c r="B21" s="15" t="e">
        <f>COUNTIF(#REF!,"R")</f>
        <v>#REF!</v>
      </c>
      <c r="C21" s="13" t="e">
        <f>COUNTIFS(#REF!,"R",#REF!,"Conforme")</f>
        <v>#REF!</v>
      </c>
      <c r="D21" s="13" t="e">
        <f>COUNTIFS(#REF!,"R",#REF!,"Non conforme")</f>
        <v>#REF!</v>
      </c>
      <c r="E21" s="13" t="e">
        <f>COUNTIFS(#REF!,"R",#REF!,"Sans réponse")</f>
        <v>#REF!</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c r="A1" s="16" t="s">
        <v>458</v>
      </c>
      <c r="B1" t="s">
        <v>459</v>
      </c>
    </row>
    <row r="2" spans="1:2">
      <c r="A2" s="16" t="s">
        <v>475</v>
      </c>
      <c r="B2" t="s">
        <v>461</v>
      </c>
    </row>
    <row r="4" spans="1:2">
      <c r="A4" s="16" t="s">
        <v>463</v>
      </c>
      <c r="B4" t="s">
        <v>464</v>
      </c>
    </row>
    <row r="5" spans="1:2">
      <c r="A5" s="17" t="s">
        <v>476</v>
      </c>
      <c r="B5">
        <v>15</v>
      </c>
    </row>
    <row r="6" spans="1:2">
      <c r="A6" s="17" t="s">
        <v>466</v>
      </c>
      <c r="B6">
        <v>15</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8651E1C9E0064E8FDEF4D8BD8811E7" ma:contentTypeVersion="0" ma:contentTypeDescription="Crée un document." ma:contentTypeScope="" ma:versionID="370f7924018c31d378ee1ee67d46d7fe">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B34541-F92D-47FE-82AD-24010D95A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3.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4.xml><?xml version="1.0" encoding="utf-8"?>
<ds:datastoreItem xmlns:ds="http://schemas.openxmlformats.org/officeDocument/2006/customXml" ds:itemID="{F1204637-3D95-4050-A159-4D82BE945161}">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Introduction </vt:lpstr>
      <vt:lpstr>Services - grille principes</vt:lpstr>
      <vt:lpstr>Services - grille fonctions Trv</vt:lpstr>
      <vt:lpstr>Services - grille fonctions</vt:lpstr>
      <vt:lpstr>Annexe op. - grille principes</vt:lpstr>
      <vt:lpstr>Récapitulatif conformité</vt:lpstr>
      <vt:lpstr>PV1</vt:lpstr>
      <vt:lpstr>Récapitulatif</vt:lpstr>
      <vt:lpstr>PV2</vt:lpstr>
      <vt:lpstr>'Annexe op. - grille principes'!Zone_d_impression</vt:lpstr>
      <vt:lpstr>'Introduction '!Zone_d_impression</vt:lpstr>
      <vt:lpstr>'Récapitulatif conformité'!Zone_d_impression</vt:lpstr>
      <vt:lpstr>'Services - grille fonctions'!Zone_d_impression</vt:lpstr>
      <vt:lpstr>'Services - grille fonctions Trv'!Zone_d_impression</vt:lpstr>
      <vt:lpstr>'Services - grille principes'!Zone_d_impression</vt:lpstr>
    </vt:vector>
  </TitlesOfParts>
  <Manager/>
  <Company>Ministère de l'Éducation nationale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Annexe opérationnelle - Grilles de conformité</dc:title>
  <dc:subject/>
  <dc:creator>DNE A3</dc:creator>
  <cp:keywords/>
  <dc:description/>
  <cp:lastModifiedBy>Administration centrale</cp:lastModifiedBy>
  <cp:revision/>
  <cp:lastPrinted>2024-06-24T16:20:40Z</cp:lastPrinted>
  <dcterms:created xsi:type="dcterms:W3CDTF">2013-04-17T08:13:50Z</dcterms:created>
  <dcterms:modified xsi:type="dcterms:W3CDTF">2024-06-24T16:26:13Z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0x010100288651E1C9E0064E8FDEF4D8BD8811E7</vt:lpwstr>
  </property>
  <property fmtid="{D5CDD505-2E9C-101B-9397-08002B2CF9AE}" pid="3" name="Publication">
    <vt:lpwstr>Avril 2018</vt:lpwstr>
  </property>
  <property fmtid="{D5CDD505-2E9C-101B-9397-08002B2CF9AE}" pid="4" name="MediaServiceImageTags">
    <vt:lpwstr/>
  </property>
</Properties>
</file>