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750" windowHeight="13170" tabRatio="726" activeTab="2"/>
  </bookViews>
  <sheets>
    <sheet name="Durée t de parcours" sheetId="1" r:id="rId1"/>
    <sheet name="histo_classe" sheetId="2" r:id="rId2"/>
    <sheet name="histo_2classes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1" i="3" l="1"/>
  <c r="G52" i="3"/>
  <c r="J60" i="3" l="1"/>
  <c r="I60" i="3"/>
  <c r="G29" i="3" l="1" a="1"/>
  <c r="G29" i="3" s="1"/>
  <c r="G7" i="3" a="1"/>
  <c r="G7" i="3" s="1"/>
  <c r="U24" i="2"/>
  <c r="U23" i="2"/>
  <c r="U29" i="2" a="1"/>
  <c r="U29" i="2" s="1"/>
  <c r="U7" i="2" a="1"/>
  <c r="U7" i="2" s="1"/>
  <c r="G28" i="2" a="1"/>
  <c r="G28" i="2" s="1"/>
  <c r="G7" i="2" a="1"/>
  <c r="G7" i="2" s="1"/>
  <c r="G23" i="2"/>
  <c r="G22" i="2"/>
  <c r="G40" i="3" l="1"/>
  <c r="G47" i="3"/>
  <c r="G42" i="3"/>
  <c r="G38" i="3"/>
  <c r="G30" i="3"/>
  <c r="G44" i="3"/>
  <c r="G36" i="3"/>
  <c r="G32" i="3"/>
  <c r="G43" i="3"/>
  <c r="G39" i="3"/>
  <c r="G35" i="3"/>
  <c r="G31" i="3"/>
  <c r="G46" i="3"/>
  <c r="G34" i="3"/>
  <c r="G45" i="3"/>
  <c r="G41" i="3"/>
  <c r="G37" i="3"/>
  <c r="G33" i="3"/>
  <c r="G8" i="3"/>
  <c r="G18" i="3"/>
  <c r="G14" i="3"/>
  <c r="G10" i="3"/>
  <c r="G21" i="3"/>
  <c r="G17" i="3"/>
  <c r="G13" i="3"/>
  <c r="G9" i="3"/>
  <c r="G20" i="3"/>
  <c r="G16" i="3"/>
  <c r="G12" i="3"/>
  <c r="G19" i="3"/>
  <c r="G15" i="3"/>
  <c r="G11" i="3"/>
  <c r="U44" i="2"/>
  <c r="U30" i="2"/>
  <c r="U40" i="2"/>
  <c r="U36" i="2"/>
  <c r="U32" i="2"/>
  <c r="U47" i="2"/>
  <c r="U43" i="2"/>
  <c r="U39" i="2"/>
  <c r="U35" i="2"/>
  <c r="U31" i="2"/>
  <c r="U46" i="2"/>
  <c r="U42" i="2"/>
  <c r="U38" i="2"/>
  <c r="U34" i="2"/>
  <c r="U45" i="2"/>
  <c r="U41" i="2"/>
  <c r="U37" i="2"/>
  <c r="U33" i="2"/>
  <c r="U12" i="2"/>
  <c r="U18" i="2"/>
  <c r="U14" i="2"/>
  <c r="U10" i="2"/>
  <c r="U21" i="2"/>
  <c r="U17" i="2"/>
  <c r="U13" i="2"/>
  <c r="U9" i="2"/>
  <c r="U20" i="2"/>
  <c r="U16" i="2"/>
  <c r="U8" i="2"/>
  <c r="U19" i="2"/>
  <c r="U15" i="2"/>
  <c r="U11" i="2"/>
  <c r="G39" i="2"/>
  <c r="G35" i="2"/>
  <c r="G31" i="2"/>
  <c r="G38" i="2"/>
  <c r="G34" i="2"/>
  <c r="G30" i="2"/>
  <c r="G37" i="2"/>
  <c r="G33" i="2"/>
  <c r="G29" i="2"/>
  <c r="G40" i="2"/>
  <c r="G36" i="2"/>
  <c r="G32" i="2"/>
  <c r="G8" i="2"/>
  <c r="G18" i="2"/>
  <c r="G14" i="2"/>
  <c r="G10" i="2"/>
  <c r="G17" i="2"/>
  <c r="G13" i="2"/>
  <c r="G9" i="2"/>
  <c r="G20" i="2"/>
  <c r="G16" i="2"/>
  <c r="G12" i="2"/>
  <c r="G19" i="2"/>
  <c r="G15" i="2"/>
  <c r="G11" i="2"/>
  <c r="J45" i="1"/>
  <c r="F45" i="1"/>
  <c r="J22" i="1"/>
  <c r="F22" i="1"/>
  <c r="I43" i="1"/>
  <c r="J43" i="1"/>
  <c r="K43" i="1"/>
  <c r="L43" i="1"/>
  <c r="M43" i="1"/>
  <c r="N43" i="1"/>
  <c r="O43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N20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4" i="1"/>
  <c r="I20" i="1"/>
  <c r="J20" i="1"/>
  <c r="K20" i="1"/>
  <c r="L20" i="1"/>
  <c r="M20" i="1"/>
  <c r="G60" i="3" l="1"/>
  <c r="K60" i="3" s="1"/>
  <c r="H43" i="1"/>
  <c r="G43" i="1"/>
  <c r="F43" i="1"/>
  <c r="E43" i="1"/>
  <c r="D43" i="1"/>
  <c r="P27" i="1"/>
  <c r="D20" i="1"/>
  <c r="E20" i="1"/>
  <c r="F20" i="1"/>
  <c r="G20" i="1"/>
  <c r="H20" i="1"/>
  <c r="P20" i="1" l="1"/>
  <c r="P43" i="1"/>
</calcChain>
</file>

<file path=xl/sharedStrings.xml><?xml version="1.0" encoding="utf-8"?>
<sst xmlns="http://schemas.openxmlformats.org/spreadsheetml/2006/main" count="48" uniqueCount="24">
  <si>
    <t>Classe n°1</t>
  </si>
  <si>
    <t>Binôme n°</t>
  </si>
  <si>
    <t xml:space="preserve">Classe n°2 </t>
  </si>
  <si>
    <t>interv</t>
  </si>
  <si>
    <t>fréq</t>
  </si>
  <si>
    <t>Classe_1</t>
  </si>
  <si>
    <t>Classe_2</t>
  </si>
  <si>
    <t>Moy</t>
  </si>
  <si>
    <t>Val. Min</t>
  </si>
  <si>
    <t>Val. Max</t>
  </si>
  <si>
    <r>
      <rPr>
        <b/>
        <sz val="11"/>
        <color theme="1"/>
        <rFont val="Symbol"/>
        <family val="1"/>
        <charset val="2"/>
      </rPr>
      <t>t</t>
    </r>
    <r>
      <rPr>
        <b/>
        <sz val="11"/>
        <color theme="1"/>
        <rFont val="Calibri"/>
        <family val="2"/>
        <scheme val="minor"/>
      </rPr>
      <t xml:space="preserve"> (s)</t>
    </r>
  </si>
  <si>
    <r>
      <t>t (</t>
    </r>
    <r>
      <rPr>
        <sz val="11"/>
        <color theme="1"/>
        <rFont val="Calibri"/>
        <family val="2"/>
        <scheme val="minor"/>
      </rPr>
      <t>s</t>
    </r>
    <r>
      <rPr>
        <sz val="11"/>
        <color theme="1"/>
        <rFont val="Symbol"/>
        <family val="1"/>
        <charset val="2"/>
      </rPr>
      <t>)</t>
    </r>
  </si>
  <si>
    <r>
      <rPr>
        <sz val="11"/>
        <color theme="1"/>
        <rFont val="Symbol"/>
        <family val="1"/>
        <charset val="2"/>
      </rPr>
      <t>t</t>
    </r>
    <r>
      <rPr>
        <sz val="11"/>
        <color theme="1"/>
        <rFont val="Calibri"/>
        <family val="2"/>
        <scheme val="minor"/>
      </rPr>
      <t xml:space="preserve"> (s) Mesure n°</t>
    </r>
  </si>
  <si>
    <t>Moyenne</t>
  </si>
  <si>
    <t>effectif total</t>
  </si>
  <si>
    <t>effectif</t>
  </si>
  <si>
    <t>Pas de 0,1 s</t>
  </si>
  <si>
    <t>Pas de 0,05 s</t>
  </si>
  <si>
    <t>Écart-Type Exp</t>
  </si>
  <si>
    <t>Incertitude
type</t>
  </si>
  <si>
    <t>Classe_1&amp;2</t>
  </si>
  <si>
    <t>Valeur minimum (s)</t>
  </si>
  <si>
    <t>Valeur maximum (s)</t>
  </si>
  <si>
    <t>Moy (s)
 par binôme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</si>
</sst>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Symbol"/>
      <family val="1"/>
      <charset val="2"/>
    </font>
  </fonts>
  <fills count="1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0" xfId="0" applyBorder="1"/>
    <xf numFmtId="0" fontId="0" fillId="0" borderId="15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6" xfId="0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6" borderId="14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6" borderId="28" xfId="0" applyFill="1" applyBorder="1" applyAlignment="1">
      <alignment horizontal="center" vertical="center"/>
    </xf>
    <xf numFmtId="2" fontId="0" fillId="0" borderId="38" xfId="0" applyNumberFormat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/>
    </xf>
    <xf numFmtId="0" fontId="0" fillId="10" borderId="14" xfId="0" applyFill="1" applyBorder="1" applyAlignment="1">
      <alignment horizontal="center" vertical="center"/>
    </xf>
    <xf numFmtId="0" fontId="0" fillId="0" borderId="0" xfId="0" applyFill="1"/>
    <xf numFmtId="0" fontId="1" fillId="0" borderId="24" xfId="0" applyFont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" fillId="4" borderId="25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1" fillId="11" borderId="24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2" fontId="0" fillId="0" borderId="0" xfId="0" applyNumberFormat="1" applyBorder="1" applyAlignment="1">
      <alignment vertical="center"/>
    </xf>
    <xf numFmtId="0" fontId="0" fillId="0" borderId="0" xfId="0" applyFill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39" xfId="0" applyBorder="1" applyAlignment="1">
      <alignment horizontal="center"/>
    </xf>
    <xf numFmtId="0" fontId="0" fillId="14" borderId="29" xfId="0" applyFill="1" applyBorder="1" applyAlignment="1">
      <alignment horizontal="center" vertical="center"/>
    </xf>
    <xf numFmtId="0" fontId="0" fillId="14" borderId="46" xfId="0" applyFill="1" applyBorder="1" applyAlignment="1">
      <alignment horizontal="center" vertical="center"/>
    </xf>
    <xf numFmtId="0" fontId="0" fillId="14" borderId="46" xfId="0" applyFill="1" applyBorder="1"/>
    <xf numFmtId="0" fontId="0" fillId="14" borderId="47" xfId="0" applyFill="1" applyBorder="1"/>
    <xf numFmtId="0" fontId="0" fillId="13" borderId="12" xfId="0" applyFill="1" applyBorder="1" applyAlignment="1">
      <alignment horizontal="center" vertical="center"/>
    </xf>
    <xf numFmtId="0" fontId="1" fillId="11" borderId="20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left" vertical="top"/>
    </xf>
    <xf numFmtId="2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vertical="top"/>
    </xf>
    <xf numFmtId="164" fontId="1" fillId="0" borderId="0" xfId="0" applyNumberFormat="1" applyFont="1" applyBorder="1" applyAlignment="1">
      <alignment vertical="center"/>
    </xf>
    <xf numFmtId="0" fontId="1" fillId="12" borderId="1" xfId="0" applyFont="1" applyFill="1" applyBorder="1" applyAlignment="1">
      <alignment horizontal="center" vertical="center"/>
    </xf>
    <xf numFmtId="2" fontId="1" fillId="12" borderId="44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0" fontId="1" fillId="0" borderId="48" xfId="0" applyFont="1" applyBorder="1" applyAlignment="1">
      <alignment horizontal="center" vertical="center"/>
    </xf>
    <xf numFmtId="0" fontId="1" fillId="5" borderId="49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34" xfId="0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36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11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0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0" fillId="7" borderId="20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6" borderId="11" xfId="0" applyFill="1" applyBorder="1" applyAlignment="1">
      <alignment horizontal="center" vertical="center" wrapText="1"/>
    </xf>
    <xf numFmtId="0" fontId="0" fillId="6" borderId="17" xfId="0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" fillId="11" borderId="44" xfId="0" applyFont="1" applyFill="1" applyBorder="1" applyAlignment="1">
      <alignment horizontal="center" vertical="center"/>
    </xf>
    <xf numFmtId="0" fontId="1" fillId="11" borderId="45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11" borderId="40" xfId="0" applyFont="1" applyFill="1" applyBorder="1" applyAlignment="1">
      <alignment horizontal="center" vertical="center"/>
    </xf>
    <xf numFmtId="0" fontId="1" fillId="11" borderId="4" xfId="0" applyFont="1" applyFill="1" applyBorder="1" applyAlignment="1">
      <alignment horizontal="center" vertical="center"/>
    </xf>
    <xf numFmtId="0" fontId="1" fillId="11" borderId="43" xfId="0" applyFont="1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 wrapText="1"/>
    </xf>
    <xf numFmtId="0" fontId="0" fillId="0" borderId="42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>
                <a:latin typeface="Symbol" panose="05050102010706020507" pitchFamily="18" charset="2"/>
              </a:rPr>
              <a:t>t_</a:t>
            </a:r>
            <a:r>
              <a:rPr lang="en-US"/>
              <a:t>Classe_1 (0,1 s)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213648293963254"/>
          <c:y val="0.20875000000000005"/>
          <c:w val="0.83064129483814531"/>
          <c:h val="0.651443205016039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2700">
              <a:solidFill>
                <a:schemeClr val="tx1"/>
              </a:solidFill>
            </a:ln>
            <a:effectLst/>
          </c:spPr>
          <c:invertIfNegative val="0"/>
          <c:cat>
            <c:numRef>
              <c:f>histo_classe!$F$7:$F$20</c:f>
              <c:numCache>
                <c:formatCode>General</c:formatCode>
                <c:ptCount val="14"/>
                <c:pt idx="0">
                  <c:v>1.4</c:v>
                </c:pt>
                <c:pt idx="1">
                  <c:v>1.5</c:v>
                </c:pt>
                <c:pt idx="2">
                  <c:v>1.6</c:v>
                </c:pt>
                <c:pt idx="3">
                  <c:v>1.7</c:v>
                </c:pt>
                <c:pt idx="4">
                  <c:v>1.8</c:v>
                </c:pt>
                <c:pt idx="5">
                  <c:v>1.9</c:v>
                </c:pt>
                <c:pt idx="6">
                  <c:v>2</c:v>
                </c:pt>
                <c:pt idx="7">
                  <c:v>2.1</c:v>
                </c:pt>
                <c:pt idx="8">
                  <c:v>2.2000000000000002</c:v>
                </c:pt>
                <c:pt idx="9">
                  <c:v>2.2999999999999998</c:v>
                </c:pt>
                <c:pt idx="10">
                  <c:v>2.4</c:v>
                </c:pt>
                <c:pt idx="11">
                  <c:v>2.5</c:v>
                </c:pt>
                <c:pt idx="12">
                  <c:v>2.6</c:v>
                </c:pt>
                <c:pt idx="13">
                  <c:v>2.7</c:v>
                </c:pt>
              </c:numCache>
            </c:numRef>
          </c:cat>
          <c:val>
            <c:numRef>
              <c:f>histo_classe!$G$7:$G$20</c:f>
              <c:numCache>
                <c:formatCode>General</c:formatCode>
                <c:ptCount val="14"/>
                <c:pt idx="0">
                  <c:v>0</c:v>
                </c:pt>
                <c:pt idx="1">
                  <c:v>2</c:v>
                </c:pt>
                <c:pt idx="2">
                  <c:v>20</c:v>
                </c:pt>
                <c:pt idx="3">
                  <c:v>44</c:v>
                </c:pt>
                <c:pt idx="4">
                  <c:v>29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7250688"/>
        <c:axId val="157252224"/>
      </c:barChart>
      <c:catAx>
        <c:axId val="15725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252224"/>
        <c:crosses val="autoZero"/>
        <c:auto val="1"/>
        <c:lblAlgn val="ctr"/>
        <c:lblOffset val="100"/>
        <c:tickLblSkip val="1"/>
        <c:noMultiLvlLbl val="0"/>
      </c:catAx>
      <c:valAx>
        <c:axId val="15725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25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sz="1800" b="0" i="0" baseline="0">
                <a:effectLst/>
                <a:latin typeface="Symbol" panose="05050102010706020507" pitchFamily="18" charset="2"/>
              </a:rPr>
              <a:t>t</a:t>
            </a:r>
            <a:r>
              <a:rPr lang="en-US" sz="1800" b="0" i="0" baseline="0">
                <a:effectLst/>
              </a:rPr>
              <a:t>_Classe_1 (0,05 s)</a:t>
            </a:r>
            <a:endParaRPr lang="fr-FR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 w="12700">
              <a:solidFill>
                <a:schemeClr val="tx1"/>
              </a:solidFill>
            </a:ln>
            <a:effectLst/>
          </c:spPr>
          <c:invertIfNegative val="0"/>
          <c:cat>
            <c:numRef>
              <c:f>histo_classe!$F$28:$F$40</c:f>
              <c:numCache>
                <c:formatCode>General</c:formatCode>
                <c:ptCount val="13"/>
                <c:pt idx="0">
                  <c:v>1.4</c:v>
                </c:pt>
                <c:pt idx="1">
                  <c:v>1.45</c:v>
                </c:pt>
                <c:pt idx="2">
                  <c:v>1.5</c:v>
                </c:pt>
                <c:pt idx="3">
                  <c:v>1.55</c:v>
                </c:pt>
                <c:pt idx="4">
                  <c:v>1.6</c:v>
                </c:pt>
                <c:pt idx="5">
                  <c:v>1.65</c:v>
                </c:pt>
                <c:pt idx="6">
                  <c:v>1.7</c:v>
                </c:pt>
                <c:pt idx="7">
                  <c:v>1.75</c:v>
                </c:pt>
                <c:pt idx="8">
                  <c:v>1.8</c:v>
                </c:pt>
                <c:pt idx="9">
                  <c:v>1.85</c:v>
                </c:pt>
                <c:pt idx="10">
                  <c:v>1.9</c:v>
                </c:pt>
                <c:pt idx="11">
                  <c:v>1.95</c:v>
                </c:pt>
                <c:pt idx="12">
                  <c:v>2</c:v>
                </c:pt>
              </c:numCache>
            </c:numRef>
          </c:cat>
          <c:val>
            <c:numRef>
              <c:f>histo_classe!$G$28:$G$40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3</c:v>
                </c:pt>
                <c:pt idx="4">
                  <c:v>17</c:v>
                </c:pt>
                <c:pt idx="5">
                  <c:v>18</c:v>
                </c:pt>
                <c:pt idx="6">
                  <c:v>26</c:v>
                </c:pt>
                <c:pt idx="7">
                  <c:v>24</c:v>
                </c:pt>
                <c:pt idx="8">
                  <c:v>5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9129600"/>
        <c:axId val="15913113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histo_classe!$F$28:$F$40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1.4</c:v>
                      </c:pt>
                      <c:pt idx="1">
                        <c:v>1.45</c:v>
                      </c:pt>
                      <c:pt idx="2">
                        <c:v>1.5</c:v>
                      </c:pt>
                      <c:pt idx="3">
                        <c:v>1.55</c:v>
                      </c:pt>
                      <c:pt idx="4">
                        <c:v>1.6</c:v>
                      </c:pt>
                      <c:pt idx="5">
                        <c:v>1.65</c:v>
                      </c:pt>
                      <c:pt idx="6">
                        <c:v>1.7</c:v>
                      </c:pt>
                      <c:pt idx="7">
                        <c:v>1.75</c:v>
                      </c:pt>
                      <c:pt idx="8">
                        <c:v>1.8</c:v>
                      </c:pt>
                      <c:pt idx="9">
                        <c:v>1.85</c:v>
                      </c:pt>
                      <c:pt idx="10">
                        <c:v>1.9</c:v>
                      </c:pt>
                      <c:pt idx="11">
                        <c:v>1.95</c:v>
                      </c:pt>
                      <c:pt idx="12">
                        <c:v>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histo_classe!$F$28:$F$40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1.4</c:v>
                      </c:pt>
                      <c:pt idx="1">
                        <c:v>1.45</c:v>
                      </c:pt>
                      <c:pt idx="2">
                        <c:v>1.5</c:v>
                      </c:pt>
                      <c:pt idx="3">
                        <c:v>1.55</c:v>
                      </c:pt>
                      <c:pt idx="4">
                        <c:v>1.6</c:v>
                      </c:pt>
                      <c:pt idx="5">
                        <c:v>1.65</c:v>
                      </c:pt>
                      <c:pt idx="6">
                        <c:v>1.7</c:v>
                      </c:pt>
                      <c:pt idx="7">
                        <c:v>1.75</c:v>
                      </c:pt>
                      <c:pt idx="8">
                        <c:v>1.8</c:v>
                      </c:pt>
                      <c:pt idx="9">
                        <c:v>1.85</c:v>
                      </c:pt>
                      <c:pt idx="10">
                        <c:v>1.9</c:v>
                      </c:pt>
                      <c:pt idx="11">
                        <c:v>1.95</c:v>
                      </c:pt>
                      <c:pt idx="12">
                        <c:v>2</c:v>
                      </c:pt>
                    </c:numCache>
                  </c:numRef>
                </c:val>
              </c15:ser>
            </c15:filteredBarSeries>
          </c:ext>
        </c:extLst>
      </c:barChart>
      <c:catAx>
        <c:axId val="15912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131136"/>
        <c:crosses val="autoZero"/>
        <c:auto val="1"/>
        <c:lblAlgn val="ctr"/>
        <c:lblOffset val="100"/>
        <c:noMultiLvlLbl val="0"/>
      </c:catAx>
      <c:valAx>
        <c:axId val="15913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12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>
                <a:latin typeface="Symbol" panose="05050102010706020507" pitchFamily="18" charset="2"/>
              </a:rPr>
              <a:t>t</a:t>
            </a:r>
            <a:r>
              <a:rPr lang="en-US"/>
              <a:t>_classe_2 (0,1s)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213648293963254"/>
          <c:y val="0.20875000000000005"/>
          <c:w val="0.83064129483814531"/>
          <c:h val="0.6514432050160396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histo_classe!$U$8:$U$22</c:f>
              <c:strCache>
                <c:ptCount val="1"/>
                <c:pt idx="0">
                  <c:v>1 4 19 65 25 11 3 1 1 0 0 0 1 0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cat>
            <c:numRef>
              <c:f>histo_classe!$T$7:$T$21</c:f>
              <c:numCache>
                <c:formatCode>General</c:formatCode>
                <c:ptCount val="15"/>
                <c:pt idx="0">
                  <c:v>1.3</c:v>
                </c:pt>
                <c:pt idx="1">
                  <c:v>1.4</c:v>
                </c:pt>
                <c:pt idx="2">
                  <c:v>1.5</c:v>
                </c:pt>
                <c:pt idx="3">
                  <c:v>1.6</c:v>
                </c:pt>
                <c:pt idx="4">
                  <c:v>1.7</c:v>
                </c:pt>
                <c:pt idx="5">
                  <c:v>1.8</c:v>
                </c:pt>
                <c:pt idx="6">
                  <c:v>1.9</c:v>
                </c:pt>
                <c:pt idx="7">
                  <c:v>2</c:v>
                </c:pt>
                <c:pt idx="8">
                  <c:v>2.1</c:v>
                </c:pt>
                <c:pt idx="9">
                  <c:v>2.2000000000000002</c:v>
                </c:pt>
                <c:pt idx="10">
                  <c:v>2.2999999999999998</c:v>
                </c:pt>
                <c:pt idx="11">
                  <c:v>2.4</c:v>
                </c:pt>
                <c:pt idx="12">
                  <c:v>2.5</c:v>
                </c:pt>
                <c:pt idx="13">
                  <c:v>2.6</c:v>
                </c:pt>
                <c:pt idx="14">
                  <c:v>2.7</c:v>
                </c:pt>
              </c:numCache>
            </c:numRef>
          </c:cat>
          <c:val>
            <c:numRef>
              <c:f>histo_classe!$U$7:$U$21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19</c:v>
                </c:pt>
                <c:pt idx="4">
                  <c:v>65</c:v>
                </c:pt>
                <c:pt idx="5">
                  <c:v>25</c:v>
                </c:pt>
                <c:pt idx="6">
                  <c:v>11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9179904"/>
        <c:axId val="159181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3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histo_classe!$T$7:$T$21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1.3</c:v>
                      </c:pt>
                      <c:pt idx="1">
                        <c:v>1.4</c:v>
                      </c:pt>
                      <c:pt idx="2">
                        <c:v>1.5</c:v>
                      </c:pt>
                      <c:pt idx="3">
                        <c:v>1.6</c:v>
                      </c:pt>
                      <c:pt idx="4">
                        <c:v>1.7</c:v>
                      </c:pt>
                      <c:pt idx="5">
                        <c:v>1.8</c:v>
                      </c:pt>
                      <c:pt idx="6">
                        <c:v>1.9</c:v>
                      </c:pt>
                      <c:pt idx="7">
                        <c:v>2</c:v>
                      </c:pt>
                      <c:pt idx="8">
                        <c:v>2.1</c:v>
                      </c:pt>
                      <c:pt idx="9">
                        <c:v>2.2000000000000002</c:v>
                      </c:pt>
                      <c:pt idx="10">
                        <c:v>2.2999999999999998</c:v>
                      </c:pt>
                      <c:pt idx="11">
                        <c:v>2.4</c:v>
                      </c:pt>
                      <c:pt idx="12">
                        <c:v>2.5</c:v>
                      </c:pt>
                      <c:pt idx="13">
                        <c:v>2.6</c:v>
                      </c:pt>
                      <c:pt idx="14">
                        <c:v>2.7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histo_classe!$G$7:$G$14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0</c:v>
                      </c:pt>
                      <c:pt idx="1">
                        <c:v>2</c:v>
                      </c:pt>
                      <c:pt idx="2">
                        <c:v>20</c:v>
                      </c:pt>
                      <c:pt idx="3">
                        <c:v>44</c:v>
                      </c:pt>
                      <c:pt idx="4">
                        <c:v>29</c:v>
                      </c:pt>
                      <c:pt idx="5">
                        <c:v>2</c:v>
                      </c:pt>
                      <c:pt idx="6">
                        <c:v>1</c:v>
                      </c:pt>
                      <c:pt idx="7">
                        <c:v>0</c:v>
                      </c:pt>
                    </c:numCache>
                  </c:numRef>
                </c:val>
              </c15:ser>
            </c15:filteredBarSeries>
          </c:ext>
        </c:extLst>
      </c:barChart>
      <c:catAx>
        <c:axId val="15917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181440"/>
        <c:crosses val="autoZero"/>
        <c:auto val="1"/>
        <c:lblAlgn val="ctr"/>
        <c:lblOffset val="100"/>
        <c:tickLblSkip val="1"/>
        <c:noMultiLvlLbl val="0"/>
      </c:catAx>
      <c:valAx>
        <c:axId val="15918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17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sz="1800" b="0" i="0" baseline="0">
                <a:effectLst/>
                <a:latin typeface="Symbol" panose="05050102010706020507" pitchFamily="18" charset="2"/>
              </a:rPr>
              <a:t>t</a:t>
            </a:r>
            <a:r>
              <a:rPr lang="en-US" sz="1800" b="0" i="0" baseline="0">
                <a:effectLst/>
              </a:rPr>
              <a:t>_classe_2 (0,05 s)</a:t>
            </a:r>
            <a:endParaRPr lang="fr-FR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spPr>
            <a:solidFill>
              <a:schemeClr val="accent6"/>
            </a:solidFill>
            <a:ln w="12700">
              <a:solidFill>
                <a:schemeClr val="tx1"/>
              </a:solidFill>
            </a:ln>
            <a:effectLst/>
          </c:spPr>
          <c:invertIfNegative val="0"/>
          <c:cat>
            <c:numRef>
              <c:f>histo_classe!$T$29:$T$47</c:f>
              <c:numCache>
                <c:formatCode>General</c:formatCode>
                <c:ptCount val="19"/>
                <c:pt idx="0">
                  <c:v>1.3</c:v>
                </c:pt>
                <c:pt idx="1">
                  <c:v>1.35</c:v>
                </c:pt>
                <c:pt idx="2">
                  <c:v>1.4</c:v>
                </c:pt>
                <c:pt idx="3">
                  <c:v>1.45</c:v>
                </c:pt>
                <c:pt idx="4">
                  <c:v>1.5</c:v>
                </c:pt>
                <c:pt idx="5">
                  <c:v>1.55</c:v>
                </c:pt>
                <c:pt idx="6">
                  <c:v>1.6</c:v>
                </c:pt>
                <c:pt idx="7">
                  <c:v>1.65</c:v>
                </c:pt>
                <c:pt idx="8">
                  <c:v>1.7</c:v>
                </c:pt>
                <c:pt idx="9">
                  <c:v>1.75</c:v>
                </c:pt>
                <c:pt idx="10">
                  <c:v>1.8</c:v>
                </c:pt>
                <c:pt idx="11">
                  <c:v>1.85</c:v>
                </c:pt>
                <c:pt idx="12">
                  <c:v>1.9</c:v>
                </c:pt>
                <c:pt idx="13">
                  <c:v>1.95</c:v>
                </c:pt>
                <c:pt idx="14">
                  <c:v>2</c:v>
                </c:pt>
                <c:pt idx="15">
                  <c:v>2.0499999999999998</c:v>
                </c:pt>
                <c:pt idx="16">
                  <c:v>2.1</c:v>
                </c:pt>
                <c:pt idx="17">
                  <c:v>2.15</c:v>
                </c:pt>
                <c:pt idx="18">
                  <c:v>2.2000000000000002</c:v>
                </c:pt>
              </c:numCache>
            </c:numRef>
          </c:cat>
          <c:val>
            <c:numRef>
              <c:f>histo_classe!$U$29:$U$47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6</c:v>
                </c:pt>
                <c:pt idx="6">
                  <c:v>13</c:v>
                </c:pt>
                <c:pt idx="7">
                  <c:v>22</c:v>
                </c:pt>
                <c:pt idx="8">
                  <c:v>43</c:v>
                </c:pt>
                <c:pt idx="9">
                  <c:v>22</c:v>
                </c:pt>
                <c:pt idx="10">
                  <c:v>3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8861568"/>
        <c:axId val="158883840"/>
        <c:extLst/>
      </c:barChart>
      <c:catAx>
        <c:axId val="15886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8883840"/>
        <c:crosses val="autoZero"/>
        <c:auto val="1"/>
        <c:lblAlgn val="ctr"/>
        <c:lblOffset val="100"/>
        <c:noMultiLvlLbl val="0"/>
      </c:catAx>
      <c:valAx>
        <c:axId val="15888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886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>
                <a:latin typeface="Symbol" panose="05050102010706020507" pitchFamily="18" charset="2"/>
              </a:rPr>
              <a:t>t</a:t>
            </a:r>
            <a:r>
              <a:rPr lang="en-US"/>
              <a:t>_classe_1&amp;2 (0,1s)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213648293963254"/>
          <c:y val="0.20875000000000005"/>
          <c:w val="0.83064129483814531"/>
          <c:h val="0.651443205016039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 w="12700">
              <a:solidFill>
                <a:schemeClr val="tx1"/>
              </a:solidFill>
            </a:ln>
            <a:effectLst/>
          </c:spPr>
          <c:invertIfNegative val="0"/>
          <c:cat>
            <c:numRef>
              <c:f>histo_2classes!$F$7:$F$21</c:f>
              <c:numCache>
                <c:formatCode>General</c:formatCode>
                <c:ptCount val="15"/>
                <c:pt idx="0">
                  <c:v>1.3</c:v>
                </c:pt>
                <c:pt idx="1">
                  <c:v>1.4</c:v>
                </c:pt>
                <c:pt idx="2">
                  <c:v>1.5</c:v>
                </c:pt>
                <c:pt idx="3">
                  <c:v>1.6</c:v>
                </c:pt>
                <c:pt idx="4">
                  <c:v>1.7</c:v>
                </c:pt>
                <c:pt idx="5">
                  <c:v>1.8</c:v>
                </c:pt>
                <c:pt idx="6">
                  <c:v>1.9</c:v>
                </c:pt>
                <c:pt idx="7">
                  <c:v>2</c:v>
                </c:pt>
                <c:pt idx="8">
                  <c:v>2.1</c:v>
                </c:pt>
                <c:pt idx="9">
                  <c:v>2.2000000000000002</c:v>
                </c:pt>
                <c:pt idx="10">
                  <c:v>2.2999999999999998</c:v>
                </c:pt>
                <c:pt idx="11">
                  <c:v>2.4</c:v>
                </c:pt>
                <c:pt idx="12">
                  <c:v>2.5</c:v>
                </c:pt>
                <c:pt idx="13">
                  <c:v>2.6</c:v>
                </c:pt>
                <c:pt idx="14">
                  <c:v>2.7</c:v>
                </c:pt>
              </c:numCache>
            </c:numRef>
          </c:cat>
          <c:val>
            <c:numRef>
              <c:f>histo_2classes!$G$7:$G$21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6</c:v>
                </c:pt>
                <c:pt idx="3">
                  <c:v>39</c:v>
                </c:pt>
                <c:pt idx="4">
                  <c:v>109</c:v>
                </c:pt>
                <c:pt idx="5">
                  <c:v>54</c:v>
                </c:pt>
                <c:pt idx="6">
                  <c:v>13</c:v>
                </c:pt>
                <c:pt idx="7">
                  <c:v>4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9019392"/>
        <c:axId val="159020928"/>
      </c:barChart>
      <c:catAx>
        <c:axId val="15901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020928"/>
        <c:crosses val="autoZero"/>
        <c:auto val="1"/>
        <c:lblAlgn val="ctr"/>
        <c:lblOffset val="100"/>
        <c:tickLblSkip val="1"/>
        <c:noMultiLvlLbl val="0"/>
      </c:catAx>
      <c:valAx>
        <c:axId val="15902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01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>
                <a:latin typeface="Symbol" panose="05050102010706020507" pitchFamily="18" charset="2"/>
              </a:rPr>
              <a:t>t</a:t>
            </a:r>
            <a:r>
              <a:rPr lang="en-US"/>
              <a:t>_classe_1&amp;2 (0,05 s)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chemeClr val="tx1"/>
              </a:solidFill>
            </a:ln>
            <a:effectLst/>
          </c:spPr>
          <c:invertIfNegative val="0"/>
          <c:cat>
            <c:numRef>
              <c:f>histo_2classes!$F$29:$F$47</c:f>
              <c:numCache>
                <c:formatCode>General</c:formatCode>
                <c:ptCount val="19"/>
                <c:pt idx="0">
                  <c:v>1.3</c:v>
                </c:pt>
                <c:pt idx="1">
                  <c:v>1.35</c:v>
                </c:pt>
                <c:pt idx="2">
                  <c:v>1.4</c:v>
                </c:pt>
                <c:pt idx="3">
                  <c:v>1.45</c:v>
                </c:pt>
                <c:pt idx="4">
                  <c:v>1.5</c:v>
                </c:pt>
                <c:pt idx="5">
                  <c:v>1.55</c:v>
                </c:pt>
                <c:pt idx="6">
                  <c:v>1.6</c:v>
                </c:pt>
                <c:pt idx="7">
                  <c:v>1.65</c:v>
                </c:pt>
                <c:pt idx="8">
                  <c:v>1.7</c:v>
                </c:pt>
                <c:pt idx="9">
                  <c:v>1.75</c:v>
                </c:pt>
                <c:pt idx="10">
                  <c:v>1.8</c:v>
                </c:pt>
                <c:pt idx="11">
                  <c:v>1.85</c:v>
                </c:pt>
                <c:pt idx="12">
                  <c:v>1.9</c:v>
                </c:pt>
                <c:pt idx="13">
                  <c:v>1.95</c:v>
                </c:pt>
                <c:pt idx="14">
                  <c:v>2</c:v>
                </c:pt>
                <c:pt idx="15">
                  <c:v>2.0499999999999998</c:v>
                </c:pt>
                <c:pt idx="16">
                  <c:v>2.1</c:v>
                </c:pt>
                <c:pt idx="17">
                  <c:v>2.15</c:v>
                </c:pt>
                <c:pt idx="18">
                  <c:v>2.2000000000000002</c:v>
                </c:pt>
              </c:numCache>
            </c:numRef>
          </c:cat>
          <c:val>
            <c:numRef>
              <c:f>histo_2classes!$G$29:$G$47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  <c:pt idx="5">
                  <c:v>9</c:v>
                </c:pt>
                <c:pt idx="6">
                  <c:v>30</c:v>
                </c:pt>
                <c:pt idx="7">
                  <c:v>40</c:v>
                </c:pt>
                <c:pt idx="8">
                  <c:v>69</c:v>
                </c:pt>
                <c:pt idx="9">
                  <c:v>46</c:v>
                </c:pt>
                <c:pt idx="10">
                  <c:v>8</c:v>
                </c:pt>
                <c:pt idx="11">
                  <c:v>10</c:v>
                </c:pt>
                <c:pt idx="12">
                  <c:v>3</c:v>
                </c:pt>
                <c:pt idx="13">
                  <c:v>3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7280896"/>
        <c:axId val="159032832"/>
        <c:extLst/>
      </c:barChart>
      <c:catAx>
        <c:axId val="15728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9032832"/>
        <c:crosses val="autoZero"/>
        <c:auto val="1"/>
        <c:lblAlgn val="ctr"/>
        <c:lblOffset val="100"/>
        <c:noMultiLvlLbl val="0"/>
      </c:catAx>
      <c:valAx>
        <c:axId val="15903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28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5</xdr:row>
      <xdr:rowOff>28575</xdr:rowOff>
    </xdr:from>
    <xdr:to>
      <xdr:col>14</xdr:col>
      <xdr:colOff>0</xdr:colOff>
      <xdr:row>19</xdr:row>
      <xdr:rowOff>85725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304800</xdr:colOff>
      <xdr:row>24</xdr:row>
      <xdr:rowOff>10583</xdr:rowOff>
    </xdr:from>
    <xdr:to>
      <xdr:col>13</xdr:col>
      <xdr:colOff>742950</xdr:colOff>
      <xdr:row>38</xdr:row>
      <xdr:rowOff>88900</xdr:rowOff>
    </xdr:to>
    <xdr:graphicFrame macro="">
      <xdr:nvGraphicFramePr>
        <xdr:cNvPr id="8" name="Graphique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0</xdr:colOff>
      <xdr:row>5</xdr:row>
      <xdr:rowOff>0</xdr:rowOff>
    </xdr:from>
    <xdr:to>
      <xdr:col>28</xdr:col>
      <xdr:colOff>0</xdr:colOff>
      <xdr:row>19</xdr:row>
      <xdr:rowOff>57150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285749</xdr:colOff>
      <xdr:row>25</xdr:row>
      <xdr:rowOff>31751</xdr:rowOff>
    </xdr:from>
    <xdr:to>
      <xdr:col>27</xdr:col>
      <xdr:colOff>751416</xdr:colOff>
      <xdr:row>39</xdr:row>
      <xdr:rowOff>120651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5843</xdr:colOff>
      <xdr:row>4</xdr:row>
      <xdr:rowOff>24814</xdr:rowOff>
    </xdr:from>
    <xdr:to>
      <xdr:col>13</xdr:col>
      <xdr:colOff>395968</xdr:colOff>
      <xdr:row>17</xdr:row>
      <xdr:rowOff>164487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353786</xdr:colOff>
      <xdr:row>25</xdr:row>
      <xdr:rowOff>13608</xdr:rowOff>
    </xdr:from>
    <xdr:to>
      <xdr:col>13</xdr:col>
      <xdr:colOff>729343</xdr:colOff>
      <xdr:row>39</xdr:row>
      <xdr:rowOff>97972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132"/>
  <sheetViews>
    <sheetView topLeftCell="A13" zoomScale="85" zoomScaleNormal="85" workbookViewId="0">
      <selection activeCell="P27" sqref="P27"/>
    </sheetView>
  </sheetViews>
  <sheetFormatPr baseColWidth="10" defaultRowHeight="15" x14ac:dyDescent="0.25"/>
  <cols>
    <col min="16" max="16" width="12.5703125" customWidth="1"/>
  </cols>
  <sheetData>
    <row r="1" spans="2:23" ht="15.75" thickBot="1" x14ac:dyDescent="0.3">
      <c r="S1" s="51"/>
      <c r="T1" s="60"/>
      <c r="U1" s="51"/>
      <c r="W1" s="20"/>
    </row>
    <row r="2" spans="2:23" x14ac:dyDescent="0.25">
      <c r="B2" s="94" t="s">
        <v>0</v>
      </c>
      <c r="C2" s="112" t="s">
        <v>1</v>
      </c>
      <c r="D2" s="108" t="s">
        <v>12</v>
      </c>
      <c r="E2" s="109"/>
      <c r="F2" s="109"/>
      <c r="G2" s="109"/>
      <c r="H2" s="109"/>
      <c r="I2" s="110"/>
      <c r="J2" s="110"/>
      <c r="K2" s="110"/>
      <c r="L2" s="110"/>
      <c r="M2" s="110"/>
      <c r="N2" s="110"/>
      <c r="O2" s="111"/>
      <c r="P2" s="123" t="s">
        <v>23</v>
      </c>
      <c r="S2" s="3"/>
      <c r="U2" s="3"/>
      <c r="W2" s="3"/>
    </row>
    <row r="3" spans="2:23" ht="15.75" thickBot="1" x14ac:dyDescent="0.3">
      <c r="B3" s="95"/>
      <c r="C3" s="113"/>
      <c r="D3" s="29">
        <v>1</v>
      </c>
      <c r="E3" s="30">
        <v>2</v>
      </c>
      <c r="F3" s="30">
        <v>3</v>
      </c>
      <c r="G3" s="30">
        <v>4</v>
      </c>
      <c r="H3" s="30">
        <v>5</v>
      </c>
      <c r="I3" s="30">
        <v>6</v>
      </c>
      <c r="J3" s="30">
        <v>7</v>
      </c>
      <c r="K3" s="30">
        <v>8</v>
      </c>
      <c r="L3" s="30">
        <v>9</v>
      </c>
      <c r="M3" s="30">
        <v>10</v>
      </c>
      <c r="N3" s="49">
        <v>11</v>
      </c>
      <c r="O3" s="46">
        <v>12</v>
      </c>
      <c r="P3" s="124"/>
      <c r="S3" s="3"/>
      <c r="U3" s="3"/>
      <c r="W3" s="3"/>
    </row>
    <row r="4" spans="2:23" x14ac:dyDescent="0.25">
      <c r="B4" s="95"/>
      <c r="C4" s="19">
        <v>1</v>
      </c>
      <c r="D4" s="43">
        <v>1.56</v>
      </c>
      <c r="E4" s="44">
        <v>1.65</v>
      </c>
      <c r="F4" s="44">
        <v>1.53</v>
      </c>
      <c r="G4" s="44">
        <v>1.62</v>
      </c>
      <c r="H4" s="44">
        <v>1.72</v>
      </c>
      <c r="I4" s="45">
        <v>1.68</v>
      </c>
      <c r="J4" s="44">
        <v>1.53</v>
      </c>
      <c r="K4" s="44"/>
      <c r="L4" s="45"/>
      <c r="M4" s="44"/>
      <c r="N4" s="45"/>
      <c r="O4" s="47"/>
      <c r="P4" s="8">
        <f>AVERAGE(D4:O4)</f>
        <v>1.6128571428571428</v>
      </c>
      <c r="S4" s="3"/>
      <c r="U4" s="3"/>
      <c r="W4" s="3"/>
    </row>
    <row r="5" spans="2:23" x14ac:dyDescent="0.25">
      <c r="B5" s="95"/>
      <c r="C5" s="5">
        <v>2</v>
      </c>
      <c r="D5" s="12">
        <v>1.53</v>
      </c>
      <c r="E5" s="4">
        <v>1.63</v>
      </c>
      <c r="F5" s="4">
        <v>1.69</v>
      </c>
      <c r="G5" s="4">
        <v>1.63</v>
      </c>
      <c r="H5" s="4">
        <v>1.6</v>
      </c>
      <c r="I5" s="39">
        <v>1.66</v>
      </c>
      <c r="J5" s="4">
        <v>1.68</v>
      </c>
      <c r="K5" s="4">
        <v>1.63</v>
      </c>
      <c r="L5" s="39">
        <v>1.56</v>
      </c>
      <c r="M5" s="4"/>
      <c r="N5" s="39"/>
      <c r="O5" s="48"/>
      <c r="P5" s="9">
        <f t="shared" ref="P5:P19" si="0">AVERAGE(D5:O5)</f>
        <v>1.6233333333333335</v>
      </c>
      <c r="S5" s="3"/>
      <c r="U5" s="3"/>
      <c r="W5" s="3"/>
    </row>
    <row r="6" spans="2:23" x14ac:dyDescent="0.25">
      <c r="B6" s="95"/>
      <c r="C6" s="5">
        <v>3</v>
      </c>
      <c r="D6" s="12">
        <v>1.47</v>
      </c>
      <c r="E6" s="4">
        <v>1.56</v>
      </c>
      <c r="F6" s="4">
        <v>1.57</v>
      </c>
      <c r="G6" s="4">
        <v>1.66</v>
      </c>
      <c r="H6" s="4">
        <v>1.6</v>
      </c>
      <c r="I6" s="39">
        <v>1.6</v>
      </c>
      <c r="J6" s="4">
        <v>1.69</v>
      </c>
      <c r="K6" s="4"/>
      <c r="L6" s="39"/>
      <c r="M6" s="4"/>
      <c r="N6" s="39"/>
      <c r="O6" s="48"/>
      <c r="P6" s="9">
        <f t="shared" si="0"/>
        <v>1.592857142857143</v>
      </c>
      <c r="S6" s="3"/>
      <c r="U6" s="3"/>
      <c r="W6" s="3"/>
    </row>
    <row r="7" spans="2:23" x14ac:dyDescent="0.25">
      <c r="B7" s="95"/>
      <c r="C7" s="5">
        <v>4</v>
      </c>
      <c r="D7" s="12">
        <v>1.81</v>
      </c>
      <c r="E7" s="4">
        <v>1.72</v>
      </c>
      <c r="F7" s="4">
        <v>1.69</v>
      </c>
      <c r="G7" s="4">
        <v>1.63</v>
      </c>
      <c r="H7" s="4">
        <v>1.57</v>
      </c>
      <c r="I7" s="39">
        <v>1.66</v>
      </c>
      <c r="J7" s="39">
        <v>1.59</v>
      </c>
      <c r="K7" s="39"/>
      <c r="L7" s="39"/>
      <c r="M7" s="4"/>
      <c r="N7" s="39"/>
      <c r="O7" s="48"/>
      <c r="P7" s="9">
        <f t="shared" si="0"/>
        <v>1.667142857142857</v>
      </c>
      <c r="S7" s="3"/>
      <c r="U7" s="3"/>
      <c r="W7" s="3"/>
    </row>
    <row r="8" spans="2:23" x14ac:dyDescent="0.25">
      <c r="B8" s="95"/>
      <c r="C8" s="5">
        <v>5</v>
      </c>
      <c r="D8" s="12">
        <v>1.56</v>
      </c>
      <c r="E8" s="4">
        <v>1.6</v>
      </c>
      <c r="F8" s="4">
        <v>1.59</v>
      </c>
      <c r="G8" s="4">
        <v>1.66</v>
      </c>
      <c r="H8" s="4">
        <v>1.59</v>
      </c>
      <c r="I8" s="39">
        <v>1.72</v>
      </c>
      <c r="J8" s="39">
        <v>1.8</v>
      </c>
      <c r="K8" s="39">
        <v>1.67</v>
      </c>
      <c r="L8" s="39">
        <v>1.62</v>
      </c>
      <c r="M8" s="4"/>
      <c r="N8" s="39"/>
      <c r="O8" s="48"/>
      <c r="P8" s="9">
        <f t="shared" si="0"/>
        <v>1.6455555555555559</v>
      </c>
      <c r="S8" s="3"/>
      <c r="U8" s="3"/>
      <c r="W8" s="3"/>
    </row>
    <row r="9" spans="2:23" x14ac:dyDescent="0.25">
      <c r="B9" s="95"/>
      <c r="C9" s="5">
        <v>6</v>
      </c>
      <c r="D9" s="12">
        <v>1.66</v>
      </c>
      <c r="E9" s="4">
        <v>1.71</v>
      </c>
      <c r="F9" s="4">
        <v>1.5</v>
      </c>
      <c r="G9" s="4">
        <v>1.62</v>
      </c>
      <c r="H9" s="4">
        <v>1.69</v>
      </c>
      <c r="I9" s="39">
        <v>1.7</v>
      </c>
      <c r="J9" s="39">
        <v>1.65</v>
      </c>
      <c r="K9" s="39">
        <v>1.56</v>
      </c>
      <c r="L9" s="39"/>
      <c r="M9" s="4"/>
      <c r="N9" s="39"/>
      <c r="O9" s="48"/>
      <c r="P9" s="9">
        <f t="shared" si="0"/>
        <v>1.63625</v>
      </c>
      <c r="S9" s="3"/>
      <c r="U9" s="3"/>
      <c r="W9" s="3"/>
    </row>
    <row r="10" spans="2:23" x14ac:dyDescent="0.25">
      <c r="B10" s="95"/>
      <c r="C10" s="5">
        <v>7</v>
      </c>
      <c r="D10" s="12">
        <v>1.63</v>
      </c>
      <c r="E10" s="4">
        <v>1.65</v>
      </c>
      <c r="F10" s="4">
        <v>1.72</v>
      </c>
      <c r="G10" s="4">
        <v>1.68</v>
      </c>
      <c r="H10" s="4">
        <v>1.65</v>
      </c>
      <c r="I10" s="39">
        <v>1.72</v>
      </c>
      <c r="J10" s="39">
        <v>1.66</v>
      </c>
      <c r="K10" s="39">
        <v>1.66</v>
      </c>
      <c r="L10" s="39">
        <v>1.66</v>
      </c>
      <c r="M10" s="4"/>
      <c r="N10" s="39"/>
      <c r="O10" s="48"/>
      <c r="P10" s="9">
        <f t="shared" si="0"/>
        <v>1.6700000000000002</v>
      </c>
      <c r="S10" s="3"/>
      <c r="U10" s="3"/>
      <c r="W10" s="3"/>
    </row>
    <row r="11" spans="2:23" x14ac:dyDescent="0.25">
      <c r="B11" s="95"/>
      <c r="C11" s="5">
        <v>8</v>
      </c>
      <c r="D11" s="12">
        <v>1.72</v>
      </c>
      <c r="E11" s="4">
        <v>1.72</v>
      </c>
      <c r="F11" s="4">
        <v>1.72</v>
      </c>
      <c r="G11" s="4">
        <v>1.72</v>
      </c>
      <c r="H11" s="4">
        <v>1.75</v>
      </c>
      <c r="I11" s="39">
        <v>1.57</v>
      </c>
      <c r="J11" s="39">
        <v>1.59</v>
      </c>
      <c r="K11" s="39">
        <v>1.72</v>
      </c>
      <c r="L11" s="39">
        <v>1.62</v>
      </c>
      <c r="M11" s="4"/>
      <c r="N11" s="39"/>
      <c r="O11" s="48"/>
      <c r="P11" s="9">
        <f t="shared" si="0"/>
        <v>1.681111111111111</v>
      </c>
      <c r="S11" s="3"/>
      <c r="U11" s="3"/>
      <c r="W11" s="3"/>
    </row>
    <row r="12" spans="2:23" x14ac:dyDescent="0.25">
      <c r="B12" s="95"/>
      <c r="C12" s="5">
        <v>9</v>
      </c>
      <c r="D12" s="12">
        <v>1.71</v>
      </c>
      <c r="E12" s="4">
        <v>1.72</v>
      </c>
      <c r="F12" s="4">
        <v>1.72</v>
      </c>
      <c r="G12" s="4">
        <v>1.75</v>
      </c>
      <c r="H12" s="4">
        <v>1.69</v>
      </c>
      <c r="I12" s="39">
        <v>1.69</v>
      </c>
      <c r="J12" s="39">
        <v>1.66</v>
      </c>
      <c r="K12" s="39"/>
      <c r="L12" s="39"/>
      <c r="M12" s="4"/>
      <c r="N12" s="39"/>
      <c r="O12" s="48"/>
      <c r="P12" s="9">
        <f t="shared" si="0"/>
        <v>1.7057142857142857</v>
      </c>
      <c r="S12" s="3"/>
      <c r="U12" s="3"/>
      <c r="W12" s="3"/>
    </row>
    <row r="13" spans="2:23" x14ac:dyDescent="0.25">
      <c r="B13" s="95"/>
      <c r="C13" s="5">
        <v>10</v>
      </c>
      <c r="D13" s="12">
        <v>1.65</v>
      </c>
      <c r="E13" s="4">
        <v>1.62</v>
      </c>
      <c r="F13" s="4">
        <v>1.62</v>
      </c>
      <c r="G13" s="4">
        <v>1.69</v>
      </c>
      <c r="H13" s="4">
        <v>1.69</v>
      </c>
      <c r="I13" s="39">
        <v>1.75</v>
      </c>
      <c r="J13" s="39">
        <v>1.78</v>
      </c>
      <c r="K13" s="39"/>
      <c r="L13" s="39"/>
      <c r="M13" s="4"/>
      <c r="N13" s="39"/>
      <c r="O13" s="48"/>
      <c r="P13" s="9">
        <f t="shared" si="0"/>
        <v>1.6857142857142855</v>
      </c>
      <c r="S13" s="3"/>
      <c r="U13" s="3"/>
      <c r="W13" s="3"/>
    </row>
    <row r="14" spans="2:23" x14ac:dyDescent="0.25">
      <c r="B14" s="95"/>
      <c r="C14" s="5">
        <v>11</v>
      </c>
      <c r="D14" s="12">
        <v>1.78</v>
      </c>
      <c r="E14" s="4">
        <v>1.72</v>
      </c>
      <c r="F14" s="4">
        <v>1.72</v>
      </c>
      <c r="G14" s="4">
        <v>1.6</v>
      </c>
      <c r="H14" s="4">
        <v>1.62</v>
      </c>
      <c r="I14" s="39">
        <v>1.72</v>
      </c>
      <c r="J14" s="39">
        <v>1.57</v>
      </c>
      <c r="K14" s="39"/>
      <c r="L14" s="39"/>
      <c r="M14" s="4"/>
      <c r="N14" s="39"/>
      <c r="O14" s="48"/>
      <c r="P14" s="9">
        <f t="shared" si="0"/>
        <v>1.6757142857142859</v>
      </c>
      <c r="S14" s="3"/>
      <c r="U14" s="3"/>
      <c r="W14" s="3"/>
    </row>
    <row r="15" spans="2:23" x14ac:dyDescent="0.25">
      <c r="B15" s="95"/>
      <c r="C15" s="5">
        <v>12</v>
      </c>
      <c r="D15" s="12">
        <v>1.72</v>
      </c>
      <c r="E15" s="4">
        <v>1.75</v>
      </c>
      <c r="F15" s="4">
        <v>1.75</v>
      </c>
      <c r="G15" s="4">
        <v>1.7</v>
      </c>
      <c r="H15" s="4">
        <v>1.69</v>
      </c>
      <c r="I15" s="39">
        <v>1.68</v>
      </c>
      <c r="J15" s="39">
        <v>1.69</v>
      </c>
      <c r="K15" s="39">
        <v>1.69</v>
      </c>
      <c r="L15" s="39">
        <v>1.78</v>
      </c>
      <c r="M15" s="4">
        <v>1.66</v>
      </c>
      <c r="N15" s="39">
        <v>1.7</v>
      </c>
      <c r="O15" s="48"/>
      <c r="P15" s="9">
        <f t="shared" si="0"/>
        <v>1.7099999999999995</v>
      </c>
      <c r="S15" s="3"/>
      <c r="U15" s="3"/>
      <c r="W15" s="3"/>
    </row>
    <row r="16" spans="2:23" x14ac:dyDescent="0.25">
      <c r="B16" s="95"/>
      <c r="C16" s="5">
        <v>13</v>
      </c>
      <c r="D16" s="12">
        <v>1.71</v>
      </c>
      <c r="E16" s="4"/>
      <c r="F16" s="4"/>
      <c r="G16" s="4"/>
      <c r="H16" s="4"/>
      <c r="I16" s="39"/>
      <c r="J16" s="39"/>
      <c r="K16" s="39"/>
      <c r="L16" s="39"/>
      <c r="M16" s="39"/>
      <c r="N16" s="39"/>
      <c r="O16" s="39"/>
      <c r="P16" s="9">
        <f t="shared" si="0"/>
        <v>1.71</v>
      </c>
      <c r="S16" s="3"/>
      <c r="U16" s="3"/>
      <c r="W16" s="3"/>
    </row>
    <row r="17" spans="2:23" x14ac:dyDescent="0.25">
      <c r="B17" s="95"/>
      <c r="C17" s="5">
        <v>14</v>
      </c>
      <c r="D17" s="12">
        <v>1.59</v>
      </c>
      <c r="E17" s="4">
        <v>1.93</v>
      </c>
      <c r="F17" s="4">
        <v>2.63</v>
      </c>
      <c r="G17" s="4"/>
      <c r="H17" s="4"/>
      <c r="I17" s="39"/>
      <c r="J17" s="39"/>
      <c r="K17" s="39"/>
      <c r="L17" s="39"/>
      <c r="M17" s="39"/>
      <c r="N17" s="39"/>
      <c r="O17" s="39"/>
      <c r="P17" s="9">
        <f t="shared" si="0"/>
        <v>2.0500000000000003</v>
      </c>
      <c r="S17" s="3"/>
      <c r="U17" s="3"/>
      <c r="W17" s="3"/>
    </row>
    <row r="18" spans="2:23" x14ac:dyDescent="0.25">
      <c r="B18" s="95"/>
      <c r="C18" s="14">
        <v>15</v>
      </c>
      <c r="D18" s="15">
        <v>1.78</v>
      </c>
      <c r="E18" s="16">
        <v>1.81</v>
      </c>
      <c r="F18" s="16">
        <v>1.71</v>
      </c>
      <c r="G18" s="16">
        <v>1.69</v>
      </c>
      <c r="H18" s="16">
        <v>1.75</v>
      </c>
      <c r="I18" s="40">
        <v>1.65</v>
      </c>
      <c r="J18" s="40"/>
      <c r="K18" s="40"/>
      <c r="L18" s="40"/>
      <c r="M18" s="40"/>
      <c r="N18" s="40"/>
      <c r="O18" s="40"/>
      <c r="P18" s="9">
        <f t="shared" si="0"/>
        <v>1.7316666666666667</v>
      </c>
      <c r="S18" s="3"/>
      <c r="U18" s="3"/>
      <c r="W18" s="3"/>
    </row>
    <row r="19" spans="2:23" ht="15.75" thickBot="1" x14ac:dyDescent="0.3">
      <c r="B19" s="95"/>
      <c r="C19" s="14">
        <v>16</v>
      </c>
      <c r="D19" s="15">
        <v>1.69</v>
      </c>
      <c r="E19" s="16">
        <v>1.71</v>
      </c>
      <c r="F19" s="16">
        <v>1.7</v>
      </c>
      <c r="G19" s="16">
        <v>1.69</v>
      </c>
      <c r="H19" s="16">
        <v>1.71</v>
      </c>
      <c r="I19" s="40">
        <v>1.72</v>
      </c>
      <c r="J19" s="40">
        <v>1.71</v>
      </c>
      <c r="K19" s="40"/>
      <c r="L19" s="40"/>
      <c r="M19" s="40"/>
      <c r="N19" s="40"/>
      <c r="O19" s="40"/>
      <c r="P19" s="42">
        <f t="shared" si="0"/>
        <v>1.7042857142857142</v>
      </c>
      <c r="S19" s="3"/>
      <c r="U19" s="3"/>
      <c r="W19" s="3"/>
    </row>
    <row r="20" spans="2:23" ht="15.75" thickBot="1" x14ac:dyDescent="0.3">
      <c r="B20" s="96"/>
      <c r="C20" s="31" t="s">
        <v>7</v>
      </c>
      <c r="D20" s="17">
        <f t="shared" ref="D20:L20" si="1">AVERAGE(D4:D19)</f>
        <v>1.660625</v>
      </c>
      <c r="E20" s="18">
        <f t="shared" si="1"/>
        <v>1.7</v>
      </c>
      <c r="F20" s="18">
        <f t="shared" si="1"/>
        <v>1.724</v>
      </c>
      <c r="G20" s="18">
        <f t="shared" si="1"/>
        <v>1.6671428571428575</v>
      </c>
      <c r="H20" s="18">
        <f t="shared" si="1"/>
        <v>1.6657142857142859</v>
      </c>
      <c r="I20" s="18">
        <f t="shared" si="1"/>
        <v>1.6799999999999997</v>
      </c>
      <c r="J20" s="18">
        <f t="shared" si="1"/>
        <v>1.6615384615384619</v>
      </c>
      <c r="K20" s="18">
        <f t="shared" si="1"/>
        <v>1.655</v>
      </c>
      <c r="L20" s="18">
        <f t="shared" si="1"/>
        <v>1.6480000000000001</v>
      </c>
      <c r="M20" s="18">
        <f>AVERAGE(M4:M19)</f>
        <v>1.66</v>
      </c>
      <c r="N20" s="18">
        <f t="shared" ref="N20" si="2">AVERAGE(N4:N19)</f>
        <v>1.7</v>
      </c>
      <c r="O20" s="18"/>
      <c r="P20" s="50">
        <f>AVERAGE(D20:O20)</f>
        <v>1.6747291458541456</v>
      </c>
      <c r="S20" s="3"/>
      <c r="U20" s="3"/>
      <c r="W20" s="3"/>
    </row>
    <row r="21" spans="2:23" ht="15.75" thickBot="1" x14ac:dyDescent="0.3">
      <c r="S21" s="3"/>
      <c r="U21" s="3"/>
      <c r="W21" s="3"/>
    </row>
    <row r="22" spans="2:23" ht="15.75" thickBot="1" x14ac:dyDescent="0.3">
      <c r="D22" s="114" t="s">
        <v>21</v>
      </c>
      <c r="E22" s="115"/>
      <c r="F22" s="54">
        <f>MINA(D4:O19)</f>
        <v>1.47</v>
      </c>
      <c r="H22" s="116" t="s">
        <v>22</v>
      </c>
      <c r="I22" s="117"/>
      <c r="J22" s="54">
        <f>MAXA(D4:O19)</f>
        <v>2.63</v>
      </c>
      <c r="S22" s="3"/>
      <c r="U22" s="3"/>
      <c r="W22" s="3"/>
    </row>
    <row r="23" spans="2:23" x14ac:dyDescent="0.25">
      <c r="C23" s="51"/>
      <c r="D23" s="122"/>
      <c r="E23" s="122"/>
      <c r="F23" s="51"/>
      <c r="G23" s="51"/>
      <c r="H23" s="122"/>
      <c r="I23" s="122"/>
      <c r="S23" s="3"/>
      <c r="U23" s="3"/>
      <c r="W23" s="3"/>
    </row>
    <row r="24" spans="2:23" ht="15.75" thickBot="1" x14ac:dyDescent="0.3">
      <c r="S24" s="3"/>
      <c r="U24" s="3"/>
      <c r="W24" s="3"/>
    </row>
    <row r="25" spans="2:23" x14ac:dyDescent="0.25">
      <c r="B25" s="97" t="s">
        <v>2</v>
      </c>
      <c r="C25" s="100" t="s">
        <v>1</v>
      </c>
      <c r="D25" s="102" t="s">
        <v>12</v>
      </c>
      <c r="E25" s="103"/>
      <c r="F25" s="103"/>
      <c r="G25" s="103"/>
      <c r="H25" s="103"/>
      <c r="I25" s="103"/>
      <c r="J25" s="103"/>
      <c r="K25" s="103"/>
      <c r="L25" s="103"/>
      <c r="M25" s="103"/>
      <c r="N25" s="104"/>
      <c r="O25" s="105"/>
      <c r="P25" s="106" t="s">
        <v>23</v>
      </c>
      <c r="S25" s="3"/>
      <c r="U25" s="3"/>
      <c r="W25" s="3"/>
    </row>
    <row r="26" spans="2:23" ht="15.75" thickBot="1" x14ac:dyDescent="0.3">
      <c r="B26" s="98"/>
      <c r="C26" s="101"/>
      <c r="D26" s="32">
        <v>1</v>
      </c>
      <c r="E26" s="33">
        <v>2</v>
      </c>
      <c r="F26" s="33">
        <v>3</v>
      </c>
      <c r="G26" s="33">
        <v>4</v>
      </c>
      <c r="H26" s="33">
        <v>5</v>
      </c>
      <c r="I26" s="33">
        <v>6</v>
      </c>
      <c r="J26" s="33">
        <v>7</v>
      </c>
      <c r="K26" s="33">
        <v>8</v>
      </c>
      <c r="L26" s="33">
        <v>9</v>
      </c>
      <c r="M26" s="33">
        <v>10</v>
      </c>
      <c r="N26" s="41">
        <v>11</v>
      </c>
      <c r="O26" s="34">
        <v>12</v>
      </c>
      <c r="P26" s="107"/>
      <c r="S26" s="3"/>
      <c r="U26" s="3"/>
      <c r="W26" s="3"/>
    </row>
    <row r="27" spans="2:23" x14ac:dyDescent="0.25">
      <c r="B27" s="98"/>
      <c r="C27" s="19">
        <v>1</v>
      </c>
      <c r="D27" s="43">
        <v>1.56</v>
      </c>
      <c r="E27" s="44">
        <v>1.66</v>
      </c>
      <c r="F27" s="44">
        <v>1.68</v>
      </c>
      <c r="G27" s="44">
        <v>1.66</v>
      </c>
      <c r="H27" s="44">
        <v>1.67</v>
      </c>
      <c r="I27" s="45">
        <v>1.63</v>
      </c>
      <c r="J27" s="45">
        <v>1.62</v>
      </c>
      <c r="K27" s="45">
        <v>1.62</v>
      </c>
      <c r="L27" s="45"/>
      <c r="M27" s="45"/>
      <c r="N27" s="45"/>
      <c r="O27" s="45"/>
      <c r="P27" s="8">
        <f>AVERAGE(D27:O27)</f>
        <v>1.6375000000000002</v>
      </c>
      <c r="S27" s="3"/>
      <c r="U27" s="3"/>
      <c r="W27" s="3"/>
    </row>
    <row r="28" spans="2:23" x14ac:dyDescent="0.25">
      <c r="B28" s="98"/>
      <c r="C28" s="5">
        <v>2</v>
      </c>
      <c r="D28" s="12">
        <v>1.72</v>
      </c>
      <c r="E28" s="4">
        <v>1.81</v>
      </c>
      <c r="F28" s="4">
        <v>1.88</v>
      </c>
      <c r="G28" s="4">
        <v>1.75</v>
      </c>
      <c r="H28" s="4">
        <v>1.85</v>
      </c>
      <c r="I28" s="39">
        <v>1.84</v>
      </c>
      <c r="J28" s="39">
        <v>1.84</v>
      </c>
      <c r="K28" s="39">
        <v>1.85</v>
      </c>
      <c r="L28" s="39"/>
      <c r="M28" s="39"/>
      <c r="N28" s="39"/>
      <c r="O28" s="39"/>
      <c r="P28" s="9">
        <f t="shared" ref="P28:P42" si="3">AVERAGE(D28:O28)</f>
        <v>1.8174999999999999</v>
      </c>
      <c r="S28" s="3"/>
      <c r="U28" s="3"/>
      <c r="W28" s="3"/>
    </row>
    <row r="29" spans="2:23" x14ac:dyDescent="0.25">
      <c r="B29" s="98"/>
      <c r="C29" s="5">
        <v>3</v>
      </c>
      <c r="D29" s="12">
        <v>2.02</v>
      </c>
      <c r="E29" s="4">
        <v>1.53</v>
      </c>
      <c r="F29" s="4">
        <v>1.6</v>
      </c>
      <c r="G29" s="4">
        <v>1.59</v>
      </c>
      <c r="H29" s="4"/>
      <c r="I29" s="39"/>
      <c r="J29" s="39"/>
      <c r="K29" s="39"/>
      <c r="L29" s="39"/>
      <c r="M29" s="39"/>
      <c r="N29" s="39"/>
      <c r="O29" s="39"/>
      <c r="P29" s="9">
        <f t="shared" si="3"/>
        <v>1.6850000000000001</v>
      </c>
      <c r="S29" s="3"/>
      <c r="U29" s="3"/>
      <c r="W29" s="3"/>
    </row>
    <row r="30" spans="2:23" x14ac:dyDescent="0.25">
      <c r="B30" s="98"/>
      <c r="C30" s="5">
        <v>4</v>
      </c>
      <c r="D30" s="12">
        <v>1.94</v>
      </c>
      <c r="E30" s="4">
        <v>1.72</v>
      </c>
      <c r="F30" s="4">
        <v>1.65</v>
      </c>
      <c r="G30" s="4">
        <v>1.72</v>
      </c>
      <c r="H30" s="4">
        <v>1.78</v>
      </c>
      <c r="I30" s="39"/>
      <c r="J30" s="39"/>
      <c r="K30" s="39"/>
      <c r="L30" s="39"/>
      <c r="M30" s="39"/>
      <c r="N30" s="39"/>
      <c r="O30" s="39"/>
      <c r="P30" s="9">
        <f t="shared" si="3"/>
        <v>1.762</v>
      </c>
      <c r="S30" s="3"/>
      <c r="U30" s="3"/>
      <c r="W30" s="3"/>
    </row>
    <row r="31" spans="2:23" x14ac:dyDescent="0.25">
      <c r="B31" s="98"/>
      <c r="C31" s="5">
        <v>5</v>
      </c>
      <c r="D31" s="12">
        <v>2.12</v>
      </c>
      <c r="E31" s="4">
        <v>1.91</v>
      </c>
      <c r="F31" s="4">
        <v>1.84</v>
      </c>
      <c r="G31" s="4">
        <v>1.63</v>
      </c>
      <c r="H31" s="4">
        <v>1.68</v>
      </c>
      <c r="I31" s="39"/>
      <c r="J31" s="39"/>
      <c r="K31" s="39"/>
      <c r="L31" s="39"/>
      <c r="M31" s="39"/>
      <c r="N31" s="39"/>
      <c r="O31" s="39"/>
      <c r="P31" s="9">
        <f t="shared" si="3"/>
        <v>1.8359999999999999</v>
      </c>
      <c r="S31" s="3"/>
      <c r="U31" s="3"/>
      <c r="W31" s="3"/>
    </row>
    <row r="32" spans="2:23" x14ac:dyDescent="0.25">
      <c r="B32" s="98"/>
      <c r="C32" s="5">
        <v>6</v>
      </c>
      <c r="D32" s="12">
        <v>1.73</v>
      </c>
      <c r="E32" s="4">
        <v>1.6</v>
      </c>
      <c r="F32" s="4">
        <v>1.68</v>
      </c>
      <c r="G32" s="4">
        <v>1.7</v>
      </c>
      <c r="H32" s="4">
        <v>1.66</v>
      </c>
      <c r="I32" s="39">
        <v>1.7</v>
      </c>
      <c r="J32" s="39">
        <v>1.55</v>
      </c>
      <c r="K32" s="39">
        <v>1.65</v>
      </c>
      <c r="L32" s="39">
        <v>1.6</v>
      </c>
      <c r="M32" s="39"/>
      <c r="N32" s="39"/>
      <c r="O32" s="39"/>
      <c r="P32" s="9">
        <f t="shared" si="3"/>
        <v>1.652222222222222</v>
      </c>
      <c r="S32" s="3"/>
      <c r="U32" s="3"/>
      <c r="W32" s="3"/>
    </row>
    <row r="33" spans="2:23" x14ac:dyDescent="0.25">
      <c r="B33" s="98"/>
      <c r="C33" s="5">
        <v>7</v>
      </c>
      <c r="D33" s="12">
        <v>1.63</v>
      </c>
      <c r="E33" s="4">
        <v>1.63</v>
      </c>
      <c r="F33" s="4">
        <v>1.68</v>
      </c>
      <c r="G33" s="4">
        <v>1.72</v>
      </c>
      <c r="H33" s="4">
        <v>1.69</v>
      </c>
      <c r="I33" s="39">
        <v>1.59</v>
      </c>
      <c r="J33" s="39">
        <v>1.72</v>
      </c>
      <c r="K33" s="39">
        <v>1.66</v>
      </c>
      <c r="L33" s="39">
        <v>1.69</v>
      </c>
      <c r="M33" s="39"/>
      <c r="N33" s="39"/>
      <c r="O33" s="39"/>
      <c r="P33" s="9">
        <f t="shared" si="3"/>
        <v>1.6677777777777778</v>
      </c>
      <c r="S33" s="3"/>
      <c r="U33" s="3"/>
      <c r="W33" s="3"/>
    </row>
    <row r="34" spans="2:23" x14ac:dyDescent="0.25">
      <c r="B34" s="98"/>
      <c r="C34" s="5">
        <v>8</v>
      </c>
      <c r="D34" s="12">
        <v>1.7</v>
      </c>
      <c r="E34" s="4">
        <v>1.66</v>
      </c>
      <c r="F34" s="4">
        <v>1.69</v>
      </c>
      <c r="G34" s="4">
        <v>1.65</v>
      </c>
      <c r="H34" s="4">
        <v>1.66</v>
      </c>
      <c r="I34" s="39">
        <v>1.66</v>
      </c>
      <c r="J34" s="39">
        <v>1.66</v>
      </c>
      <c r="K34" s="39">
        <v>1.71</v>
      </c>
      <c r="L34" s="39"/>
      <c r="M34" s="39"/>
      <c r="N34" s="39"/>
      <c r="O34" s="39"/>
      <c r="P34" s="9">
        <f t="shared" si="3"/>
        <v>1.6737500000000001</v>
      </c>
      <c r="S34" s="3"/>
      <c r="U34" s="3"/>
      <c r="W34" s="3"/>
    </row>
    <row r="35" spans="2:23" x14ac:dyDescent="0.25">
      <c r="B35" s="98"/>
      <c r="C35" s="5">
        <v>9</v>
      </c>
      <c r="D35" s="12">
        <v>1.77</v>
      </c>
      <c r="E35" s="4">
        <v>1.72</v>
      </c>
      <c r="F35" s="4">
        <v>1.63</v>
      </c>
      <c r="G35" s="4">
        <v>1.7</v>
      </c>
      <c r="H35" s="4">
        <v>1.7</v>
      </c>
      <c r="I35" s="39">
        <v>1.67</v>
      </c>
      <c r="J35" s="39">
        <v>1.67</v>
      </c>
      <c r="K35" s="39">
        <v>1.82</v>
      </c>
      <c r="L35" s="39">
        <v>1.57</v>
      </c>
      <c r="M35" s="39"/>
      <c r="N35" s="39"/>
      <c r="O35" s="39"/>
      <c r="P35" s="9">
        <f t="shared" si="3"/>
        <v>1.6944444444444444</v>
      </c>
      <c r="S35" s="3"/>
      <c r="U35" s="3"/>
      <c r="W35" s="3"/>
    </row>
    <row r="36" spans="2:23" x14ac:dyDescent="0.25">
      <c r="B36" s="98"/>
      <c r="C36" s="5">
        <v>10</v>
      </c>
      <c r="D36" s="12">
        <v>1.78</v>
      </c>
      <c r="E36" s="4">
        <v>1.54</v>
      </c>
      <c r="F36" s="4">
        <v>1.6</v>
      </c>
      <c r="G36" s="4">
        <v>1.71</v>
      </c>
      <c r="H36" s="4">
        <v>1.72</v>
      </c>
      <c r="I36" s="39">
        <v>1.54</v>
      </c>
      <c r="J36" s="39">
        <v>1.43</v>
      </c>
      <c r="K36" s="39">
        <v>1.75</v>
      </c>
      <c r="L36" s="39">
        <v>1.62</v>
      </c>
      <c r="M36" s="39">
        <v>1.75</v>
      </c>
      <c r="N36" s="39">
        <v>1.66</v>
      </c>
      <c r="O36" s="39">
        <v>1.68</v>
      </c>
      <c r="P36" s="9">
        <f t="shared" si="3"/>
        <v>1.6483333333333334</v>
      </c>
      <c r="S36" s="3"/>
      <c r="U36" s="3"/>
      <c r="W36" s="3"/>
    </row>
    <row r="37" spans="2:23" x14ac:dyDescent="0.25">
      <c r="B37" s="98"/>
      <c r="C37" s="5">
        <v>11</v>
      </c>
      <c r="D37" s="12">
        <v>1.72</v>
      </c>
      <c r="E37" s="4">
        <v>1.75</v>
      </c>
      <c r="F37" s="4">
        <v>1.75</v>
      </c>
      <c r="G37" s="4">
        <v>1.72</v>
      </c>
      <c r="H37" s="4">
        <v>1.69</v>
      </c>
      <c r="I37" s="39">
        <v>1.73</v>
      </c>
      <c r="J37" s="39">
        <v>1.5</v>
      </c>
      <c r="K37" s="39">
        <v>1.56</v>
      </c>
      <c r="L37" s="39">
        <v>1.59</v>
      </c>
      <c r="M37" s="39">
        <v>1.75</v>
      </c>
      <c r="N37" s="39"/>
      <c r="O37" s="39"/>
      <c r="P37" s="9">
        <f t="shared" si="3"/>
        <v>1.6759999999999997</v>
      </c>
      <c r="S37" s="3"/>
      <c r="U37" s="3"/>
      <c r="W37" s="3"/>
    </row>
    <row r="38" spans="2:23" x14ac:dyDescent="0.25">
      <c r="B38" s="98"/>
      <c r="C38" s="5">
        <v>12</v>
      </c>
      <c r="D38" s="12">
        <v>1.5</v>
      </c>
      <c r="E38" s="4">
        <v>1.65</v>
      </c>
      <c r="F38" s="4">
        <v>1.37</v>
      </c>
      <c r="G38" s="4">
        <v>1.6</v>
      </c>
      <c r="H38" s="4">
        <v>1.69</v>
      </c>
      <c r="I38" s="39">
        <v>1.66</v>
      </c>
      <c r="J38" s="39">
        <v>1.66</v>
      </c>
      <c r="K38" s="39">
        <v>1.66</v>
      </c>
      <c r="L38" s="39">
        <v>1.72</v>
      </c>
      <c r="M38" s="39">
        <v>1.63</v>
      </c>
      <c r="N38" s="39"/>
      <c r="O38" s="39"/>
      <c r="P38" s="9">
        <f t="shared" si="3"/>
        <v>1.6140000000000001</v>
      </c>
      <c r="S38" s="3"/>
      <c r="U38" s="3"/>
      <c r="W38" s="3"/>
    </row>
    <row r="39" spans="2:23" x14ac:dyDescent="0.25">
      <c r="B39" s="98"/>
      <c r="C39" s="5">
        <v>13</v>
      </c>
      <c r="D39" s="12">
        <v>1.68</v>
      </c>
      <c r="E39" s="4">
        <v>1.62</v>
      </c>
      <c r="F39" s="4">
        <v>1.59</v>
      </c>
      <c r="G39" s="4">
        <v>1.65</v>
      </c>
      <c r="H39" s="4">
        <v>1.66</v>
      </c>
      <c r="I39" s="39">
        <v>1.66</v>
      </c>
      <c r="J39" s="39">
        <v>1.66</v>
      </c>
      <c r="K39" s="39">
        <v>1.69</v>
      </c>
      <c r="L39" s="39">
        <v>1.65</v>
      </c>
      <c r="M39" s="39">
        <v>1.63</v>
      </c>
      <c r="N39" s="39">
        <v>1.63</v>
      </c>
      <c r="O39" s="39">
        <v>1.63</v>
      </c>
      <c r="P39" s="9">
        <f t="shared" si="3"/>
        <v>1.645833333333333</v>
      </c>
      <c r="S39" s="3"/>
      <c r="U39" s="3"/>
      <c r="W39" s="3"/>
    </row>
    <row r="40" spans="2:23" x14ac:dyDescent="0.25">
      <c r="B40" s="98"/>
      <c r="C40" s="5">
        <v>14</v>
      </c>
      <c r="D40" s="12">
        <v>1.66</v>
      </c>
      <c r="E40" s="4">
        <v>1.6</v>
      </c>
      <c r="F40" s="4">
        <v>1.53</v>
      </c>
      <c r="G40" s="4">
        <v>1.47</v>
      </c>
      <c r="H40" s="4">
        <v>1.53</v>
      </c>
      <c r="I40" s="39">
        <v>1.63</v>
      </c>
      <c r="J40" s="39">
        <v>1.62</v>
      </c>
      <c r="K40" s="39">
        <v>1.81</v>
      </c>
      <c r="L40" s="39"/>
      <c r="M40" s="39"/>
      <c r="N40" s="39"/>
      <c r="O40" s="39"/>
      <c r="P40" s="9">
        <f t="shared" si="3"/>
        <v>1.60625</v>
      </c>
      <c r="S40" s="3"/>
      <c r="U40" s="3"/>
      <c r="W40" s="3"/>
    </row>
    <row r="41" spans="2:23" x14ac:dyDescent="0.25">
      <c r="B41" s="98"/>
      <c r="C41" s="5">
        <v>15</v>
      </c>
      <c r="D41" s="12">
        <v>1.96</v>
      </c>
      <c r="E41" s="4">
        <v>1.9</v>
      </c>
      <c r="F41" s="4">
        <v>1.88</v>
      </c>
      <c r="G41" s="4">
        <v>2.6</v>
      </c>
      <c r="H41" s="4">
        <v>1.7</v>
      </c>
      <c r="I41" s="39">
        <v>1.66</v>
      </c>
      <c r="J41" s="39">
        <v>1.66</v>
      </c>
      <c r="K41" s="39"/>
      <c r="L41" s="39"/>
      <c r="M41" s="39"/>
      <c r="N41" s="39"/>
      <c r="O41" s="39"/>
      <c r="P41" s="9">
        <f t="shared" si="3"/>
        <v>1.9085714285714286</v>
      </c>
      <c r="S41" s="3"/>
      <c r="U41" s="3"/>
      <c r="W41" s="3"/>
    </row>
    <row r="42" spans="2:23" ht="15.75" thickBot="1" x14ac:dyDescent="0.3">
      <c r="B42" s="98"/>
      <c r="C42" s="14">
        <v>16</v>
      </c>
      <c r="D42" s="15">
        <v>1.69</v>
      </c>
      <c r="E42" s="16">
        <v>1.72</v>
      </c>
      <c r="F42" s="16">
        <v>1.69</v>
      </c>
      <c r="G42" s="16">
        <v>1.65</v>
      </c>
      <c r="H42" s="16">
        <v>1.75</v>
      </c>
      <c r="I42" s="40">
        <v>1.67</v>
      </c>
      <c r="J42" s="40">
        <v>1.66</v>
      </c>
      <c r="K42" s="40"/>
      <c r="L42" s="40"/>
      <c r="M42" s="40"/>
      <c r="N42" s="40"/>
      <c r="O42" s="40"/>
      <c r="P42" s="42">
        <f t="shared" si="3"/>
        <v>1.69</v>
      </c>
      <c r="S42" s="3"/>
      <c r="U42" s="3"/>
      <c r="W42" s="3"/>
    </row>
    <row r="43" spans="2:23" ht="15.75" thickBot="1" x14ac:dyDescent="0.3">
      <c r="B43" s="99"/>
      <c r="C43" s="35" t="s">
        <v>7</v>
      </c>
      <c r="D43" s="17">
        <f t="shared" ref="D43" si="4">AVERAGE(D27:D42)</f>
        <v>1.76125</v>
      </c>
      <c r="E43" s="18">
        <f t="shared" ref="E43" si="5">AVERAGE(E27:E42)</f>
        <v>1.68875</v>
      </c>
      <c r="F43" s="18">
        <f t="shared" ref="F43" si="6">AVERAGE(F27:F42)</f>
        <v>1.6712500000000001</v>
      </c>
      <c r="G43" s="18">
        <f t="shared" ref="G43" si="7">AVERAGE(G27:G42)</f>
        <v>1.7199999999999998</v>
      </c>
      <c r="H43" s="18">
        <f t="shared" ref="H43:O43" si="8">AVERAGE(H27:H42)</f>
        <v>1.6953333333333334</v>
      </c>
      <c r="I43" s="18">
        <f t="shared" si="8"/>
        <v>1.6646153846153846</v>
      </c>
      <c r="J43" s="18">
        <f t="shared" si="8"/>
        <v>1.6346153846153846</v>
      </c>
      <c r="K43" s="18">
        <f t="shared" si="8"/>
        <v>1.7072727272727273</v>
      </c>
      <c r="L43" s="18">
        <f t="shared" si="8"/>
        <v>1.6342857142857146</v>
      </c>
      <c r="M43" s="18">
        <f t="shared" si="8"/>
        <v>1.69</v>
      </c>
      <c r="N43" s="18">
        <f t="shared" si="8"/>
        <v>1.645</v>
      </c>
      <c r="O43" s="18">
        <f t="shared" si="8"/>
        <v>1.6549999999999998</v>
      </c>
      <c r="P43" s="50">
        <f t="shared" ref="P43" si="9">AVERAGE(D43:O43)</f>
        <v>1.6806143786768788</v>
      </c>
      <c r="S43" s="3"/>
      <c r="U43" s="3"/>
      <c r="W43" s="3"/>
    </row>
    <row r="44" spans="2:23" ht="15.75" thickBot="1" x14ac:dyDescent="0.3">
      <c r="S44" s="3"/>
      <c r="U44" s="3"/>
      <c r="W44" s="3"/>
    </row>
    <row r="45" spans="2:23" ht="15.75" thickBot="1" x14ac:dyDescent="0.3">
      <c r="D45" s="118" t="s">
        <v>21</v>
      </c>
      <c r="E45" s="119"/>
      <c r="F45" s="54">
        <f>MINA(D27:O42)</f>
        <v>1.37</v>
      </c>
      <c r="H45" s="120" t="s">
        <v>22</v>
      </c>
      <c r="I45" s="121"/>
      <c r="J45" s="54">
        <f>MAXA(D27:O42)</f>
        <v>2.6</v>
      </c>
      <c r="S45" s="3"/>
      <c r="U45" s="3"/>
      <c r="W45" s="3"/>
    </row>
    <row r="46" spans="2:23" x14ac:dyDescent="0.25">
      <c r="S46" s="3"/>
      <c r="U46" s="3"/>
      <c r="W46" s="3"/>
    </row>
    <row r="47" spans="2:23" x14ac:dyDescent="0.25">
      <c r="S47" s="3"/>
      <c r="U47" s="3"/>
      <c r="W47" s="3"/>
    </row>
    <row r="48" spans="2:23" x14ac:dyDescent="0.25">
      <c r="S48" s="3"/>
      <c r="U48" s="3"/>
      <c r="W48" s="3"/>
    </row>
    <row r="49" spans="19:23" x14ac:dyDescent="0.25">
      <c r="S49" s="3"/>
      <c r="U49" s="3"/>
      <c r="W49" s="3"/>
    </row>
    <row r="50" spans="19:23" x14ac:dyDescent="0.25">
      <c r="S50" s="3"/>
      <c r="U50" s="3"/>
      <c r="W50" s="3"/>
    </row>
    <row r="51" spans="19:23" x14ac:dyDescent="0.25">
      <c r="S51" s="3"/>
      <c r="U51" s="3"/>
      <c r="W51" s="3"/>
    </row>
    <row r="52" spans="19:23" x14ac:dyDescent="0.25">
      <c r="S52" s="3"/>
      <c r="U52" s="3"/>
      <c r="W52" s="3"/>
    </row>
    <row r="53" spans="19:23" x14ac:dyDescent="0.25">
      <c r="S53" s="3"/>
      <c r="U53" s="3"/>
      <c r="W53" s="3"/>
    </row>
    <row r="54" spans="19:23" x14ac:dyDescent="0.25">
      <c r="S54" s="3"/>
      <c r="U54" s="3"/>
      <c r="W54" s="20"/>
    </row>
    <row r="55" spans="19:23" x14ac:dyDescent="0.25">
      <c r="S55" s="3"/>
      <c r="U55" s="3"/>
      <c r="W55" s="20"/>
    </row>
    <row r="56" spans="19:23" x14ac:dyDescent="0.25">
      <c r="S56" s="3"/>
      <c r="U56" s="3"/>
    </row>
    <row r="57" spans="19:23" x14ac:dyDescent="0.25">
      <c r="S57" s="3"/>
      <c r="U57" s="3"/>
    </row>
    <row r="58" spans="19:23" x14ac:dyDescent="0.25">
      <c r="S58" s="3"/>
      <c r="U58" s="3"/>
    </row>
    <row r="59" spans="19:23" x14ac:dyDescent="0.25">
      <c r="S59" s="3"/>
      <c r="U59" s="3"/>
    </row>
    <row r="60" spans="19:23" x14ac:dyDescent="0.25">
      <c r="S60" s="3"/>
      <c r="U60" s="3"/>
    </row>
    <row r="61" spans="19:23" x14ac:dyDescent="0.25">
      <c r="S61" s="3"/>
      <c r="U61" s="3"/>
    </row>
    <row r="62" spans="19:23" x14ac:dyDescent="0.25">
      <c r="S62" s="3"/>
      <c r="U62" s="3"/>
    </row>
    <row r="63" spans="19:23" x14ac:dyDescent="0.25">
      <c r="S63" s="3"/>
      <c r="U63" s="3"/>
    </row>
    <row r="64" spans="19:23" x14ac:dyDescent="0.25">
      <c r="S64" s="3"/>
      <c r="U64" s="3"/>
    </row>
    <row r="65" spans="19:21" x14ac:dyDescent="0.25">
      <c r="S65" s="3"/>
      <c r="U65" s="3"/>
    </row>
    <row r="66" spans="19:21" x14ac:dyDescent="0.25">
      <c r="S66" s="3"/>
      <c r="U66" s="3"/>
    </row>
    <row r="67" spans="19:21" x14ac:dyDescent="0.25">
      <c r="S67" s="3"/>
      <c r="U67" s="3"/>
    </row>
    <row r="68" spans="19:21" x14ac:dyDescent="0.25">
      <c r="S68" s="3"/>
      <c r="U68" s="3"/>
    </row>
    <row r="69" spans="19:21" x14ac:dyDescent="0.25">
      <c r="S69" s="3"/>
      <c r="U69" s="3"/>
    </row>
    <row r="70" spans="19:21" x14ac:dyDescent="0.25">
      <c r="S70" s="3"/>
      <c r="U70" s="3"/>
    </row>
    <row r="71" spans="19:21" x14ac:dyDescent="0.25">
      <c r="S71" s="3"/>
      <c r="U71" s="3"/>
    </row>
    <row r="72" spans="19:21" x14ac:dyDescent="0.25">
      <c r="S72" s="3"/>
      <c r="U72" s="3"/>
    </row>
    <row r="73" spans="19:21" x14ac:dyDescent="0.25">
      <c r="S73" s="3"/>
      <c r="U73" s="3"/>
    </row>
    <row r="74" spans="19:21" x14ac:dyDescent="0.25">
      <c r="S74" s="3"/>
      <c r="U74" s="3"/>
    </row>
    <row r="75" spans="19:21" x14ac:dyDescent="0.25">
      <c r="S75" s="3"/>
      <c r="U75" s="3"/>
    </row>
    <row r="76" spans="19:21" x14ac:dyDescent="0.25">
      <c r="S76" s="3"/>
      <c r="U76" s="3"/>
    </row>
    <row r="77" spans="19:21" x14ac:dyDescent="0.25">
      <c r="S77" s="3"/>
      <c r="U77" s="3"/>
    </row>
    <row r="78" spans="19:21" x14ac:dyDescent="0.25">
      <c r="S78" s="3"/>
      <c r="U78" s="3"/>
    </row>
    <row r="79" spans="19:21" x14ac:dyDescent="0.25">
      <c r="S79" s="3"/>
      <c r="U79" s="3"/>
    </row>
    <row r="80" spans="19:21" x14ac:dyDescent="0.25">
      <c r="S80" s="3"/>
      <c r="U80" s="3"/>
    </row>
    <row r="81" spans="19:21" x14ac:dyDescent="0.25">
      <c r="S81" s="3"/>
      <c r="U81" s="3"/>
    </row>
    <row r="82" spans="19:21" x14ac:dyDescent="0.25">
      <c r="S82" s="3"/>
      <c r="U82" s="3"/>
    </row>
    <row r="83" spans="19:21" x14ac:dyDescent="0.25">
      <c r="S83" s="3"/>
      <c r="U83" s="3"/>
    </row>
    <row r="84" spans="19:21" x14ac:dyDescent="0.25">
      <c r="S84" s="3"/>
      <c r="U84" s="3"/>
    </row>
    <row r="85" spans="19:21" x14ac:dyDescent="0.25">
      <c r="S85" s="3"/>
      <c r="U85" s="3"/>
    </row>
    <row r="86" spans="19:21" x14ac:dyDescent="0.25">
      <c r="S86" s="3"/>
      <c r="U86" s="3"/>
    </row>
    <row r="87" spans="19:21" x14ac:dyDescent="0.25">
      <c r="S87" s="3"/>
      <c r="U87" s="3"/>
    </row>
    <row r="88" spans="19:21" x14ac:dyDescent="0.25">
      <c r="S88" s="3"/>
      <c r="U88" s="3"/>
    </row>
    <row r="89" spans="19:21" x14ac:dyDescent="0.25">
      <c r="S89" s="3"/>
      <c r="U89" s="3"/>
    </row>
    <row r="90" spans="19:21" x14ac:dyDescent="0.25">
      <c r="S90" s="3"/>
      <c r="U90" s="3"/>
    </row>
    <row r="91" spans="19:21" x14ac:dyDescent="0.25">
      <c r="S91" s="3"/>
      <c r="U91" s="3"/>
    </row>
    <row r="92" spans="19:21" x14ac:dyDescent="0.25">
      <c r="S92" s="3"/>
      <c r="U92" s="3"/>
    </row>
    <row r="93" spans="19:21" x14ac:dyDescent="0.25">
      <c r="S93" s="3"/>
      <c r="U93" s="3"/>
    </row>
    <row r="94" spans="19:21" x14ac:dyDescent="0.25">
      <c r="S94" s="3"/>
      <c r="U94" s="3"/>
    </row>
    <row r="95" spans="19:21" x14ac:dyDescent="0.25">
      <c r="S95" s="3"/>
      <c r="U95" s="3"/>
    </row>
    <row r="96" spans="19:21" x14ac:dyDescent="0.25">
      <c r="S96" s="3"/>
      <c r="U96" s="3"/>
    </row>
    <row r="97" spans="19:21" x14ac:dyDescent="0.25">
      <c r="S97" s="3"/>
      <c r="U97" s="3"/>
    </row>
    <row r="98" spans="19:21" x14ac:dyDescent="0.25">
      <c r="S98" s="3"/>
      <c r="U98" s="3"/>
    </row>
    <row r="99" spans="19:21" x14ac:dyDescent="0.25">
      <c r="S99" s="3"/>
      <c r="U99" s="3"/>
    </row>
    <row r="100" spans="19:21" x14ac:dyDescent="0.25">
      <c r="S100" s="3"/>
      <c r="U100" s="3"/>
    </row>
    <row r="101" spans="19:21" x14ac:dyDescent="0.25">
      <c r="U101" s="3"/>
    </row>
    <row r="102" spans="19:21" x14ac:dyDescent="0.25">
      <c r="U102" s="3"/>
    </row>
    <row r="103" spans="19:21" x14ac:dyDescent="0.25">
      <c r="U103" s="3"/>
    </row>
    <row r="104" spans="19:21" x14ac:dyDescent="0.25">
      <c r="U104" s="3"/>
    </row>
    <row r="105" spans="19:21" x14ac:dyDescent="0.25">
      <c r="U105" s="3"/>
    </row>
    <row r="106" spans="19:21" x14ac:dyDescent="0.25">
      <c r="U106" s="3"/>
    </row>
    <row r="107" spans="19:21" x14ac:dyDescent="0.25">
      <c r="U107" s="3"/>
    </row>
    <row r="108" spans="19:21" x14ac:dyDescent="0.25">
      <c r="U108" s="3"/>
    </row>
    <row r="109" spans="19:21" x14ac:dyDescent="0.25">
      <c r="U109" s="3"/>
    </row>
    <row r="110" spans="19:21" x14ac:dyDescent="0.25">
      <c r="U110" s="3"/>
    </row>
    <row r="111" spans="19:21" x14ac:dyDescent="0.25">
      <c r="U111" s="3"/>
    </row>
    <row r="112" spans="19:21" x14ac:dyDescent="0.25">
      <c r="U112" s="3"/>
    </row>
    <row r="113" spans="21:21" x14ac:dyDescent="0.25">
      <c r="U113" s="3"/>
    </row>
    <row r="114" spans="21:21" x14ac:dyDescent="0.25">
      <c r="U114" s="3"/>
    </row>
    <row r="115" spans="21:21" x14ac:dyDescent="0.25">
      <c r="U115" s="3"/>
    </row>
    <row r="116" spans="21:21" x14ac:dyDescent="0.25">
      <c r="U116" s="3"/>
    </row>
    <row r="117" spans="21:21" x14ac:dyDescent="0.25">
      <c r="U117" s="3"/>
    </row>
    <row r="118" spans="21:21" x14ac:dyDescent="0.25">
      <c r="U118" s="3"/>
    </row>
    <row r="119" spans="21:21" x14ac:dyDescent="0.25">
      <c r="U119" s="3"/>
    </row>
    <row r="120" spans="21:21" x14ac:dyDescent="0.25">
      <c r="U120" s="3"/>
    </row>
    <row r="121" spans="21:21" x14ac:dyDescent="0.25">
      <c r="U121" s="3"/>
    </row>
    <row r="122" spans="21:21" x14ac:dyDescent="0.25">
      <c r="U122" s="3"/>
    </row>
    <row r="123" spans="21:21" x14ac:dyDescent="0.25">
      <c r="U123" s="3"/>
    </row>
    <row r="124" spans="21:21" x14ac:dyDescent="0.25">
      <c r="U124" s="3"/>
    </row>
    <row r="125" spans="21:21" x14ac:dyDescent="0.25">
      <c r="U125" s="3"/>
    </row>
    <row r="126" spans="21:21" x14ac:dyDescent="0.25">
      <c r="U126" s="3"/>
    </row>
    <row r="127" spans="21:21" x14ac:dyDescent="0.25">
      <c r="U127" s="3"/>
    </row>
    <row r="128" spans="21:21" x14ac:dyDescent="0.25">
      <c r="U128" s="3"/>
    </row>
    <row r="129" spans="21:21" x14ac:dyDescent="0.25">
      <c r="U129" s="3"/>
    </row>
    <row r="130" spans="21:21" x14ac:dyDescent="0.25">
      <c r="U130" s="3"/>
    </row>
    <row r="131" spans="21:21" x14ac:dyDescent="0.25">
      <c r="U131" s="3"/>
    </row>
    <row r="132" spans="21:21" x14ac:dyDescent="0.25">
      <c r="U132" s="3"/>
    </row>
  </sheetData>
  <mergeCells count="14">
    <mergeCell ref="D45:E45"/>
    <mergeCell ref="H45:I45"/>
    <mergeCell ref="D23:E23"/>
    <mergeCell ref="H23:I23"/>
    <mergeCell ref="P2:P3"/>
    <mergeCell ref="B2:B20"/>
    <mergeCell ref="B25:B43"/>
    <mergeCell ref="C25:C26"/>
    <mergeCell ref="D25:O25"/>
    <mergeCell ref="P25:P26"/>
    <mergeCell ref="D2:O2"/>
    <mergeCell ref="C2:C3"/>
    <mergeCell ref="D22:E22"/>
    <mergeCell ref="H22:I22"/>
  </mergeCells>
  <pageMargins left="0.7" right="0.7" top="0.75" bottom="0.75" header="0.3" footer="0.3"/>
  <ignoredErrors>
    <ignoredError sqref="P4:P20 D20:N20 P28:P42 I43:O43" formulaRange="1"/>
    <ignoredError sqref="P43" evalError="1"/>
    <ignoredError sqref="D43:H43 P27" evalError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36"/>
  <sheetViews>
    <sheetView zoomScale="70" zoomScaleNormal="70" workbookViewId="0">
      <selection activeCell="G29" sqref="G29"/>
    </sheetView>
  </sheetViews>
  <sheetFormatPr baseColWidth="10" defaultRowHeight="15" x14ac:dyDescent="0.25"/>
  <cols>
    <col min="1" max="1" width="11.42578125" customWidth="1"/>
    <col min="2" max="2" width="4.85546875" customWidth="1"/>
    <col min="3" max="3" width="5" customWidth="1"/>
    <col min="5" max="5" width="4.28515625" customWidth="1"/>
    <col min="7" max="7" width="11.42578125" style="2"/>
    <col min="8" max="8" width="4.5703125" customWidth="1"/>
    <col min="15" max="15" width="4.85546875" customWidth="1"/>
    <col min="16" max="17" width="3.85546875" customWidth="1"/>
    <col min="19" max="19" width="3.7109375" customWidth="1"/>
    <col min="21" max="21" width="11.42578125" style="1"/>
    <col min="22" max="22" width="4.42578125" customWidth="1"/>
    <col min="29" max="30" width="4.7109375" customWidth="1"/>
  </cols>
  <sheetData>
    <row r="2" spans="2:30" x14ac:dyDescent="0.25">
      <c r="B2" s="26"/>
      <c r="C2" s="26"/>
      <c r="D2" s="26"/>
      <c r="E2" s="26"/>
      <c r="F2" s="26"/>
      <c r="G2" s="27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8"/>
      <c r="V2" s="26"/>
      <c r="W2" s="26"/>
      <c r="X2" s="26"/>
      <c r="Y2" s="26"/>
      <c r="Z2" s="26"/>
      <c r="AA2" s="26"/>
      <c r="AB2" s="26"/>
      <c r="AC2" s="26"/>
      <c r="AD2" s="26"/>
    </row>
    <row r="3" spans="2:30" ht="15.75" thickBot="1" x14ac:dyDescent="0.3">
      <c r="B3" s="26"/>
      <c r="P3" s="26"/>
      <c r="AD3" s="26"/>
    </row>
    <row r="4" spans="2:30" ht="15.75" thickBot="1" x14ac:dyDescent="0.3">
      <c r="B4" s="26"/>
      <c r="D4" s="56" t="s">
        <v>5</v>
      </c>
      <c r="P4" s="26"/>
      <c r="R4" s="57" t="s">
        <v>6</v>
      </c>
      <c r="AD4" s="26"/>
    </row>
    <row r="5" spans="2:30" ht="15.75" thickBot="1" x14ac:dyDescent="0.3">
      <c r="B5" s="26"/>
      <c r="D5" s="55" t="s">
        <v>11</v>
      </c>
      <c r="F5" s="125" t="s">
        <v>16</v>
      </c>
      <c r="G5" s="125"/>
      <c r="P5" s="26"/>
      <c r="R5" s="55" t="s">
        <v>11</v>
      </c>
      <c r="T5" s="125" t="s">
        <v>16</v>
      </c>
      <c r="U5" s="125"/>
      <c r="AD5" s="26"/>
    </row>
    <row r="6" spans="2:30" ht="15.75" thickBot="1" x14ac:dyDescent="0.3">
      <c r="B6" s="26"/>
      <c r="D6" s="19">
        <v>1.56</v>
      </c>
      <c r="F6" s="61" t="s">
        <v>3</v>
      </c>
      <c r="G6" s="62" t="s">
        <v>4</v>
      </c>
      <c r="L6" s="3"/>
      <c r="P6" s="26"/>
      <c r="R6" s="19">
        <v>1.56</v>
      </c>
      <c r="T6" s="92" t="s">
        <v>3</v>
      </c>
      <c r="U6" s="93" t="s">
        <v>4</v>
      </c>
      <c r="AD6" s="26"/>
    </row>
    <row r="7" spans="2:30" x14ac:dyDescent="0.25">
      <c r="B7" s="26"/>
      <c r="D7" s="5">
        <v>1.53</v>
      </c>
      <c r="F7" s="10">
        <v>1.4</v>
      </c>
      <c r="G7" s="11">
        <f t="array" ref="G7:G20" xml:space="preserve"> FREQUENCY(D6:D104,F7:F20)</f>
        <v>0</v>
      </c>
      <c r="L7" s="3"/>
      <c r="P7" s="26"/>
      <c r="R7" s="5">
        <v>1.72</v>
      </c>
      <c r="T7" s="10">
        <v>1.3</v>
      </c>
      <c r="U7" s="22">
        <f t="array" ref="U7:U21" xml:space="preserve"> FREQUENCY(R6:R136,T7:T21)</f>
        <v>0</v>
      </c>
      <c r="AD7" s="26"/>
    </row>
    <row r="8" spans="2:30" x14ac:dyDescent="0.25">
      <c r="B8" s="26"/>
      <c r="D8" s="5">
        <v>1.47</v>
      </c>
      <c r="F8" s="12">
        <v>1.5</v>
      </c>
      <c r="G8" s="13">
        <v>2</v>
      </c>
      <c r="L8" s="3"/>
      <c r="P8" s="26"/>
      <c r="R8" s="5">
        <v>2.02</v>
      </c>
      <c r="T8" s="12">
        <v>1.4</v>
      </c>
      <c r="U8" s="23">
        <v>1</v>
      </c>
      <c r="AD8" s="26"/>
    </row>
    <row r="9" spans="2:30" x14ac:dyDescent="0.25">
      <c r="B9" s="26"/>
      <c r="D9" s="5">
        <v>1.81</v>
      </c>
      <c r="F9" s="12">
        <v>1.6</v>
      </c>
      <c r="G9" s="13">
        <v>20</v>
      </c>
      <c r="L9" s="3"/>
      <c r="P9" s="26"/>
      <c r="R9" s="5">
        <v>1.94</v>
      </c>
      <c r="T9" s="12">
        <v>1.5</v>
      </c>
      <c r="U9" s="23">
        <v>4</v>
      </c>
      <c r="AD9" s="26"/>
    </row>
    <row r="10" spans="2:30" x14ac:dyDescent="0.25">
      <c r="B10" s="26"/>
      <c r="D10" s="5">
        <v>1.56</v>
      </c>
      <c r="F10" s="12">
        <v>1.7</v>
      </c>
      <c r="G10" s="13">
        <v>44</v>
      </c>
      <c r="L10" s="3"/>
      <c r="P10" s="26"/>
      <c r="R10" s="5">
        <v>2.12</v>
      </c>
      <c r="T10" s="12">
        <v>1.6</v>
      </c>
      <c r="U10" s="23">
        <v>19</v>
      </c>
      <c r="AD10" s="26"/>
    </row>
    <row r="11" spans="2:30" x14ac:dyDescent="0.25">
      <c r="B11" s="26"/>
      <c r="D11" s="5">
        <v>1.66</v>
      </c>
      <c r="F11" s="12">
        <v>1.8</v>
      </c>
      <c r="G11" s="13">
        <v>29</v>
      </c>
      <c r="L11" s="3"/>
      <c r="P11" s="26"/>
      <c r="R11" s="5">
        <v>1.73</v>
      </c>
      <c r="T11" s="12">
        <v>1.7</v>
      </c>
      <c r="U11" s="23">
        <v>65</v>
      </c>
      <c r="AD11" s="26"/>
    </row>
    <row r="12" spans="2:30" x14ac:dyDescent="0.25">
      <c r="B12" s="26"/>
      <c r="D12" s="5">
        <v>1.63</v>
      </c>
      <c r="F12" s="12">
        <v>1.9</v>
      </c>
      <c r="G12" s="13">
        <v>2</v>
      </c>
      <c r="L12" s="3"/>
      <c r="P12" s="26"/>
      <c r="R12" s="5">
        <v>1.63</v>
      </c>
      <c r="T12" s="12">
        <v>1.8</v>
      </c>
      <c r="U12" s="23">
        <v>25</v>
      </c>
      <c r="AD12" s="26"/>
    </row>
    <row r="13" spans="2:30" x14ac:dyDescent="0.25">
      <c r="B13" s="26"/>
      <c r="D13" s="5">
        <v>1.72</v>
      </c>
      <c r="F13" s="12">
        <v>2</v>
      </c>
      <c r="G13" s="13">
        <v>1</v>
      </c>
      <c r="L13" s="3"/>
      <c r="P13" s="26"/>
      <c r="R13" s="5">
        <v>1.7</v>
      </c>
      <c r="T13" s="12">
        <v>1.9</v>
      </c>
      <c r="U13" s="23">
        <v>11</v>
      </c>
      <c r="AD13" s="26"/>
    </row>
    <row r="14" spans="2:30" x14ac:dyDescent="0.25">
      <c r="B14" s="26"/>
      <c r="D14" s="5">
        <v>1.71</v>
      </c>
      <c r="F14" s="12">
        <v>2.1</v>
      </c>
      <c r="G14" s="13">
        <v>0</v>
      </c>
      <c r="L14" s="3"/>
      <c r="P14" s="26"/>
      <c r="R14" s="5">
        <v>1.77</v>
      </c>
      <c r="T14" s="12">
        <v>2</v>
      </c>
      <c r="U14" s="23">
        <v>3</v>
      </c>
      <c r="AD14" s="26"/>
    </row>
    <row r="15" spans="2:30" x14ac:dyDescent="0.25">
      <c r="B15" s="26"/>
      <c r="D15" s="5">
        <v>1.65</v>
      </c>
      <c r="F15" s="12">
        <v>2.2000000000000002</v>
      </c>
      <c r="G15" s="13">
        <v>0</v>
      </c>
      <c r="L15" s="3"/>
      <c r="P15" s="26"/>
      <c r="R15" s="5">
        <v>1.78</v>
      </c>
      <c r="T15" s="12">
        <v>2.1</v>
      </c>
      <c r="U15" s="23">
        <v>1</v>
      </c>
      <c r="AD15" s="26"/>
    </row>
    <row r="16" spans="2:30" x14ac:dyDescent="0.25">
      <c r="B16" s="26"/>
      <c r="D16" s="5">
        <v>1.78</v>
      </c>
      <c r="F16" s="12">
        <v>2.2999999999999998</v>
      </c>
      <c r="G16" s="13">
        <v>0</v>
      </c>
      <c r="L16" s="3"/>
      <c r="P16" s="26"/>
      <c r="R16" s="5">
        <v>1.72</v>
      </c>
      <c r="T16" s="12">
        <v>2.2000000000000002</v>
      </c>
      <c r="U16" s="23">
        <v>1</v>
      </c>
      <c r="AD16" s="26"/>
    </row>
    <row r="17" spans="2:30" x14ac:dyDescent="0.25">
      <c r="B17" s="26"/>
      <c r="D17" s="5">
        <v>1.72</v>
      </c>
      <c r="F17" s="12">
        <v>2.4</v>
      </c>
      <c r="G17" s="13">
        <v>0</v>
      </c>
      <c r="L17" s="3"/>
      <c r="P17" s="26"/>
      <c r="R17" s="5">
        <v>1.5</v>
      </c>
      <c r="T17" s="12">
        <v>2.2999999999999998</v>
      </c>
      <c r="U17" s="23">
        <v>0</v>
      </c>
      <c r="AD17" s="26"/>
    </row>
    <row r="18" spans="2:30" x14ac:dyDescent="0.25">
      <c r="B18" s="26"/>
      <c r="D18" s="5">
        <v>1.71</v>
      </c>
      <c r="F18" s="12">
        <v>2.5</v>
      </c>
      <c r="G18" s="13">
        <v>0</v>
      </c>
      <c r="L18" s="3"/>
      <c r="P18" s="26"/>
      <c r="R18" s="5">
        <v>1.68</v>
      </c>
      <c r="T18" s="12">
        <v>2.4</v>
      </c>
      <c r="U18" s="23">
        <v>0</v>
      </c>
      <c r="AD18" s="26"/>
    </row>
    <row r="19" spans="2:30" x14ac:dyDescent="0.25">
      <c r="B19" s="26"/>
      <c r="D19" s="5">
        <v>1.59</v>
      </c>
      <c r="F19" s="12">
        <v>2.6</v>
      </c>
      <c r="G19" s="13">
        <v>0</v>
      </c>
      <c r="L19" s="3"/>
      <c r="P19" s="26"/>
      <c r="R19" s="5">
        <v>1.66</v>
      </c>
      <c r="T19" s="12">
        <v>2.5</v>
      </c>
      <c r="U19" s="23">
        <v>0</v>
      </c>
      <c r="AD19" s="26"/>
    </row>
    <row r="20" spans="2:30" ht="15.75" thickBot="1" x14ac:dyDescent="0.3">
      <c r="B20" s="26"/>
      <c r="D20" s="5">
        <v>1.78</v>
      </c>
      <c r="F20" s="6">
        <v>2.7</v>
      </c>
      <c r="G20" s="7">
        <v>1</v>
      </c>
      <c r="L20" s="20"/>
      <c r="P20" s="26"/>
      <c r="R20" s="5">
        <v>1.96</v>
      </c>
      <c r="T20" s="12">
        <v>2.6</v>
      </c>
      <c r="U20" s="23">
        <v>1</v>
      </c>
      <c r="AD20" s="26"/>
    </row>
    <row r="21" spans="2:30" ht="15.75" thickBot="1" x14ac:dyDescent="0.3">
      <c r="B21" s="26"/>
      <c r="D21" s="5">
        <v>1.69</v>
      </c>
      <c r="F21" s="3"/>
      <c r="P21" s="26"/>
      <c r="R21" s="5">
        <v>1.69</v>
      </c>
      <c r="T21" s="6">
        <v>2.7</v>
      </c>
      <c r="U21" s="24">
        <v>0</v>
      </c>
      <c r="AD21" s="26"/>
    </row>
    <row r="22" spans="2:30" ht="15.75" thickBot="1" x14ac:dyDescent="0.3">
      <c r="B22" s="26"/>
      <c r="D22" s="5">
        <v>1.65</v>
      </c>
      <c r="F22" s="58" t="s">
        <v>9</v>
      </c>
      <c r="G22" s="11">
        <f>MAX(D6:D104)</f>
        <v>2.63</v>
      </c>
      <c r="P22" s="26"/>
      <c r="R22" s="5">
        <v>1.66</v>
      </c>
      <c r="AD22" s="26"/>
    </row>
    <row r="23" spans="2:30" ht="15.75" thickBot="1" x14ac:dyDescent="0.3">
      <c r="B23" s="26"/>
      <c r="D23" s="5">
        <v>1.63</v>
      </c>
      <c r="F23" s="59" t="s">
        <v>8</v>
      </c>
      <c r="G23" s="7">
        <f>MIN(D6:D104)</f>
        <v>1.47</v>
      </c>
      <c r="P23" s="26"/>
      <c r="R23" s="5">
        <v>1.81</v>
      </c>
      <c r="T23" s="58" t="s">
        <v>9</v>
      </c>
      <c r="U23" s="11">
        <f>MAX(R6:R136)</f>
        <v>2.6</v>
      </c>
      <c r="AD23" s="26"/>
    </row>
    <row r="24" spans="2:30" ht="15.75" thickBot="1" x14ac:dyDescent="0.3">
      <c r="B24" s="26"/>
      <c r="D24" s="5">
        <v>1.56</v>
      </c>
      <c r="P24" s="26"/>
      <c r="R24" s="5">
        <v>1.53</v>
      </c>
      <c r="T24" s="59" t="s">
        <v>8</v>
      </c>
      <c r="U24" s="7">
        <f>MIN(R6:R136)</f>
        <v>1.37</v>
      </c>
      <c r="AD24" s="26"/>
    </row>
    <row r="25" spans="2:30" x14ac:dyDescent="0.25">
      <c r="B25" s="26"/>
      <c r="D25" s="5">
        <v>1.72</v>
      </c>
      <c r="P25" s="26"/>
      <c r="R25" s="5">
        <v>1.72</v>
      </c>
      <c r="AD25" s="26"/>
    </row>
    <row r="26" spans="2:30" ht="15.75" thickBot="1" x14ac:dyDescent="0.3">
      <c r="B26" s="26"/>
      <c r="D26" s="5">
        <v>1.6</v>
      </c>
      <c r="F26" s="126" t="s">
        <v>17</v>
      </c>
      <c r="G26" s="127"/>
      <c r="P26" s="26"/>
      <c r="R26" s="5">
        <v>1.91</v>
      </c>
      <c r="AD26" s="26"/>
    </row>
    <row r="27" spans="2:30" ht="15.75" thickBot="1" x14ac:dyDescent="0.3">
      <c r="B27" s="26"/>
      <c r="D27" s="5">
        <v>1.71</v>
      </c>
      <c r="F27" s="37" t="s">
        <v>3</v>
      </c>
      <c r="G27" s="38" t="s">
        <v>4</v>
      </c>
      <c r="P27" s="26"/>
      <c r="R27" s="5">
        <v>1.6</v>
      </c>
      <c r="T27" s="126" t="s">
        <v>17</v>
      </c>
      <c r="U27" s="127"/>
      <c r="AD27" s="26"/>
    </row>
    <row r="28" spans="2:30" ht="15.75" thickBot="1" x14ac:dyDescent="0.3">
      <c r="B28" s="26"/>
      <c r="D28" s="5">
        <v>1.65</v>
      </c>
      <c r="F28" s="10">
        <v>1.4</v>
      </c>
      <c r="G28" s="11">
        <f t="array" ref="G28:G40" xml:space="preserve"> FREQUENCY(D6:D104,F28:F40)</f>
        <v>0</v>
      </c>
      <c r="P28" s="26"/>
      <c r="R28" s="5">
        <v>1.63</v>
      </c>
      <c r="T28" s="61" t="s">
        <v>3</v>
      </c>
      <c r="U28" s="64" t="s">
        <v>4</v>
      </c>
      <c r="AD28" s="26"/>
    </row>
    <row r="29" spans="2:30" x14ac:dyDescent="0.25">
      <c r="B29" s="26"/>
      <c r="D29" s="5">
        <v>1.72</v>
      </c>
      <c r="F29" s="12">
        <v>1.45</v>
      </c>
      <c r="G29" s="63">
        <v>0</v>
      </c>
      <c r="P29" s="26"/>
      <c r="R29" s="5">
        <v>1.66</v>
      </c>
      <c r="T29" s="10">
        <v>1.3</v>
      </c>
      <c r="U29" s="22">
        <f t="array" ref="U29:U47">FREQUENCY(R6:R136,T29:T47)</f>
        <v>0</v>
      </c>
      <c r="AD29" s="26"/>
    </row>
    <row r="30" spans="2:30" x14ac:dyDescent="0.25">
      <c r="B30" s="26"/>
      <c r="D30" s="5">
        <v>1.72</v>
      </c>
      <c r="F30" s="12">
        <v>1.5</v>
      </c>
      <c r="G30" s="63">
        <v>2</v>
      </c>
      <c r="P30" s="26"/>
      <c r="R30" s="5">
        <v>1.72</v>
      </c>
      <c r="T30" s="12">
        <v>1.35</v>
      </c>
      <c r="U30" s="23">
        <v>0</v>
      </c>
      <c r="AD30" s="26"/>
    </row>
    <row r="31" spans="2:30" x14ac:dyDescent="0.25">
      <c r="B31" s="26"/>
      <c r="D31" s="5">
        <v>1.62</v>
      </c>
      <c r="F31" s="12">
        <v>1.55</v>
      </c>
      <c r="G31" s="63">
        <v>3</v>
      </c>
      <c r="P31" s="26"/>
      <c r="R31" s="5">
        <v>1.54</v>
      </c>
      <c r="T31" s="12">
        <v>1.4</v>
      </c>
      <c r="U31" s="23">
        <v>1</v>
      </c>
      <c r="AD31" s="26"/>
    </row>
    <row r="32" spans="2:30" x14ac:dyDescent="0.25">
      <c r="B32" s="26"/>
      <c r="D32" s="5">
        <v>1.72</v>
      </c>
      <c r="F32" s="12">
        <v>1.6</v>
      </c>
      <c r="G32" s="63">
        <v>17</v>
      </c>
      <c r="P32" s="26"/>
      <c r="R32" s="5">
        <v>1.75</v>
      </c>
      <c r="T32" s="12">
        <v>1.45</v>
      </c>
      <c r="U32" s="23">
        <v>1</v>
      </c>
      <c r="AD32" s="26"/>
    </row>
    <row r="33" spans="2:30" x14ac:dyDescent="0.25">
      <c r="B33" s="26"/>
      <c r="D33" s="5">
        <v>1.75</v>
      </c>
      <c r="F33" s="12">
        <v>1.65</v>
      </c>
      <c r="G33" s="63">
        <v>18</v>
      </c>
      <c r="P33" s="26"/>
      <c r="R33" s="5">
        <v>1.65</v>
      </c>
      <c r="T33" s="12">
        <v>1.5</v>
      </c>
      <c r="U33" s="23">
        <v>3</v>
      </c>
      <c r="AD33" s="26"/>
    </row>
    <row r="34" spans="2:30" x14ac:dyDescent="0.25">
      <c r="B34" s="26"/>
      <c r="D34" s="5">
        <v>1.93</v>
      </c>
      <c r="F34" s="12">
        <v>1.7</v>
      </c>
      <c r="G34" s="63">
        <v>26</v>
      </c>
      <c r="P34" s="26"/>
      <c r="R34" s="5">
        <v>1.62</v>
      </c>
      <c r="T34" s="12">
        <v>1.55</v>
      </c>
      <c r="U34" s="23">
        <v>6</v>
      </c>
      <c r="AD34" s="26"/>
    </row>
    <row r="35" spans="2:30" x14ac:dyDescent="0.25">
      <c r="B35" s="26"/>
      <c r="D35" s="5">
        <v>1.81</v>
      </c>
      <c r="F35" s="12">
        <v>1.75</v>
      </c>
      <c r="G35" s="63">
        <v>24</v>
      </c>
      <c r="P35" s="26"/>
      <c r="R35" s="5">
        <v>1.6</v>
      </c>
      <c r="T35" s="12">
        <v>1.6</v>
      </c>
      <c r="U35" s="23">
        <v>13</v>
      </c>
      <c r="AD35" s="26"/>
    </row>
    <row r="36" spans="2:30" x14ac:dyDescent="0.25">
      <c r="B36" s="26"/>
      <c r="D36" s="5">
        <v>1.71</v>
      </c>
      <c r="F36" s="12">
        <v>1.8</v>
      </c>
      <c r="G36" s="63">
        <v>5</v>
      </c>
      <c r="P36" s="26"/>
      <c r="R36" s="5">
        <v>1.9</v>
      </c>
      <c r="T36" s="12">
        <v>1.65</v>
      </c>
      <c r="U36" s="23">
        <v>22</v>
      </c>
      <c r="AD36" s="26"/>
    </row>
    <row r="37" spans="2:30" x14ac:dyDescent="0.25">
      <c r="B37" s="26"/>
      <c r="D37" s="5">
        <v>1.53</v>
      </c>
      <c r="F37" s="12">
        <v>1.85</v>
      </c>
      <c r="G37" s="63">
        <v>2</v>
      </c>
      <c r="P37" s="26"/>
      <c r="R37" s="5">
        <v>1.72</v>
      </c>
      <c r="T37" s="12">
        <v>1.7</v>
      </c>
      <c r="U37" s="23">
        <v>43</v>
      </c>
      <c r="AD37" s="26"/>
    </row>
    <row r="38" spans="2:30" x14ac:dyDescent="0.25">
      <c r="B38" s="26"/>
      <c r="D38" s="5">
        <v>1.69</v>
      </c>
      <c r="F38" s="12">
        <v>1.9</v>
      </c>
      <c r="G38" s="63">
        <v>0</v>
      </c>
      <c r="P38" s="26"/>
      <c r="R38" s="5">
        <v>1.68</v>
      </c>
      <c r="T38" s="12">
        <v>1.75</v>
      </c>
      <c r="U38" s="23">
        <v>22</v>
      </c>
      <c r="AD38" s="26"/>
    </row>
    <row r="39" spans="2:30" x14ac:dyDescent="0.25">
      <c r="B39" s="26"/>
      <c r="D39" s="5">
        <v>1.57</v>
      </c>
      <c r="F39" s="12">
        <v>1.95</v>
      </c>
      <c r="G39" s="63">
        <v>1</v>
      </c>
      <c r="P39" s="26"/>
      <c r="R39" s="5">
        <v>1.88</v>
      </c>
      <c r="T39" s="12">
        <v>1.8</v>
      </c>
      <c r="U39" s="23">
        <v>3</v>
      </c>
      <c r="AD39" s="26"/>
    </row>
    <row r="40" spans="2:30" ht="15.75" thickBot="1" x14ac:dyDescent="0.3">
      <c r="B40" s="26"/>
      <c r="D40" s="5">
        <v>1.69</v>
      </c>
      <c r="F40" s="6">
        <v>2</v>
      </c>
      <c r="G40" s="25">
        <v>0</v>
      </c>
      <c r="P40" s="26"/>
      <c r="R40" s="5">
        <v>1.6</v>
      </c>
      <c r="T40" s="12">
        <v>1.85</v>
      </c>
      <c r="U40" s="23">
        <v>8</v>
      </c>
      <c r="AD40" s="26"/>
    </row>
    <row r="41" spans="2:30" x14ac:dyDescent="0.25">
      <c r="B41" s="26"/>
      <c r="D41" s="5">
        <v>1.59</v>
      </c>
      <c r="F41" s="3"/>
      <c r="P41" s="26"/>
      <c r="R41" s="5">
        <v>1.65</v>
      </c>
      <c r="T41" s="12">
        <v>1.9</v>
      </c>
      <c r="U41" s="23">
        <v>3</v>
      </c>
      <c r="AD41" s="26"/>
    </row>
    <row r="42" spans="2:30" x14ac:dyDescent="0.25">
      <c r="B42" s="26"/>
      <c r="D42" s="5">
        <v>1.5</v>
      </c>
      <c r="P42" s="26"/>
      <c r="R42" s="5">
        <v>1.84</v>
      </c>
      <c r="T42" s="12">
        <v>1.95</v>
      </c>
      <c r="U42" s="23">
        <v>2</v>
      </c>
      <c r="AD42" s="26"/>
    </row>
    <row r="43" spans="2:30" x14ac:dyDescent="0.25">
      <c r="B43" s="26"/>
      <c r="D43" s="5">
        <v>1.72</v>
      </c>
      <c r="P43" s="26"/>
      <c r="R43" s="5">
        <v>1.68</v>
      </c>
      <c r="T43" s="12">
        <v>2</v>
      </c>
      <c r="U43" s="23">
        <v>1</v>
      </c>
      <c r="AD43" s="26"/>
    </row>
    <row r="44" spans="2:30" x14ac:dyDescent="0.25">
      <c r="B44" s="26"/>
      <c r="D44" s="5">
        <v>1.72</v>
      </c>
      <c r="P44" s="26"/>
      <c r="R44" s="5">
        <v>1.68</v>
      </c>
      <c r="T44" s="12">
        <v>2.0499999999999998</v>
      </c>
      <c r="U44" s="23">
        <v>1</v>
      </c>
      <c r="AD44" s="26"/>
    </row>
    <row r="45" spans="2:30" x14ac:dyDescent="0.25">
      <c r="B45" s="26"/>
      <c r="D45" s="5">
        <v>1.72</v>
      </c>
      <c r="P45" s="26"/>
      <c r="R45" s="5">
        <v>1.69</v>
      </c>
      <c r="T45" s="12">
        <v>2.1</v>
      </c>
      <c r="U45" s="23">
        <v>0</v>
      </c>
      <c r="AD45" s="26"/>
    </row>
    <row r="46" spans="2:30" x14ac:dyDescent="0.25">
      <c r="B46" s="26"/>
      <c r="D46" s="5">
        <v>1.62</v>
      </c>
      <c r="P46" s="26"/>
      <c r="R46" s="5">
        <v>1.63</v>
      </c>
      <c r="T46" s="12">
        <v>2.15</v>
      </c>
      <c r="U46" s="23">
        <v>1</v>
      </c>
      <c r="AD46" s="26"/>
    </row>
    <row r="47" spans="2:30" ht="15.75" thickBot="1" x14ac:dyDescent="0.3">
      <c r="B47" s="26"/>
      <c r="D47" s="5">
        <v>1.72</v>
      </c>
      <c r="F47" s="3"/>
      <c r="P47" s="26"/>
      <c r="R47" s="5">
        <v>1.6</v>
      </c>
      <c r="T47" s="6">
        <v>2.2000000000000002</v>
      </c>
      <c r="U47" s="24">
        <v>0</v>
      </c>
      <c r="AD47" s="26"/>
    </row>
    <row r="48" spans="2:30" x14ac:dyDescent="0.25">
      <c r="B48" s="26"/>
      <c r="D48" s="5">
        <v>1.75</v>
      </c>
      <c r="F48" s="3"/>
      <c r="P48" s="26"/>
      <c r="R48" s="5">
        <v>1.75</v>
      </c>
      <c r="AD48" s="26"/>
    </row>
    <row r="49" spans="1:31" x14ac:dyDescent="0.25">
      <c r="B49" s="26"/>
      <c r="D49" s="5">
        <v>2.63</v>
      </c>
      <c r="F49" s="3"/>
      <c r="P49" s="26"/>
      <c r="R49" s="5">
        <v>1.37</v>
      </c>
      <c r="AD49" s="26"/>
    </row>
    <row r="50" spans="1:31" x14ac:dyDescent="0.25">
      <c r="B50" s="26"/>
      <c r="D50" s="5">
        <v>1.71</v>
      </c>
      <c r="F50" s="3"/>
      <c r="P50" s="26"/>
      <c r="R50" s="5">
        <v>1.59</v>
      </c>
      <c r="AD50" s="26"/>
    </row>
    <row r="51" spans="1:31" x14ac:dyDescent="0.25">
      <c r="B51" s="26"/>
      <c r="D51" s="5">
        <v>1.7</v>
      </c>
      <c r="F51" s="3"/>
      <c r="P51" s="26"/>
      <c r="R51" s="5">
        <v>1.53</v>
      </c>
      <c r="AD51" s="26"/>
    </row>
    <row r="52" spans="1:31" x14ac:dyDescent="0.25">
      <c r="B52" s="26"/>
      <c r="D52" s="5">
        <v>1.62</v>
      </c>
      <c r="F52" s="3"/>
      <c r="P52" s="26"/>
      <c r="R52" s="5">
        <v>1.88</v>
      </c>
      <c r="AD52" s="26"/>
    </row>
    <row r="53" spans="1:31" x14ac:dyDescent="0.25">
      <c r="B53" s="26"/>
      <c r="D53" s="5">
        <v>1.63</v>
      </c>
      <c r="F53" s="3"/>
      <c r="P53" s="26"/>
      <c r="R53" s="5">
        <v>1.69</v>
      </c>
      <c r="AD53" s="26"/>
    </row>
    <row r="54" spans="1:31" x14ac:dyDescent="0.25">
      <c r="B54" s="26"/>
      <c r="D54" s="5">
        <v>1.66</v>
      </c>
      <c r="F54" s="3"/>
      <c r="P54" s="26"/>
      <c r="R54" s="5">
        <v>1.66</v>
      </c>
      <c r="AD54" s="26"/>
    </row>
    <row r="55" spans="1:31" x14ac:dyDescent="0.25">
      <c r="B55" s="26"/>
      <c r="D55" s="5">
        <v>1.63</v>
      </c>
      <c r="F55" s="3"/>
      <c r="P55" s="26"/>
      <c r="R55" s="5">
        <v>1.75</v>
      </c>
      <c r="AD55" s="26"/>
    </row>
    <row r="56" spans="1:31" x14ac:dyDescent="0.25">
      <c r="B56" s="26"/>
      <c r="D56" s="5">
        <v>1.66</v>
      </c>
      <c r="F56" s="3"/>
      <c r="P56" s="26"/>
      <c r="R56" s="5">
        <v>1.59</v>
      </c>
      <c r="AD56" s="26"/>
    </row>
    <row r="57" spans="1:31" x14ac:dyDescent="0.25">
      <c r="B57" s="26"/>
      <c r="D57" s="5">
        <v>1.62</v>
      </c>
      <c r="F57" s="3"/>
      <c r="P57" s="26"/>
      <c r="R57" s="5">
        <v>1.72</v>
      </c>
      <c r="AD57" s="26"/>
    </row>
    <row r="58" spans="1:31" x14ac:dyDescent="0.25">
      <c r="B58" s="26"/>
      <c r="D58" s="5">
        <v>1.68</v>
      </c>
      <c r="F58" s="3"/>
      <c r="P58" s="26"/>
      <c r="R58" s="5">
        <v>1.63</v>
      </c>
      <c r="AD58" s="26"/>
    </row>
    <row r="59" spans="1:31" x14ac:dyDescent="0.25">
      <c r="B59" s="26"/>
      <c r="D59" s="5">
        <v>1.72</v>
      </c>
      <c r="F59" s="3"/>
      <c r="P59" s="26"/>
      <c r="R59" s="5">
        <v>1.7</v>
      </c>
      <c r="T59" s="51"/>
      <c r="U59" s="53"/>
      <c r="AD59" s="26"/>
    </row>
    <row r="60" spans="1:31" x14ac:dyDescent="0.25">
      <c r="A60" s="51"/>
      <c r="B60" s="51"/>
      <c r="C60" s="51"/>
      <c r="D60" s="5">
        <v>1.75</v>
      </c>
      <c r="E60" s="51"/>
      <c r="F60" s="51"/>
      <c r="G60" s="52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">
        <v>1.72</v>
      </c>
      <c r="S60" s="51"/>
      <c r="T60" s="51"/>
      <c r="U60" s="53"/>
      <c r="V60" s="51"/>
      <c r="W60" s="51"/>
      <c r="X60" s="51"/>
      <c r="Y60" s="51"/>
      <c r="Z60" s="51"/>
      <c r="AA60" s="51"/>
      <c r="AB60" s="51"/>
      <c r="AC60" s="51"/>
      <c r="AD60" s="51"/>
      <c r="AE60" s="51"/>
    </row>
    <row r="61" spans="1:31" x14ac:dyDescent="0.25">
      <c r="A61" s="51"/>
      <c r="B61" s="51"/>
      <c r="C61" s="51"/>
      <c r="D61" s="5">
        <v>1.69</v>
      </c>
      <c r="E61" s="51"/>
      <c r="F61" s="51"/>
      <c r="G61" s="52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">
        <v>1.65</v>
      </c>
      <c r="S61" s="51"/>
      <c r="T61" s="51"/>
      <c r="U61" s="53"/>
      <c r="V61" s="51"/>
      <c r="W61" s="51"/>
      <c r="X61" s="51"/>
      <c r="Y61" s="51"/>
      <c r="Z61" s="51"/>
      <c r="AA61" s="51"/>
      <c r="AB61" s="51"/>
      <c r="AC61" s="51"/>
      <c r="AD61" s="51"/>
      <c r="AE61" s="51"/>
    </row>
    <row r="62" spans="1:31" x14ac:dyDescent="0.25">
      <c r="A62" s="51"/>
      <c r="B62" s="51"/>
      <c r="C62" s="51"/>
      <c r="D62" s="5">
        <v>1.6</v>
      </c>
      <c r="E62" s="51"/>
      <c r="F62" s="51"/>
      <c r="G62" s="52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">
        <v>1.7</v>
      </c>
      <c r="S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</row>
    <row r="63" spans="1:31" x14ac:dyDescent="0.25">
      <c r="D63" s="5">
        <v>1.7</v>
      </c>
      <c r="R63" s="5">
        <v>1.71</v>
      </c>
    </row>
    <row r="64" spans="1:31" x14ac:dyDescent="0.25">
      <c r="D64" s="5">
        <v>1.69</v>
      </c>
      <c r="R64" s="5">
        <v>1.72</v>
      </c>
    </row>
    <row r="65" spans="4:18" x14ac:dyDescent="0.25">
      <c r="D65" s="5">
        <v>1.69</v>
      </c>
      <c r="R65" s="5">
        <v>1.6</v>
      </c>
    </row>
    <row r="66" spans="4:18" x14ac:dyDescent="0.25">
      <c r="D66" s="5">
        <v>1.72</v>
      </c>
      <c r="R66" s="5">
        <v>1.65</v>
      </c>
    </row>
    <row r="67" spans="4:18" x14ac:dyDescent="0.25">
      <c r="D67" s="5">
        <v>1.6</v>
      </c>
      <c r="R67" s="5">
        <v>1.47</v>
      </c>
    </row>
    <row r="68" spans="4:18" x14ac:dyDescent="0.25">
      <c r="D68" s="5">
        <v>1.6</v>
      </c>
      <c r="R68" s="5">
        <v>2.6</v>
      </c>
    </row>
    <row r="69" spans="4:18" x14ac:dyDescent="0.25">
      <c r="D69" s="5">
        <v>1.57</v>
      </c>
      <c r="R69" s="5">
        <v>1.65</v>
      </c>
    </row>
    <row r="70" spans="4:18" x14ac:dyDescent="0.25">
      <c r="D70" s="5">
        <v>1.59</v>
      </c>
      <c r="R70" s="5">
        <v>1.67</v>
      </c>
    </row>
    <row r="71" spans="4:18" x14ac:dyDescent="0.25">
      <c r="D71" s="5">
        <v>1.69</v>
      </c>
      <c r="R71" s="5">
        <v>1.63</v>
      </c>
    </row>
    <row r="72" spans="4:18" x14ac:dyDescent="0.25">
      <c r="D72" s="5">
        <v>1.65</v>
      </c>
      <c r="R72" s="5">
        <v>1.62</v>
      </c>
    </row>
    <row r="73" spans="4:18" x14ac:dyDescent="0.25">
      <c r="D73" s="5">
        <v>1.75</v>
      </c>
      <c r="R73" s="5">
        <v>1.62</v>
      </c>
    </row>
    <row r="74" spans="4:18" x14ac:dyDescent="0.25">
      <c r="D74" s="5">
        <v>1.69</v>
      </c>
      <c r="R74" s="5">
        <v>1.85</v>
      </c>
    </row>
    <row r="75" spans="4:18" x14ac:dyDescent="0.25">
      <c r="D75" s="5">
        <v>1.69</v>
      </c>
      <c r="R75" s="5">
        <v>1.84</v>
      </c>
    </row>
    <row r="76" spans="4:18" x14ac:dyDescent="0.25">
      <c r="D76" s="5">
        <v>1.62</v>
      </c>
      <c r="R76" s="5">
        <v>1.84</v>
      </c>
    </row>
    <row r="77" spans="4:18" x14ac:dyDescent="0.25">
      <c r="D77" s="5">
        <v>1.69</v>
      </c>
      <c r="R77" s="5">
        <v>1.85</v>
      </c>
    </row>
    <row r="78" spans="4:18" x14ac:dyDescent="0.25">
      <c r="D78" s="5">
        <v>1.65</v>
      </c>
      <c r="R78" s="5">
        <v>1.78</v>
      </c>
    </row>
    <row r="79" spans="4:18" x14ac:dyDescent="0.25">
      <c r="D79" s="5">
        <v>1.72</v>
      </c>
      <c r="R79" s="5">
        <v>1.68</v>
      </c>
    </row>
    <row r="80" spans="4:18" x14ac:dyDescent="0.25">
      <c r="D80" s="5">
        <v>1.53</v>
      </c>
      <c r="R80" s="5">
        <v>1.66</v>
      </c>
    </row>
    <row r="81" spans="4:18" x14ac:dyDescent="0.25">
      <c r="D81" s="5">
        <v>1.68</v>
      </c>
      <c r="R81" s="5">
        <v>1.69</v>
      </c>
    </row>
    <row r="82" spans="4:18" x14ac:dyDescent="0.25">
      <c r="D82" s="5">
        <v>1.69</v>
      </c>
      <c r="R82" s="5">
        <v>1.66</v>
      </c>
    </row>
    <row r="83" spans="4:18" x14ac:dyDescent="0.25">
      <c r="D83" s="5">
        <v>1.59</v>
      </c>
      <c r="R83" s="5">
        <v>1.7</v>
      </c>
    </row>
    <row r="84" spans="4:18" x14ac:dyDescent="0.25">
      <c r="D84" s="5">
        <v>1.8</v>
      </c>
      <c r="R84" s="5">
        <v>1.72</v>
      </c>
    </row>
    <row r="85" spans="4:18" x14ac:dyDescent="0.25">
      <c r="D85" s="5">
        <v>1.65</v>
      </c>
      <c r="R85" s="5">
        <v>1.69</v>
      </c>
    </row>
    <row r="86" spans="4:18" x14ac:dyDescent="0.25">
      <c r="D86" s="5">
        <v>1.66</v>
      </c>
      <c r="R86" s="5">
        <v>1.69</v>
      </c>
    </row>
    <row r="87" spans="4:18" x14ac:dyDescent="0.25">
      <c r="D87" s="5">
        <v>1.59</v>
      </c>
      <c r="R87" s="5">
        <v>1.66</v>
      </c>
    </row>
    <row r="88" spans="4:18" x14ac:dyDescent="0.25">
      <c r="D88" s="5">
        <v>1.66</v>
      </c>
      <c r="R88" s="5">
        <v>1.53</v>
      </c>
    </row>
    <row r="89" spans="4:18" x14ac:dyDescent="0.25">
      <c r="D89" s="5">
        <v>1.78</v>
      </c>
      <c r="R89" s="5">
        <v>1.7</v>
      </c>
    </row>
    <row r="90" spans="4:18" x14ac:dyDescent="0.25">
      <c r="D90" s="5">
        <v>1.57</v>
      </c>
      <c r="R90" s="5">
        <v>1.75</v>
      </c>
    </row>
    <row r="91" spans="4:18" x14ac:dyDescent="0.25">
      <c r="D91" s="5">
        <v>1.69</v>
      </c>
      <c r="R91" s="5">
        <v>1.7</v>
      </c>
    </row>
    <row r="92" spans="4:18" x14ac:dyDescent="0.25">
      <c r="D92" s="5">
        <v>1.71</v>
      </c>
      <c r="R92" s="5">
        <v>1.59</v>
      </c>
    </row>
    <row r="93" spans="4:18" x14ac:dyDescent="0.25">
      <c r="D93" s="5">
        <v>1.63</v>
      </c>
      <c r="R93" s="5">
        <v>1.66</v>
      </c>
    </row>
    <row r="94" spans="4:18" x14ac:dyDescent="0.25">
      <c r="D94" s="5">
        <v>1.56</v>
      </c>
      <c r="R94" s="5">
        <v>1.67</v>
      </c>
    </row>
    <row r="95" spans="4:18" x14ac:dyDescent="0.25">
      <c r="D95" s="5">
        <v>1.67</v>
      </c>
      <c r="R95" s="5">
        <v>1.54</v>
      </c>
    </row>
    <row r="96" spans="4:18" x14ac:dyDescent="0.25">
      <c r="D96" s="5">
        <v>1.56</v>
      </c>
      <c r="R96" s="5">
        <v>1.73</v>
      </c>
    </row>
    <row r="97" spans="4:18" x14ac:dyDescent="0.25">
      <c r="D97" s="5">
        <v>1.66</v>
      </c>
      <c r="R97" s="5">
        <v>1.66</v>
      </c>
    </row>
    <row r="98" spans="4:18" x14ac:dyDescent="0.25">
      <c r="D98" s="5">
        <v>1.72</v>
      </c>
      <c r="R98" s="5">
        <v>1.66</v>
      </c>
    </row>
    <row r="99" spans="4:18" x14ac:dyDescent="0.25">
      <c r="D99" s="5">
        <v>1.62</v>
      </c>
      <c r="R99" s="5">
        <v>1.63</v>
      </c>
    </row>
    <row r="100" spans="4:18" x14ac:dyDescent="0.25">
      <c r="D100" s="5">
        <v>1.66</v>
      </c>
      <c r="R100" s="5">
        <v>1.66</v>
      </c>
    </row>
    <row r="101" spans="4:18" x14ac:dyDescent="0.25">
      <c r="D101" s="5">
        <v>1.62</v>
      </c>
      <c r="R101" s="5">
        <v>1.67</v>
      </c>
    </row>
    <row r="102" spans="4:18" x14ac:dyDescent="0.25">
      <c r="D102" s="5">
        <v>1.78</v>
      </c>
      <c r="R102" s="5">
        <v>1.55</v>
      </c>
    </row>
    <row r="103" spans="4:18" x14ac:dyDescent="0.25">
      <c r="D103" s="5">
        <v>1.66</v>
      </c>
      <c r="R103" s="5">
        <v>1.72</v>
      </c>
    </row>
    <row r="104" spans="4:18" ht="15.75" thickBot="1" x14ac:dyDescent="0.3">
      <c r="D104" s="21">
        <v>1.7</v>
      </c>
      <c r="R104" s="5">
        <v>1.66</v>
      </c>
    </row>
    <row r="105" spans="4:18" x14ac:dyDescent="0.25">
      <c r="R105" s="5">
        <v>1.67</v>
      </c>
    </row>
    <row r="106" spans="4:18" x14ac:dyDescent="0.25">
      <c r="R106" s="5">
        <v>1.43</v>
      </c>
    </row>
    <row r="107" spans="4:18" x14ac:dyDescent="0.25">
      <c r="R107" s="5">
        <v>1.5</v>
      </c>
    </row>
    <row r="108" spans="4:18" x14ac:dyDescent="0.25">
      <c r="R108" s="5">
        <v>1.66</v>
      </c>
    </row>
    <row r="109" spans="4:18" x14ac:dyDescent="0.25">
      <c r="R109" s="5">
        <v>1.66</v>
      </c>
    </row>
    <row r="110" spans="4:18" x14ac:dyDescent="0.25">
      <c r="R110" s="5">
        <v>1.62</v>
      </c>
    </row>
    <row r="111" spans="4:18" x14ac:dyDescent="0.25">
      <c r="R111" s="5">
        <v>1.66</v>
      </c>
    </row>
    <row r="112" spans="4:18" x14ac:dyDescent="0.25">
      <c r="R112" s="5">
        <v>1.66</v>
      </c>
    </row>
    <row r="113" spans="18:18" x14ac:dyDescent="0.25">
      <c r="R113" s="5">
        <v>1.65</v>
      </c>
    </row>
    <row r="114" spans="18:18" x14ac:dyDescent="0.25">
      <c r="R114" s="5">
        <v>1.66</v>
      </c>
    </row>
    <row r="115" spans="18:18" x14ac:dyDescent="0.25">
      <c r="R115" s="5">
        <v>1.71</v>
      </c>
    </row>
    <row r="116" spans="18:18" x14ac:dyDescent="0.25">
      <c r="R116" s="5">
        <v>1.82</v>
      </c>
    </row>
    <row r="117" spans="18:18" x14ac:dyDescent="0.25">
      <c r="R117" s="5">
        <v>1.75</v>
      </c>
    </row>
    <row r="118" spans="18:18" x14ac:dyDescent="0.25">
      <c r="R118" s="5">
        <v>1.56</v>
      </c>
    </row>
    <row r="119" spans="18:18" x14ac:dyDescent="0.25">
      <c r="R119" s="5">
        <v>1.66</v>
      </c>
    </row>
    <row r="120" spans="18:18" x14ac:dyDescent="0.25">
      <c r="R120" s="5">
        <v>1.69</v>
      </c>
    </row>
    <row r="121" spans="18:18" x14ac:dyDescent="0.25">
      <c r="R121" s="5">
        <v>1.81</v>
      </c>
    </row>
    <row r="122" spans="18:18" x14ac:dyDescent="0.25">
      <c r="R122" s="5">
        <v>1.6</v>
      </c>
    </row>
    <row r="123" spans="18:18" x14ac:dyDescent="0.25">
      <c r="R123" s="5">
        <v>1.69</v>
      </c>
    </row>
    <row r="124" spans="18:18" x14ac:dyDescent="0.25">
      <c r="R124" s="5">
        <v>1.57</v>
      </c>
    </row>
    <row r="125" spans="18:18" x14ac:dyDescent="0.25">
      <c r="R125" s="5">
        <v>1.62</v>
      </c>
    </row>
    <row r="126" spans="18:18" x14ac:dyDescent="0.25">
      <c r="R126" s="5">
        <v>1.59</v>
      </c>
    </row>
    <row r="127" spans="18:18" x14ac:dyDescent="0.25">
      <c r="R127" s="5">
        <v>1.72</v>
      </c>
    </row>
    <row r="128" spans="18:18" x14ac:dyDescent="0.25">
      <c r="R128" s="5">
        <v>1.65</v>
      </c>
    </row>
    <row r="129" spans="18:18" x14ac:dyDescent="0.25">
      <c r="R129" s="5">
        <v>1.75</v>
      </c>
    </row>
    <row r="130" spans="18:18" x14ac:dyDescent="0.25">
      <c r="R130" s="5">
        <v>1.75</v>
      </c>
    </row>
    <row r="131" spans="18:18" x14ac:dyDescent="0.25">
      <c r="R131" s="5">
        <v>1.63</v>
      </c>
    </row>
    <row r="132" spans="18:18" x14ac:dyDescent="0.25">
      <c r="R132" s="5">
        <v>1.63</v>
      </c>
    </row>
    <row r="133" spans="18:18" x14ac:dyDescent="0.25">
      <c r="R133" s="5">
        <v>1.66</v>
      </c>
    </row>
    <row r="134" spans="18:18" x14ac:dyDescent="0.25">
      <c r="R134" s="5">
        <v>1.68</v>
      </c>
    </row>
    <row r="135" spans="18:18" x14ac:dyDescent="0.25">
      <c r="R135" s="5">
        <v>1.63</v>
      </c>
    </row>
    <row r="136" spans="18:18" ht="15.75" thickBot="1" x14ac:dyDescent="0.3">
      <c r="R136" s="21">
        <v>1.63</v>
      </c>
    </row>
  </sheetData>
  <sortState ref="F2:F56">
    <sortCondition ref="F2"/>
  </sortState>
  <mergeCells count="4">
    <mergeCell ref="T5:U5"/>
    <mergeCell ref="T27:U27"/>
    <mergeCell ref="F26:G26"/>
    <mergeCell ref="F5:G5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35"/>
  <sheetViews>
    <sheetView tabSelected="1" topLeftCell="A7" zoomScale="70" zoomScaleNormal="70" workbookViewId="0">
      <selection activeCell="K60" sqref="K60"/>
    </sheetView>
  </sheetViews>
  <sheetFormatPr baseColWidth="10" defaultRowHeight="15" x14ac:dyDescent="0.25"/>
  <cols>
    <col min="1" max="1" width="3.28515625" customWidth="1"/>
    <col min="2" max="2" width="3" customWidth="1"/>
    <col min="3" max="3" width="4.140625" customWidth="1"/>
    <col min="4" max="4" width="15.28515625" customWidth="1"/>
    <col min="5" max="5" width="3.28515625" customWidth="1"/>
    <col min="7" max="7" width="13" style="1" customWidth="1"/>
    <col min="8" max="8" width="3.42578125" customWidth="1"/>
    <col min="9" max="9" width="21.7109375" customWidth="1"/>
    <col min="10" max="10" width="19.140625" customWidth="1"/>
    <col min="12" max="12" width="6.42578125" customWidth="1"/>
    <col min="13" max="13" width="6.85546875" customWidth="1"/>
    <col min="14" max="14" width="6" customWidth="1"/>
    <col min="15" max="15" width="3.5703125" customWidth="1"/>
    <col min="16" max="16" width="2.85546875" customWidth="1"/>
  </cols>
  <sheetData>
    <row r="2" spans="2:16" ht="14.45" x14ac:dyDescent="0.3">
      <c r="B2" s="60"/>
      <c r="C2" s="60"/>
      <c r="D2" s="60"/>
      <c r="E2" s="60"/>
      <c r="F2" s="60"/>
      <c r="G2" s="71"/>
      <c r="H2" s="60"/>
      <c r="I2" s="60"/>
      <c r="J2" s="60"/>
      <c r="K2" s="60"/>
      <c r="L2" s="60"/>
      <c r="M2" s="60"/>
      <c r="N2" s="60"/>
      <c r="O2" s="60"/>
      <c r="P2" s="60"/>
    </row>
    <row r="3" spans="2:16" thickBot="1" x14ac:dyDescent="0.35">
      <c r="B3" s="60"/>
      <c r="C3" s="60"/>
      <c r="P3" s="60"/>
    </row>
    <row r="4" spans="2:16" thickBot="1" x14ac:dyDescent="0.35">
      <c r="B4" s="60"/>
      <c r="C4" s="60"/>
      <c r="D4" s="69" t="s">
        <v>20</v>
      </c>
      <c r="P4" s="60"/>
    </row>
    <row r="5" spans="2:16" thickBot="1" x14ac:dyDescent="0.35">
      <c r="B5" s="60"/>
      <c r="C5" s="60"/>
      <c r="D5" s="36" t="s">
        <v>10</v>
      </c>
      <c r="F5" s="128" t="s">
        <v>16</v>
      </c>
      <c r="G5" s="129"/>
      <c r="I5" s="20"/>
      <c r="J5" s="20"/>
      <c r="K5" s="20"/>
      <c r="L5" s="20"/>
      <c r="M5" s="20"/>
      <c r="N5" s="20"/>
      <c r="O5" s="20"/>
      <c r="P5" s="60"/>
    </row>
    <row r="6" spans="2:16" thickBot="1" x14ac:dyDescent="0.35">
      <c r="B6" s="60"/>
      <c r="C6" s="60"/>
      <c r="D6" s="19">
        <v>1.56</v>
      </c>
      <c r="F6" s="68" t="s">
        <v>3</v>
      </c>
      <c r="G6" s="66" t="s">
        <v>15</v>
      </c>
      <c r="I6" s="20"/>
      <c r="J6" s="20"/>
      <c r="K6" s="20"/>
      <c r="L6" s="20"/>
      <c r="M6" s="20"/>
      <c r="N6" s="20"/>
      <c r="O6" s="20"/>
      <c r="P6" s="60"/>
    </row>
    <row r="7" spans="2:16" ht="14.45" x14ac:dyDescent="0.3">
      <c r="B7" s="60"/>
      <c r="C7" s="60"/>
      <c r="D7" s="5">
        <v>1.53</v>
      </c>
      <c r="F7" s="10">
        <v>1.3</v>
      </c>
      <c r="G7" s="22">
        <f t="array" ref="G7:G21">FREQUENCY(D6:D235,F7:F21)</f>
        <v>0</v>
      </c>
      <c r="I7" s="20"/>
      <c r="J7" s="20"/>
      <c r="K7" s="20"/>
      <c r="L7" s="20"/>
      <c r="M7" s="20"/>
      <c r="N7" s="20"/>
      <c r="O7" s="20"/>
      <c r="P7" s="60"/>
    </row>
    <row r="8" spans="2:16" ht="14.45" x14ac:dyDescent="0.3">
      <c r="B8" s="60"/>
      <c r="C8" s="60"/>
      <c r="D8" s="5">
        <v>1.47</v>
      </c>
      <c r="F8" s="12">
        <v>1.4</v>
      </c>
      <c r="G8" s="23">
        <v>1</v>
      </c>
      <c r="I8" s="20"/>
      <c r="J8" s="20"/>
      <c r="K8" s="20"/>
      <c r="L8" s="20"/>
      <c r="M8" s="20"/>
      <c r="N8" s="20"/>
      <c r="O8" s="20"/>
      <c r="P8" s="60"/>
    </row>
    <row r="9" spans="2:16" ht="14.45" x14ac:dyDescent="0.3">
      <c r="B9" s="60"/>
      <c r="C9" s="60"/>
      <c r="D9" s="5">
        <v>1.81</v>
      </c>
      <c r="F9" s="12">
        <v>1.5</v>
      </c>
      <c r="G9" s="23">
        <v>6</v>
      </c>
      <c r="I9" s="20"/>
      <c r="J9" s="20"/>
      <c r="K9" s="20"/>
      <c r="L9" s="20"/>
      <c r="M9" s="20"/>
      <c r="N9" s="20"/>
      <c r="O9" s="20"/>
      <c r="P9" s="60"/>
    </row>
    <row r="10" spans="2:16" ht="14.45" x14ac:dyDescent="0.3">
      <c r="B10" s="60"/>
      <c r="C10" s="60"/>
      <c r="D10" s="5">
        <v>1.56</v>
      </c>
      <c r="F10" s="12">
        <v>1.6</v>
      </c>
      <c r="G10" s="23">
        <v>39</v>
      </c>
      <c r="I10" s="20"/>
      <c r="J10" s="20"/>
      <c r="K10" s="20"/>
      <c r="L10" s="20"/>
      <c r="M10" s="20"/>
      <c r="N10" s="20"/>
      <c r="O10" s="20"/>
      <c r="P10" s="60"/>
    </row>
    <row r="11" spans="2:16" ht="14.45" x14ac:dyDescent="0.3">
      <c r="B11" s="60"/>
      <c r="C11" s="60"/>
      <c r="D11" s="5">
        <v>1.66</v>
      </c>
      <c r="F11" s="12">
        <v>1.7</v>
      </c>
      <c r="G11" s="23">
        <v>109</v>
      </c>
      <c r="I11" s="20"/>
      <c r="J11" s="20"/>
      <c r="K11" s="20"/>
      <c r="L11" s="20"/>
      <c r="M11" s="20"/>
      <c r="N11" s="20"/>
      <c r="O11" s="20"/>
      <c r="P11" s="60"/>
    </row>
    <row r="12" spans="2:16" ht="14.45" x14ac:dyDescent="0.3">
      <c r="B12" s="60"/>
      <c r="C12" s="60"/>
      <c r="D12" s="5">
        <v>1.63</v>
      </c>
      <c r="F12" s="12">
        <v>1.8</v>
      </c>
      <c r="G12" s="23">
        <v>54</v>
      </c>
      <c r="I12" s="20"/>
      <c r="J12" s="20"/>
      <c r="K12" s="20"/>
      <c r="L12" s="20"/>
      <c r="M12" s="20"/>
      <c r="N12" s="20"/>
      <c r="O12" s="20"/>
      <c r="P12" s="60"/>
    </row>
    <row r="13" spans="2:16" ht="14.45" x14ac:dyDescent="0.3">
      <c r="B13" s="60"/>
      <c r="C13" s="60"/>
      <c r="D13" s="5">
        <v>1.72</v>
      </c>
      <c r="F13" s="12">
        <v>1.9</v>
      </c>
      <c r="G13" s="23">
        <v>13</v>
      </c>
      <c r="I13" s="20"/>
      <c r="J13" s="20"/>
      <c r="K13" s="20"/>
      <c r="L13" s="20"/>
      <c r="M13" s="20"/>
      <c r="N13" s="20"/>
      <c r="O13" s="20"/>
      <c r="P13" s="60"/>
    </row>
    <row r="14" spans="2:16" ht="14.45" x14ac:dyDescent="0.3">
      <c r="B14" s="60"/>
      <c r="C14" s="60"/>
      <c r="D14" s="5">
        <v>1.71</v>
      </c>
      <c r="E14" s="60"/>
      <c r="F14" s="12">
        <v>2</v>
      </c>
      <c r="G14" s="23">
        <v>4</v>
      </c>
      <c r="I14" s="20"/>
      <c r="J14" s="20"/>
      <c r="K14" s="20"/>
      <c r="L14" s="20"/>
      <c r="M14" s="20"/>
      <c r="N14" s="20"/>
      <c r="O14" s="20"/>
      <c r="P14" s="60"/>
    </row>
    <row r="15" spans="2:16" ht="14.45" x14ac:dyDescent="0.3">
      <c r="B15" s="60"/>
      <c r="C15" s="60"/>
      <c r="D15" s="5">
        <v>1.65</v>
      </c>
      <c r="E15" s="60"/>
      <c r="F15" s="12">
        <v>2.1</v>
      </c>
      <c r="G15" s="23">
        <v>1</v>
      </c>
      <c r="I15" s="20"/>
      <c r="J15" s="20"/>
      <c r="K15" s="20"/>
      <c r="L15" s="20"/>
      <c r="M15" s="20"/>
      <c r="N15" s="20"/>
      <c r="O15" s="20"/>
      <c r="P15" s="60"/>
    </row>
    <row r="16" spans="2:16" ht="14.45" x14ac:dyDescent="0.3">
      <c r="B16" s="60"/>
      <c r="C16" s="60"/>
      <c r="D16" s="5">
        <v>1.78</v>
      </c>
      <c r="E16" s="60"/>
      <c r="F16" s="12">
        <v>2.2000000000000002</v>
      </c>
      <c r="G16" s="23">
        <v>1</v>
      </c>
      <c r="I16" s="20"/>
      <c r="J16" s="20"/>
      <c r="K16" s="20"/>
      <c r="L16" s="20"/>
      <c r="M16" s="20"/>
      <c r="N16" s="20"/>
      <c r="O16" s="20"/>
      <c r="P16" s="60"/>
    </row>
    <row r="17" spans="2:16" ht="14.45" x14ac:dyDescent="0.3">
      <c r="B17" s="60"/>
      <c r="C17" s="60"/>
      <c r="D17" s="5">
        <v>1.72</v>
      </c>
      <c r="E17" s="60"/>
      <c r="F17" s="12">
        <v>2.2999999999999998</v>
      </c>
      <c r="G17" s="23">
        <v>0</v>
      </c>
      <c r="I17" s="20"/>
      <c r="J17" s="20"/>
      <c r="K17" s="20"/>
      <c r="L17" s="20"/>
      <c r="M17" s="20"/>
      <c r="N17" s="20"/>
      <c r="O17" s="20"/>
      <c r="P17" s="60"/>
    </row>
    <row r="18" spans="2:16" ht="14.45" x14ac:dyDescent="0.3">
      <c r="B18" s="60"/>
      <c r="C18" s="60"/>
      <c r="D18" s="5">
        <v>1.71</v>
      </c>
      <c r="E18" s="60"/>
      <c r="F18" s="12">
        <v>2.4</v>
      </c>
      <c r="G18" s="23">
        <v>0</v>
      </c>
      <c r="I18" s="20"/>
      <c r="J18" s="20"/>
      <c r="K18" s="20"/>
      <c r="L18" s="20"/>
      <c r="M18" s="20"/>
      <c r="N18" s="20"/>
      <c r="O18" s="20"/>
      <c r="P18" s="60"/>
    </row>
    <row r="19" spans="2:16" ht="14.45" x14ac:dyDescent="0.3">
      <c r="B19" s="60"/>
      <c r="C19" s="60"/>
      <c r="D19" s="5">
        <v>1.59</v>
      </c>
      <c r="E19" s="60"/>
      <c r="F19" s="12">
        <v>2.5</v>
      </c>
      <c r="G19" s="23">
        <v>0</v>
      </c>
      <c r="I19" s="20"/>
      <c r="J19" s="20"/>
      <c r="K19" s="20"/>
      <c r="L19" s="20"/>
      <c r="M19" s="20"/>
      <c r="N19" s="20"/>
      <c r="O19" s="20"/>
      <c r="P19" s="60"/>
    </row>
    <row r="20" spans="2:16" ht="14.45" x14ac:dyDescent="0.3">
      <c r="B20" s="60"/>
      <c r="C20" s="60"/>
      <c r="D20" s="5">
        <v>1.78</v>
      </c>
      <c r="E20" s="60"/>
      <c r="F20" s="12">
        <v>2.6</v>
      </c>
      <c r="G20" s="23">
        <v>0</v>
      </c>
      <c r="I20" s="20"/>
      <c r="J20" s="20"/>
      <c r="K20" s="20"/>
      <c r="L20" s="20"/>
      <c r="M20" s="20"/>
      <c r="N20" s="20"/>
      <c r="O20" s="20"/>
      <c r="P20" s="60"/>
    </row>
    <row r="21" spans="2:16" thickBot="1" x14ac:dyDescent="0.35">
      <c r="B21" s="60"/>
      <c r="C21" s="60"/>
      <c r="D21" s="5">
        <v>1.69</v>
      </c>
      <c r="E21" s="60"/>
      <c r="F21" s="6">
        <v>2.7</v>
      </c>
      <c r="G21" s="24">
        <v>0</v>
      </c>
      <c r="I21" s="20"/>
      <c r="J21" s="20"/>
      <c r="K21" s="20"/>
      <c r="L21" s="20"/>
      <c r="M21" s="20"/>
      <c r="N21" s="20"/>
      <c r="O21" s="20"/>
      <c r="P21" s="60"/>
    </row>
    <row r="22" spans="2:16" ht="14.45" x14ac:dyDescent="0.3">
      <c r="B22" s="60"/>
      <c r="C22" s="60"/>
      <c r="D22" s="5">
        <v>1.65</v>
      </c>
      <c r="E22" s="60"/>
      <c r="F22" s="20"/>
      <c r="I22" s="20"/>
      <c r="J22" s="20"/>
      <c r="K22" s="20"/>
      <c r="L22" s="20"/>
      <c r="M22" s="20"/>
      <c r="N22" s="20"/>
      <c r="O22" s="20"/>
      <c r="P22" s="60"/>
    </row>
    <row r="23" spans="2:16" ht="14.45" x14ac:dyDescent="0.3">
      <c r="B23" s="60"/>
      <c r="C23" s="60"/>
      <c r="D23" s="5">
        <v>1.63</v>
      </c>
      <c r="E23" s="60"/>
      <c r="F23" s="75"/>
      <c r="G23" s="76"/>
      <c r="H23" s="77"/>
      <c r="I23" s="77"/>
      <c r="J23" s="77"/>
      <c r="K23" s="77"/>
      <c r="L23" s="77"/>
      <c r="M23" s="77"/>
      <c r="N23" s="78"/>
      <c r="O23" s="20"/>
      <c r="P23" s="60"/>
    </row>
    <row r="24" spans="2:16" ht="14.45" x14ac:dyDescent="0.3">
      <c r="B24" s="60"/>
      <c r="C24" s="60"/>
      <c r="D24" s="5">
        <v>1.56</v>
      </c>
      <c r="E24" s="60"/>
      <c r="F24" s="52"/>
      <c r="G24" s="52"/>
      <c r="I24" s="51"/>
      <c r="J24" s="51"/>
      <c r="K24" s="51"/>
      <c r="L24" s="51"/>
      <c r="M24" s="51"/>
      <c r="N24" s="51"/>
      <c r="O24" s="51"/>
      <c r="P24" s="60"/>
    </row>
    <row r="25" spans="2:16" thickBot="1" x14ac:dyDescent="0.35">
      <c r="B25" s="60"/>
      <c r="C25" s="60"/>
      <c r="D25" s="5">
        <v>1.72</v>
      </c>
      <c r="E25" s="60"/>
      <c r="F25" s="3"/>
      <c r="G25" s="65"/>
      <c r="H25" s="60"/>
      <c r="I25" s="60"/>
      <c r="J25" s="60"/>
      <c r="K25" s="60"/>
      <c r="L25" s="60"/>
      <c r="M25" s="60"/>
      <c r="N25" s="60"/>
      <c r="O25" s="60"/>
      <c r="P25" s="60"/>
    </row>
    <row r="26" spans="2:16" x14ac:dyDescent="0.25">
      <c r="B26" s="60"/>
      <c r="C26" s="60"/>
      <c r="D26" s="5">
        <v>1.6</v>
      </c>
      <c r="E26" s="60"/>
      <c r="F26" s="130" t="s">
        <v>17</v>
      </c>
      <c r="G26" s="131"/>
      <c r="H26" s="60"/>
      <c r="I26" s="60"/>
      <c r="J26" s="60"/>
      <c r="K26" s="60"/>
      <c r="L26" s="60"/>
      <c r="M26" s="60"/>
      <c r="N26" s="60"/>
      <c r="O26" s="60"/>
      <c r="P26" s="60"/>
    </row>
    <row r="27" spans="2:16" ht="15.75" thickBot="1" x14ac:dyDescent="0.3">
      <c r="B27" s="60"/>
      <c r="C27" s="60"/>
      <c r="D27" s="5">
        <v>1.71</v>
      </c>
      <c r="E27" s="60"/>
      <c r="F27" s="132"/>
      <c r="G27" s="133"/>
      <c r="H27" s="60"/>
      <c r="I27" s="60"/>
      <c r="J27" s="60"/>
      <c r="K27" s="60"/>
      <c r="L27" s="60"/>
      <c r="M27" s="60"/>
      <c r="N27" s="60"/>
      <c r="O27" s="60"/>
      <c r="P27" s="60"/>
    </row>
    <row r="28" spans="2:16" thickBot="1" x14ac:dyDescent="0.35">
      <c r="B28" s="60"/>
      <c r="C28" s="60"/>
      <c r="D28" s="5">
        <v>1.65</v>
      </c>
      <c r="E28" s="60"/>
      <c r="F28" s="80" t="s">
        <v>3</v>
      </c>
      <c r="G28" s="81" t="s">
        <v>15</v>
      </c>
      <c r="H28" s="60"/>
      <c r="I28" s="60"/>
      <c r="J28" s="60"/>
      <c r="K28" s="60"/>
      <c r="L28" s="60"/>
      <c r="M28" s="60"/>
      <c r="N28" s="60"/>
      <c r="O28" s="60"/>
      <c r="P28" s="60"/>
    </row>
    <row r="29" spans="2:16" ht="14.45" x14ac:dyDescent="0.3">
      <c r="B29" s="60"/>
      <c r="C29" s="60"/>
      <c r="D29" s="5">
        <v>1.72</v>
      </c>
      <c r="E29" s="60"/>
      <c r="F29" s="43">
        <v>1.3</v>
      </c>
      <c r="G29" s="74">
        <f t="array" ref="G29:G47">FREQUENCY(D6:D235,F29:F47)</f>
        <v>0</v>
      </c>
      <c r="H29" s="60"/>
      <c r="I29" s="60"/>
      <c r="J29" s="60"/>
      <c r="K29" s="60"/>
      <c r="L29" s="60"/>
      <c r="M29" s="60"/>
      <c r="N29" s="60"/>
      <c r="O29" s="60"/>
      <c r="P29" s="60"/>
    </row>
    <row r="30" spans="2:16" ht="14.45" x14ac:dyDescent="0.3">
      <c r="B30" s="60"/>
      <c r="C30" s="60"/>
      <c r="D30" s="5">
        <v>1.72</v>
      </c>
      <c r="E30" s="60"/>
      <c r="F30" s="12">
        <v>1.35</v>
      </c>
      <c r="G30" s="23">
        <v>0</v>
      </c>
      <c r="H30" s="60"/>
      <c r="I30" s="60"/>
      <c r="J30" s="60"/>
      <c r="K30" s="60"/>
      <c r="L30" s="60"/>
      <c r="M30" s="60"/>
      <c r="N30" s="60"/>
      <c r="O30" s="60"/>
      <c r="P30" s="60"/>
    </row>
    <row r="31" spans="2:16" ht="14.45" x14ac:dyDescent="0.3">
      <c r="B31" s="60"/>
      <c r="C31" s="60"/>
      <c r="D31" s="5">
        <v>1.62</v>
      </c>
      <c r="E31" s="60"/>
      <c r="F31" s="12">
        <v>1.4</v>
      </c>
      <c r="G31" s="23">
        <v>1</v>
      </c>
      <c r="H31" s="60"/>
      <c r="I31" s="60"/>
      <c r="J31" s="60"/>
      <c r="K31" s="60"/>
      <c r="L31" s="60"/>
      <c r="M31" s="60"/>
      <c r="N31" s="60"/>
      <c r="O31" s="60"/>
      <c r="P31" s="60"/>
    </row>
    <row r="32" spans="2:16" ht="14.45" x14ac:dyDescent="0.3">
      <c r="B32" s="60"/>
      <c r="C32" s="60"/>
      <c r="D32" s="5">
        <v>1.72</v>
      </c>
      <c r="E32" s="60"/>
      <c r="F32" s="12">
        <v>1.45</v>
      </c>
      <c r="G32" s="23">
        <v>1</v>
      </c>
      <c r="H32" s="60"/>
      <c r="I32" s="60"/>
      <c r="J32" s="60"/>
      <c r="K32" s="60"/>
      <c r="L32" s="60"/>
      <c r="M32" s="60"/>
      <c r="N32" s="60"/>
      <c r="O32" s="60"/>
      <c r="P32" s="60"/>
    </row>
    <row r="33" spans="2:16" ht="14.45" x14ac:dyDescent="0.3">
      <c r="B33" s="60"/>
      <c r="C33" s="60"/>
      <c r="D33" s="5">
        <v>1.75</v>
      </c>
      <c r="E33" s="60"/>
      <c r="F33" s="12">
        <v>1.5</v>
      </c>
      <c r="G33" s="23">
        <v>5</v>
      </c>
      <c r="H33" s="60"/>
      <c r="I33" s="60"/>
      <c r="J33" s="60"/>
      <c r="K33" s="60"/>
      <c r="L33" s="60"/>
      <c r="M33" s="60"/>
      <c r="N33" s="60"/>
      <c r="O33" s="60"/>
      <c r="P33" s="60"/>
    </row>
    <row r="34" spans="2:16" ht="14.45" x14ac:dyDescent="0.3">
      <c r="B34" s="60"/>
      <c r="C34" s="60"/>
      <c r="D34" s="5">
        <v>1.93</v>
      </c>
      <c r="E34" s="60"/>
      <c r="F34" s="12">
        <v>1.55</v>
      </c>
      <c r="G34" s="23">
        <v>9</v>
      </c>
      <c r="H34" s="60"/>
      <c r="I34" s="60"/>
      <c r="J34" s="60"/>
      <c r="K34" s="60"/>
      <c r="L34" s="60"/>
      <c r="M34" s="60"/>
      <c r="N34" s="60"/>
      <c r="O34" s="60"/>
      <c r="P34" s="60"/>
    </row>
    <row r="35" spans="2:16" ht="14.45" x14ac:dyDescent="0.3">
      <c r="B35" s="60"/>
      <c r="C35" s="60"/>
      <c r="D35" s="5">
        <v>1.81</v>
      </c>
      <c r="E35" s="60"/>
      <c r="F35" s="12">
        <v>1.6</v>
      </c>
      <c r="G35" s="23">
        <v>30</v>
      </c>
      <c r="H35" s="60"/>
      <c r="I35" s="60"/>
      <c r="J35" s="60"/>
      <c r="K35" s="60"/>
      <c r="L35" s="60"/>
      <c r="M35" s="60"/>
      <c r="N35" s="60"/>
      <c r="O35" s="60"/>
      <c r="P35" s="60"/>
    </row>
    <row r="36" spans="2:16" ht="14.45" x14ac:dyDescent="0.3">
      <c r="B36" s="60"/>
      <c r="C36" s="60"/>
      <c r="D36" s="5">
        <v>1.71</v>
      </c>
      <c r="E36" s="60"/>
      <c r="F36" s="12">
        <v>1.65</v>
      </c>
      <c r="G36" s="23">
        <v>40</v>
      </c>
      <c r="H36" s="60"/>
      <c r="I36" s="60"/>
      <c r="J36" s="60"/>
      <c r="K36" s="60"/>
      <c r="L36" s="60"/>
      <c r="M36" s="60"/>
      <c r="N36" s="60"/>
      <c r="O36" s="60"/>
      <c r="P36" s="60"/>
    </row>
    <row r="37" spans="2:16" ht="14.45" x14ac:dyDescent="0.3">
      <c r="B37" s="60"/>
      <c r="C37" s="60"/>
      <c r="D37" s="5">
        <v>1.53</v>
      </c>
      <c r="E37" s="60"/>
      <c r="F37" s="12">
        <v>1.7</v>
      </c>
      <c r="G37" s="23">
        <v>69</v>
      </c>
      <c r="H37" s="60"/>
      <c r="I37" s="60"/>
      <c r="J37" s="60"/>
      <c r="K37" s="60"/>
      <c r="L37" s="60"/>
      <c r="M37" s="60"/>
      <c r="N37" s="60"/>
      <c r="O37" s="60"/>
      <c r="P37" s="60"/>
    </row>
    <row r="38" spans="2:16" ht="14.45" x14ac:dyDescent="0.3">
      <c r="B38" s="60"/>
      <c r="C38" s="60"/>
      <c r="D38" s="5">
        <v>1.69</v>
      </c>
      <c r="E38" s="60"/>
      <c r="F38" s="12">
        <v>1.75</v>
      </c>
      <c r="G38" s="23">
        <v>46</v>
      </c>
      <c r="H38" s="60"/>
      <c r="I38" s="60"/>
      <c r="J38" s="60"/>
      <c r="K38" s="60"/>
      <c r="L38" s="60"/>
      <c r="M38" s="60"/>
      <c r="N38" s="60"/>
      <c r="O38" s="60"/>
      <c r="P38" s="60"/>
    </row>
    <row r="39" spans="2:16" x14ac:dyDescent="0.25">
      <c r="B39" s="60"/>
      <c r="C39" s="60"/>
      <c r="D39" s="5">
        <v>1.57</v>
      </c>
      <c r="E39" s="60"/>
      <c r="F39" s="12">
        <v>1.8</v>
      </c>
      <c r="G39" s="23">
        <v>8</v>
      </c>
      <c r="H39" s="60"/>
      <c r="I39" s="60"/>
      <c r="J39" s="60"/>
      <c r="K39" s="60"/>
      <c r="L39" s="60"/>
      <c r="M39" s="60"/>
      <c r="N39" s="60"/>
      <c r="O39" s="60"/>
      <c r="P39" s="60"/>
    </row>
    <row r="40" spans="2:16" x14ac:dyDescent="0.25">
      <c r="B40" s="60"/>
      <c r="C40" s="60"/>
      <c r="D40" s="5">
        <v>1.69</v>
      </c>
      <c r="E40" s="60"/>
      <c r="F40" s="12">
        <v>1.85</v>
      </c>
      <c r="G40" s="23">
        <v>10</v>
      </c>
      <c r="H40" s="60"/>
      <c r="I40" s="60"/>
      <c r="J40" s="60"/>
      <c r="K40" s="60"/>
      <c r="L40" s="60"/>
      <c r="M40" s="60"/>
      <c r="N40" s="60"/>
      <c r="O40" s="60"/>
      <c r="P40" s="60"/>
    </row>
    <row r="41" spans="2:16" x14ac:dyDescent="0.25">
      <c r="B41" s="60"/>
      <c r="C41" s="60"/>
      <c r="D41" s="5">
        <v>1.59</v>
      </c>
      <c r="E41" s="60"/>
      <c r="F41" s="12">
        <v>1.9</v>
      </c>
      <c r="G41" s="23">
        <v>3</v>
      </c>
      <c r="H41" s="60"/>
      <c r="I41" s="87"/>
      <c r="J41" s="84"/>
      <c r="K41" s="84"/>
      <c r="L41" s="84"/>
      <c r="M41" s="84"/>
      <c r="N41" s="84"/>
      <c r="O41" s="60"/>
      <c r="P41" s="60"/>
    </row>
    <row r="42" spans="2:16" x14ac:dyDescent="0.25">
      <c r="B42" s="60"/>
      <c r="C42" s="60"/>
      <c r="D42" s="5">
        <v>1.5</v>
      </c>
      <c r="E42" s="60"/>
      <c r="F42" s="12">
        <v>1.95</v>
      </c>
      <c r="G42" s="23">
        <v>3</v>
      </c>
      <c r="H42" s="60"/>
      <c r="I42" s="87"/>
      <c r="J42" s="84"/>
      <c r="K42" s="84"/>
      <c r="L42" s="84"/>
      <c r="M42" s="84"/>
      <c r="N42" s="84"/>
      <c r="O42" s="60"/>
      <c r="P42" s="60"/>
    </row>
    <row r="43" spans="2:16" x14ac:dyDescent="0.25">
      <c r="B43" s="60"/>
      <c r="C43" s="60"/>
      <c r="D43" s="5">
        <v>1.72</v>
      </c>
      <c r="E43" s="60"/>
      <c r="F43" s="12">
        <v>2</v>
      </c>
      <c r="G43" s="23">
        <v>1</v>
      </c>
      <c r="H43" s="60"/>
      <c r="I43" s="87"/>
      <c r="J43" s="84"/>
      <c r="K43" s="84"/>
      <c r="L43" s="84"/>
      <c r="M43" s="84"/>
      <c r="N43" s="84"/>
      <c r="O43" s="60"/>
      <c r="P43" s="60"/>
    </row>
    <row r="44" spans="2:16" x14ac:dyDescent="0.25">
      <c r="B44" s="60"/>
      <c r="C44" s="60"/>
      <c r="D44" s="5">
        <v>1.72</v>
      </c>
      <c r="E44" s="60"/>
      <c r="F44" s="12">
        <v>2.0499999999999998</v>
      </c>
      <c r="G44" s="23">
        <v>1</v>
      </c>
      <c r="H44" s="60"/>
      <c r="I44" s="51"/>
      <c r="J44" s="51"/>
      <c r="K44" s="51"/>
      <c r="L44" s="51"/>
      <c r="M44" s="51"/>
      <c r="N44" s="51"/>
      <c r="O44" s="60"/>
      <c r="P44" s="60"/>
    </row>
    <row r="45" spans="2:16" x14ac:dyDescent="0.25">
      <c r="B45" s="60"/>
      <c r="C45" s="60"/>
      <c r="D45" s="5">
        <v>1.72</v>
      </c>
      <c r="E45" s="60"/>
      <c r="F45" s="12">
        <v>2.1</v>
      </c>
      <c r="G45" s="23">
        <v>0</v>
      </c>
      <c r="H45" s="60"/>
      <c r="I45" s="87"/>
      <c r="J45" s="84"/>
      <c r="K45" s="51"/>
      <c r="L45" s="51"/>
      <c r="M45" s="51"/>
      <c r="N45" s="51"/>
      <c r="O45" s="60"/>
      <c r="P45" s="60"/>
    </row>
    <row r="46" spans="2:16" x14ac:dyDescent="0.25">
      <c r="B46" s="60"/>
      <c r="C46" s="60"/>
      <c r="D46" s="5">
        <v>1.62</v>
      </c>
      <c r="E46" s="60"/>
      <c r="F46" s="12">
        <v>2.15</v>
      </c>
      <c r="G46" s="23">
        <v>1</v>
      </c>
      <c r="H46" s="60"/>
      <c r="I46" s="87"/>
      <c r="J46" s="84"/>
      <c r="K46" s="51"/>
      <c r="L46" s="51"/>
      <c r="M46" s="51"/>
      <c r="N46" s="51"/>
      <c r="O46" s="60"/>
      <c r="P46" s="60"/>
    </row>
    <row r="47" spans="2:16" ht="15.75" thickBot="1" x14ac:dyDescent="0.3">
      <c r="B47" s="60"/>
      <c r="C47" s="60"/>
      <c r="D47" s="5">
        <v>1.72</v>
      </c>
      <c r="E47" s="60"/>
      <c r="F47" s="6">
        <v>2.2000000000000002</v>
      </c>
      <c r="G47" s="24">
        <v>0</v>
      </c>
      <c r="H47" s="60"/>
      <c r="I47" s="87"/>
      <c r="J47" s="84"/>
      <c r="K47" s="51"/>
      <c r="L47" s="51"/>
      <c r="M47" s="51"/>
      <c r="N47" s="51"/>
      <c r="O47" s="60"/>
      <c r="P47" s="60"/>
    </row>
    <row r="48" spans="2:16" x14ac:dyDescent="0.25">
      <c r="B48" s="60"/>
      <c r="C48" s="60"/>
      <c r="D48" s="5">
        <v>1.75</v>
      </c>
      <c r="E48" s="60"/>
      <c r="F48" s="60"/>
      <c r="G48" s="71"/>
      <c r="H48" s="60"/>
      <c r="I48" s="51"/>
      <c r="J48" s="51"/>
      <c r="K48" s="51"/>
      <c r="L48" s="51"/>
      <c r="M48" s="51"/>
      <c r="N48" s="51"/>
      <c r="O48" s="60"/>
      <c r="P48" s="60"/>
    </row>
    <row r="49" spans="2:16" x14ac:dyDescent="0.25">
      <c r="B49" s="60"/>
      <c r="C49" s="60"/>
      <c r="D49" s="79"/>
      <c r="E49" s="60"/>
      <c r="F49" s="60"/>
      <c r="G49" s="71"/>
      <c r="H49" s="60"/>
      <c r="I49" s="85"/>
      <c r="J49" s="86"/>
      <c r="K49" s="52"/>
      <c r="L49" s="52"/>
      <c r="M49" s="52"/>
      <c r="N49" s="52"/>
      <c r="O49" s="60"/>
      <c r="P49" s="60"/>
    </row>
    <row r="50" spans="2:16" ht="15.75" thickBot="1" x14ac:dyDescent="0.3">
      <c r="B50" s="60"/>
      <c r="C50" s="60"/>
      <c r="D50" s="5">
        <v>1.71</v>
      </c>
      <c r="E50" s="60"/>
      <c r="F50" s="60"/>
      <c r="G50" s="71"/>
      <c r="H50" s="60"/>
      <c r="I50" s="85"/>
      <c r="J50" s="86"/>
      <c r="K50" s="52"/>
      <c r="L50" s="52"/>
      <c r="M50" s="52"/>
      <c r="N50" s="52"/>
      <c r="O50" s="60"/>
      <c r="P50" s="60"/>
    </row>
    <row r="51" spans="2:16" x14ac:dyDescent="0.25">
      <c r="B51" s="60"/>
      <c r="C51" s="60"/>
      <c r="D51" s="5">
        <v>1.7</v>
      </c>
      <c r="E51" s="60"/>
      <c r="F51" s="58" t="s">
        <v>9</v>
      </c>
      <c r="G51" s="72">
        <f>MAX(D6:D235)</f>
        <v>2.12</v>
      </c>
      <c r="H51" s="60"/>
      <c r="I51" s="85"/>
      <c r="J51" s="86"/>
      <c r="K51" s="52"/>
      <c r="L51" s="52"/>
      <c r="M51" s="52"/>
      <c r="N51" s="52"/>
      <c r="O51" s="60"/>
      <c r="P51" s="60"/>
    </row>
    <row r="52" spans="2:16" ht="15.75" thickBot="1" x14ac:dyDescent="0.3">
      <c r="B52" s="60"/>
      <c r="C52" s="60"/>
      <c r="D52" s="5">
        <v>1.62</v>
      </c>
      <c r="E52" s="60"/>
      <c r="F52" s="59" t="s">
        <v>8</v>
      </c>
      <c r="G52" s="73">
        <f>MIN(D6:D235)</f>
        <v>1.37</v>
      </c>
      <c r="H52" s="51"/>
      <c r="I52" s="51"/>
      <c r="J52" s="51"/>
      <c r="K52" s="51"/>
      <c r="L52" s="51"/>
      <c r="M52" s="51"/>
      <c r="N52" s="51"/>
      <c r="O52" s="60"/>
      <c r="P52" s="60"/>
    </row>
    <row r="53" spans="2:16" x14ac:dyDescent="0.25">
      <c r="B53" s="60"/>
      <c r="C53" s="60"/>
      <c r="D53" s="5">
        <v>1.63</v>
      </c>
      <c r="E53" s="60"/>
      <c r="F53" s="67"/>
      <c r="G53" s="52"/>
      <c r="H53" s="51"/>
      <c r="I53" s="87"/>
      <c r="J53" s="84"/>
      <c r="K53" s="84"/>
      <c r="L53" s="67"/>
      <c r="M53" s="84"/>
      <c r="N53" s="84"/>
      <c r="O53" s="60"/>
      <c r="P53" s="60"/>
    </row>
    <row r="54" spans="2:16" x14ac:dyDescent="0.25">
      <c r="B54" s="60"/>
      <c r="C54" s="60"/>
      <c r="D54" s="5">
        <v>1.66</v>
      </c>
      <c r="E54" s="60"/>
      <c r="F54" s="67"/>
      <c r="G54" s="52"/>
      <c r="H54" s="51"/>
      <c r="I54" s="87"/>
      <c r="J54" s="84"/>
      <c r="K54" s="84"/>
      <c r="L54" s="84"/>
      <c r="M54" s="84"/>
      <c r="N54" s="84"/>
      <c r="O54" s="60"/>
      <c r="P54" s="60"/>
    </row>
    <row r="55" spans="2:16" x14ac:dyDescent="0.25">
      <c r="D55" s="5">
        <v>1.63</v>
      </c>
      <c r="E55" s="60"/>
      <c r="F55" s="51"/>
      <c r="G55" s="83"/>
      <c r="H55" s="51"/>
      <c r="I55" s="87"/>
      <c r="J55" s="84"/>
      <c r="K55" s="84"/>
      <c r="L55" s="84"/>
      <c r="M55" s="84"/>
      <c r="N55" s="84"/>
      <c r="O55" s="60"/>
      <c r="P55" s="60"/>
    </row>
    <row r="56" spans="2:16" x14ac:dyDescent="0.25">
      <c r="D56" s="5">
        <v>1.66</v>
      </c>
      <c r="E56" s="60"/>
      <c r="F56" s="51"/>
      <c r="G56" s="83"/>
      <c r="H56" s="51"/>
      <c r="I56" s="86"/>
      <c r="J56" s="86"/>
      <c r="K56" s="83"/>
      <c r="L56" s="86"/>
      <c r="M56" s="86"/>
      <c r="N56" s="51"/>
      <c r="O56" s="60"/>
    </row>
    <row r="57" spans="2:16" ht="15.75" thickBot="1" x14ac:dyDescent="0.3">
      <c r="D57" s="5">
        <v>1.62</v>
      </c>
      <c r="E57" s="60"/>
      <c r="F57" s="60"/>
      <c r="G57" s="71"/>
      <c r="H57" s="60"/>
      <c r="I57" s="60"/>
      <c r="J57" s="60"/>
      <c r="K57" s="60"/>
      <c r="L57" s="82"/>
      <c r="M57" s="60"/>
      <c r="N57" s="60"/>
      <c r="O57" s="60"/>
    </row>
    <row r="58" spans="2:16" x14ac:dyDescent="0.25">
      <c r="D58" s="5">
        <v>1.68</v>
      </c>
      <c r="E58" s="60"/>
      <c r="F58" s="60"/>
      <c r="G58" s="136" t="s">
        <v>14</v>
      </c>
      <c r="H58" s="60"/>
      <c r="I58" s="136" t="s">
        <v>13</v>
      </c>
      <c r="J58" s="136" t="s">
        <v>18</v>
      </c>
      <c r="K58" s="134" t="s">
        <v>19</v>
      </c>
      <c r="L58" s="83"/>
      <c r="M58" s="83"/>
      <c r="N58" s="51"/>
      <c r="O58" s="60"/>
    </row>
    <row r="59" spans="2:16" ht="15.75" thickBot="1" x14ac:dyDescent="0.3">
      <c r="D59" s="5">
        <v>1.72</v>
      </c>
      <c r="F59" s="60"/>
      <c r="G59" s="135"/>
      <c r="H59" s="60"/>
      <c r="I59" s="135"/>
      <c r="J59" s="135"/>
      <c r="K59" s="135"/>
      <c r="L59" s="83"/>
      <c r="M59" s="83"/>
      <c r="N59" s="51"/>
      <c r="O59" s="60"/>
    </row>
    <row r="60" spans="2:16" ht="15.75" thickBot="1" x14ac:dyDescent="0.3">
      <c r="D60" s="5">
        <v>1.75</v>
      </c>
      <c r="G60" s="89">
        <f>SUM($G$29:$G$47)</f>
        <v>228</v>
      </c>
      <c r="I60" s="90">
        <f>AVERAGE($D$6:$D$235)</f>
        <v>1.6757456140350893</v>
      </c>
      <c r="J60" s="90">
        <f>_xlfn.STDEV.S($D$6:$D$235)</f>
        <v>9.470039111637743E-2</v>
      </c>
      <c r="K60" s="91">
        <f>J60/SQRT(G60)</f>
        <v>6.2716866130178468E-3</v>
      </c>
      <c r="L60" s="70"/>
      <c r="M60" s="70"/>
    </row>
    <row r="61" spans="2:16" ht="14.45" customHeight="1" x14ac:dyDescent="0.25">
      <c r="D61" s="5">
        <v>1.69</v>
      </c>
      <c r="K61" s="88"/>
      <c r="L61" s="70"/>
      <c r="M61" s="70"/>
    </row>
    <row r="62" spans="2:16" x14ac:dyDescent="0.25">
      <c r="D62" s="5">
        <v>1.6</v>
      </c>
      <c r="K62" s="88"/>
      <c r="L62" s="70"/>
      <c r="M62" s="70"/>
    </row>
    <row r="63" spans="2:16" ht="14.45" customHeight="1" x14ac:dyDescent="0.25">
      <c r="D63" s="5">
        <v>1.7</v>
      </c>
    </row>
    <row r="64" spans="2:16" ht="15" customHeight="1" x14ac:dyDescent="0.25">
      <c r="D64" s="5">
        <v>1.69</v>
      </c>
    </row>
    <row r="65" spans="4:6" x14ac:dyDescent="0.25">
      <c r="D65" s="5">
        <v>1.69</v>
      </c>
      <c r="F65" s="3"/>
    </row>
    <row r="66" spans="4:6" x14ac:dyDescent="0.25">
      <c r="D66" s="5">
        <v>1.72</v>
      </c>
      <c r="F66" s="3"/>
    </row>
    <row r="67" spans="4:6" x14ac:dyDescent="0.25">
      <c r="D67" s="5">
        <v>1.6</v>
      </c>
    </row>
    <row r="68" spans="4:6" x14ac:dyDescent="0.25">
      <c r="D68" s="5">
        <v>1.6</v>
      </c>
    </row>
    <row r="69" spans="4:6" x14ac:dyDescent="0.25">
      <c r="D69" s="5">
        <v>1.57</v>
      </c>
    </row>
    <row r="70" spans="4:6" x14ac:dyDescent="0.25">
      <c r="D70" s="5">
        <v>1.59</v>
      </c>
    </row>
    <row r="71" spans="4:6" x14ac:dyDescent="0.25">
      <c r="D71" s="5">
        <v>1.69</v>
      </c>
    </row>
    <row r="72" spans="4:6" x14ac:dyDescent="0.25">
      <c r="D72" s="5">
        <v>1.65</v>
      </c>
    </row>
    <row r="73" spans="4:6" x14ac:dyDescent="0.25">
      <c r="D73" s="5">
        <v>1.75</v>
      </c>
    </row>
    <row r="74" spans="4:6" x14ac:dyDescent="0.25">
      <c r="D74" s="5">
        <v>1.69</v>
      </c>
    </row>
    <row r="75" spans="4:6" x14ac:dyDescent="0.25">
      <c r="D75" s="5">
        <v>1.69</v>
      </c>
    </row>
    <row r="76" spans="4:6" x14ac:dyDescent="0.25">
      <c r="D76" s="5">
        <v>1.62</v>
      </c>
    </row>
    <row r="77" spans="4:6" x14ac:dyDescent="0.25">
      <c r="D77" s="5">
        <v>1.69</v>
      </c>
    </row>
    <row r="78" spans="4:6" x14ac:dyDescent="0.25">
      <c r="D78" s="5">
        <v>1.65</v>
      </c>
    </row>
    <row r="79" spans="4:6" x14ac:dyDescent="0.25">
      <c r="D79" s="5">
        <v>1.72</v>
      </c>
    </row>
    <row r="80" spans="4:6" x14ac:dyDescent="0.25">
      <c r="D80" s="5">
        <v>1.53</v>
      </c>
    </row>
    <row r="81" spans="4:4" x14ac:dyDescent="0.25">
      <c r="D81" s="5">
        <v>1.68</v>
      </c>
    </row>
    <row r="82" spans="4:4" x14ac:dyDescent="0.25">
      <c r="D82" s="5">
        <v>1.69</v>
      </c>
    </row>
    <row r="83" spans="4:4" x14ac:dyDescent="0.25">
      <c r="D83" s="5">
        <v>1.59</v>
      </c>
    </row>
    <row r="84" spans="4:4" x14ac:dyDescent="0.25">
      <c r="D84" s="5">
        <v>1.8</v>
      </c>
    </row>
    <row r="85" spans="4:4" x14ac:dyDescent="0.25">
      <c r="D85" s="5">
        <v>1.65</v>
      </c>
    </row>
    <row r="86" spans="4:4" x14ac:dyDescent="0.25">
      <c r="D86" s="5">
        <v>1.66</v>
      </c>
    </row>
    <row r="87" spans="4:4" x14ac:dyDescent="0.25">
      <c r="D87" s="5">
        <v>1.59</v>
      </c>
    </row>
    <row r="88" spans="4:4" x14ac:dyDescent="0.25">
      <c r="D88" s="5">
        <v>1.66</v>
      </c>
    </row>
    <row r="89" spans="4:4" x14ac:dyDescent="0.25">
      <c r="D89" s="5">
        <v>1.78</v>
      </c>
    </row>
    <row r="90" spans="4:4" x14ac:dyDescent="0.25">
      <c r="D90" s="5">
        <v>1.57</v>
      </c>
    </row>
    <row r="91" spans="4:4" x14ac:dyDescent="0.25">
      <c r="D91" s="5">
        <v>1.69</v>
      </c>
    </row>
    <row r="92" spans="4:4" x14ac:dyDescent="0.25">
      <c r="D92" s="5">
        <v>1.71</v>
      </c>
    </row>
    <row r="93" spans="4:4" x14ac:dyDescent="0.25">
      <c r="D93" s="5">
        <v>1.63</v>
      </c>
    </row>
    <row r="94" spans="4:4" x14ac:dyDescent="0.25">
      <c r="D94" s="5">
        <v>1.56</v>
      </c>
    </row>
    <row r="95" spans="4:4" x14ac:dyDescent="0.25">
      <c r="D95" s="5">
        <v>1.67</v>
      </c>
    </row>
    <row r="96" spans="4:4" x14ac:dyDescent="0.25">
      <c r="D96" s="5">
        <v>1.56</v>
      </c>
    </row>
    <row r="97" spans="4:4" x14ac:dyDescent="0.25">
      <c r="D97" s="5">
        <v>1.66</v>
      </c>
    </row>
    <row r="98" spans="4:4" x14ac:dyDescent="0.25">
      <c r="D98" s="5">
        <v>1.72</v>
      </c>
    </row>
    <row r="99" spans="4:4" x14ac:dyDescent="0.25">
      <c r="D99" s="5">
        <v>1.62</v>
      </c>
    </row>
    <row r="100" spans="4:4" x14ac:dyDescent="0.25">
      <c r="D100" s="5">
        <v>1.66</v>
      </c>
    </row>
    <row r="101" spans="4:4" x14ac:dyDescent="0.25">
      <c r="D101" s="5">
        <v>1.62</v>
      </c>
    </row>
    <row r="102" spans="4:4" x14ac:dyDescent="0.25">
      <c r="D102" s="5">
        <v>1.78</v>
      </c>
    </row>
    <row r="103" spans="4:4" x14ac:dyDescent="0.25">
      <c r="D103" s="5">
        <v>1.66</v>
      </c>
    </row>
    <row r="104" spans="4:4" ht="15.75" thickBot="1" x14ac:dyDescent="0.3">
      <c r="D104" s="21">
        <v>1.7</v>
      </c>
    </row>
    <row r="105" spans="4:4" x14ac:dyDescent="0.25">
      <c r="D105" s="19">
        <v>1.56</v>
      </c>
    </row>
    <row r="106" spans="4:4" x14ac:dyDescent="0.25">
      <c r="D106" s="5">
        <v>1.72</v>
      </c>
    </row>
    <row r="107" spans="4:4" x14ac:dyDescent="0.25">
      <c r="D107" s="5">
        <v>2.02</v>
      </c>
    </row>
    <row r="108" spans="4:4" x14ac:dyDescent="0.25">
      <c r="D108" s="5">
        <v>1.94</v>
      </c>
    </row>
    <row r="109" spans="4:4" x14ac:dyDescent="0.25">
      <c r="D109" s="5">
        <v>2.12</v>
      </c>
    </row>
    <row r="110" spans="4:4" x14ac:dyDescent="0.25">
      <c r="D110" s="5">
        <v>1.73</v>
      </c>
    </row>
    <row r="111" spans="4:4" x14ac:dyDescent="0.25">
      <c r="D111" s="5">
        <v>1.63</v>
      </c>
    </row>
    <row r="112" spans="4:4" x14ac:dyDescent="0.25">
      <c r="D112" s="5">
        <v>1.7</v>
      </c>
    </row>
    <row r="113" spans="4:4" x14ac:dyDescent="0.25">
      <c r="D113" s="5">
        <v>1.77</v>
      </c>
    </row>
    <row r="114" spans="4:4" x14ac:dyDescent="0.25">
      <c r="D114" s="5">
        <v>1.78</v>
      </c>
    </row>
    <row r="115" spans="4:4" x14ac:dyDescent="0.25">
      <c r="D115" s="5">
        <v>1.72</v>
      </c>
    </row>
    <row r="116" spans="4:4" x14ac:dyDescent="0.25">
      <c r="D116" s="5">
        <v>1.5</v>
      </c>
    </row>
    <row r="117" spans="4:4" x14ac:dyDescent="0.25">
      <c r="D117" s="5">
        <v>1.68</v>
      </c>
    </row>
    <row r="118" spans="4:4" x14ac:dyDescent="0.25">
      <c r="D118" s="5">
        <v>1.66</v>
      </c>
    </row>
    <row r="119" spans="4:4" x14ac:dyDescent="0.25">
      <c r="D119" s="5">
        <v>1.96</v>
      </c>
    </row>
    <row r="120" spans="4:4" x14ac:dyDescent="0.25">
      <c r="D120" s="5">
        <v>1.69</v>
      </c>
    </row>
    <row r="121" spans="4:4" x14ac:dyDescent="0.25">
      <c r="D121" s="5">
        <v>1.66</v>
      </c>
    </row>
    <row r="122" spans="4:4" x14ac:dyDescent="0.25">
      <c r="D122" s="5">
        <v>1.81</v>
      </c>
    </row>
    <row r="123" spans="4:4" x14ac:dyDescent="0.25">
      <c r="D123" s="5">
        <v>1.53</v>
      </c>
    </row>
    <row r="124" spans="4:4" x14ac:dyDescent="0.25">
      <c r="D124" s="5">
        <v>1.72</v>
      </c>
    </row>
    <row r="125" spans="4:4" x14ac:dyDescent="0.25">
      <c r="D125" s="5">
        <v>1.91</v>
      </c>
    </row>
    <row r="126" spans="4:4" x14ac:dyDescent="0.25">
      <c r="D126" s="5">
        <v>1.6</v>
      </c>
    </row>
    <row r="127" spans="4:4" x14ac:dyDescent="0.25">
      <c r="D127" s="5">
        <v>1.63</v>
      </c>
    </row>
    <row r="128" spans="4:4" x14ac:dyDescent="0.25">
      <c r="D128" s="5">
        <v>1.66</v>
      </c>
    </row>
    <row r="129" spans="4:4" x14ac:dyDescent="0.25">
      <c r="D129" s="5">
        <v>1.72</v>
      </c>
    </row>
    <row r="130" spans="4:4" x14ac:dyDescent="0.25">
      <c r="D130" s="5">
        <v>1.54</v>
      </c>
    </row>
    <row r="131" spans="4:4" x14ac:dyDescent="0.25">
      <c r="D131" s="5">
        <v>1.75</v>
      </c>
    </row>
    <row r="132" spans="4:4" x14ac:dyDescent="0.25">
      <c r="D132" s="5">
        <v>1.65</v>
      </c>
    </row>
    <row r="133" spans="4:4" x14ac:dyDescent="0.25">
      <c r="D133" s="5">
        <v>1.62</v>
      </c>
    </row>
    <row r="134" spans="4:4" x14ac:dyDescent="0.25">
      <c r="D134" s="5">
        <v>1.6</v>
      </c>
    </row>
    <row r="135" spans="4:4" x14ac:dyDescent="0.25">
      <c r="D135" s="5">
        <v>1.9</v>
      </c>
    </row>
    <row r="136" spans="4:4" x14ac:dyDescent="0.25">
      <c r="D136" s="5">
        <v>1.72</v>
      </c>
    </row>
    <row r="137" spans="4:4" x14ac:dyDescent="0.25">
      <c r="D137" s="5">
        <v>1.68</v>
      </c>
    </row>
    <row r="138" spans="4:4" x14ac:dyDescent="0.25">
      <c r="D138" s="5">
        <v>1.88</v>
      </c>
    </row>
    <row r="139" spans="4:4" x14ac:dyDescent="0.25">
      <c r="D139" s="5">
        <v>1.6</v>
      </c>
    </row>
    <row r="140" spans="4:4" x14ac:dyDescent="0.25">
      <c r="D140" s="5">
        <v>1.65</v>
      </c>
    </row>
    <row r="141" spans="4:4" x14ac:dyDescent="0.25">
      <c r="D141" s="5">
        <v>1.84</v>
      </c>
    </row>
    <row r="142" spans="4:4" x14ac:dyDescent="0.25">
      <c r="D142" s="5">
        <v>1.68</v>
      </c>
    </row>
    <row r="143" spans="4:4" x14ac:dyDescent="0.25">
      <c r="D143" s="5">
        <v>1.68</v>
      </c>
    </row>
    <row r="144" spans="4:4" x14ac:dyDescent="0.25">
      <c r="D144" s="5">
        <v>1.69</v>
      </c>
    </row>
    <row r="145" spans="4:4" x14ac:dyDescent="0.25">
      <c r="D145" s="5">
        <v>1.63</v>
      </c>
    </row>
    <row r="146" spans="4:4" x14ac:dyDescent="0.25">
      <c r="D146" s="5">
        <v>1.6</v>
      </c>
    </row>
    <row r="147" spans="4:4" x14ac:dyDescent="0.25">
      <c r="D147" s="5">
        <v>1.75</v>
      </c>
    </row>
    <row r="148" spans="4:4" x14ac:dyDescent="0.25">
      <c r="D148" s="5">
        <v>1.37</v>
      </c>
    </row>
    <row r="149" spans="4:4" x14ac:dyDescent="0.25">
      <c r="D149" s="5">
        <v>1.59</v>
      </c>
    </row>
    <row r="150" spans="4:4" x14ac:dyDescent="0.25">
      <c r="D150" s="5">
        <v>1.53</v>
      </c>
    </row>
    <row r="151" spans="4:4" x14ac:dyDescent="0.25">
      <c r="D151" s="5">
        <v>1.88</v>
      </c>
    </row>
    <row r="152" spans="4:4" x14ac:dyDescent="0.25">
      <c r="D152" s="5">
        <v>1.69</v>
      </c>
    </row>
    <row r="153" spans="4:4" x14ac:dyDescent="0.25">
      <c r="D153" s="5">
        <v>1.66</v>
      </c>
    </row>
    <row r="154" spans="4:4" x14ac:dyDescent="0.25">
      <c r="D154" s="5">
        <v>1.75</v>
      </c>
    </row>
    <row r="155" spans="4:4" x14ac:dyDescent="0.25">
      <c r="D155" s="5">
        <v>1.59</v>
      </c>
    </row>
    <row r="156" spans="4:4" x14ac:dyDescent="0.25">
      <c r="D156" s="5">
        <v>1.72</v>
      </c>
    </row>
    <row r="157" spans="4:4" x14ac:dyDescent="0.25">
      <c r="D157" s="5">
        <v>1.63</v>
      </c>
    </row>
    <row r="158" spans="4:4" x14ac:dyDescent="0.25">
      <c r="D158" s="5">
        <v>1.7</v>
      </c>
    </row>
    <row r="159" spans="4:4" x14ac:dyDescent="0.25">
      <c r="D159" s="5">
        <v>1.72</v>
      </c>
    </row>
    <row r="160" spans="4:4" x14ac:dyDescent="0.25">
      <c r="D160" s="5">
        <v>1.65</v>
      </c>
    </row>
    <row r="161" spans="4:4" x14ac:dyDescent="0.25">
      <c r="D161" s="5">
        <v>1.7</v>
      </c>
    </row>
    <row r="162" spans="4:4" x14ac:dyDescent="0.25">
      <c r="D162" s="5">
        <v>1.71</v>
      </c>
    </row>
    <row r="163" spans="4:4" x14ac:dyDescent="0.25">
      <c r="D163" s="5">
        <v>1.72</v>
      </c>
    </row>
    <row r="164" spans="4:4" x14ac:dyDescent="0.25">
      <c r="D164" s="5">
        <v>1.6</v>
      </c>
    </row>
    <row r="165" spans="4:4" x14ac:dyDescent="0.25">
      <c r="D165" s="5">
        <v>1.65</v>
      </c>
    </row>
    <row r="166" spans="4:4" x14ac:dyDescent="0.25">
      <c r="D166" s="5">
        <v>1.47</v>
      </c>
    </row>
    <row r="167" spans="4:4" x14ac:dyDescent="0.25">
      <c r="D167" s="79"/>
    </row>
    <row r="168" spans="4:4" x14ac:dyDescent="0.25">
      <c r="D168" s="5">
        <v>1.65</v>
      </c>
    </row>
    <row r="169" spans="4:4" x14ac:dyDescent="0.25">
      <c r="D169" s="5">
        <v>1.67</v>
      </c>
    </row>
    <row r="170" spans="4:4" x14ac:dyDescent="0.25">
      <c r="D170" s="5">
        <v>1.63</v>
      </c>
    </row>
    <row r="171" spans="4:4" x14ac:dyDescent="0.25">
      <c r="D171" s="5">
        <v>1.62</v>
      </c>
    </row>
    <row r="172" spans="4:4" x14ac:dyDescent="0.25">
      <c r="D172" s="5">
        <v>1.62</v>
      </c>
    </row>
    <row r="173" spans="4:4" x14ac:dyDescent="0.25">
      <c r="D173" s="5">
        <v>1.85</v>
      </c>
    </row>
    <row r="174" spans="4:4" x14ac:dyDescent="0.25">
      <c r="D174" s="5">
        <v>1.84</v>
      </c>
    </row>
    <row r="175" spans="4:4" x14ac:dyDescent="0.25">
      <c r="D175" s="5">
        <v>1.84</v>
      </c>
    </row>
    <row r="176" spans="4:4" x14ac:dyDescent="0.25">
      <c r="D176" s="5">
        <v>1.85</v>
      </c>
    </row>
    <row r="177" spans="4:4" x14ac:dyDescent="0.25">
      <c r="D177" s="5">
        <v>1.78</v>
      </c>
    </row>
    <row r="178" spans="4:4" x14ac:dyDescent="0.25">
      <c r="D178" s="5">
        <v>1.68</v>
      </c>
    </row>
    <row r="179" spans="4:4" x14ac:dyDescent="0.25">
      <c r="D179" s="5">
        <v>1.66</v>
      </c>
    </row>
    <row r="180" spans="4:4" x14ac:dyDescent="0.25">
      <c r="D180" s="5">
        <v>1.69</v>
      </c>
    </row>
    <row r="181" spans="4:4" x14ac:dyDescent="0.25">
      <c r="D181" s="5">
        <v>1.66</v>
      </c>
    </row>
    <row r="182" spans="4:4" x14ac:dyDescent="0.25">
      <c r="D182" s="5">
        <v>1.7</v>
      </c>
    </row>
    <row r="183" spans="4:4" x14ac:dyDescent="0.25">
      <c r="D183" s="5">
        <v>1.72</v>
      </c>
    </row>
    <row r="184" spans="4:4" x14ac:dyDescent="0.25">
      <c r="D184" s="5">
        <v>1.69</v>
      </c>
    </row>
    <row r="185" spans="4:4" x14ac:dyDescent="0.25">
      <c r="D185" s="5">
        <v>1.69</v>
      </c>
    </row>
    <row r="186" spans="4:4" x14ac:dyDescent="0.25">
      <c r="D186" s="5">
        <v>1.66</v>
      </c>
    </row>
    <row r="187" spans="4:4" x14ac:dyDescent="0.25">
      <c r="D187" s="5">
        <v>1.53</v>
      </c>
    </row>
    <row r="188" spans="4:4" x14ac:dyDescent="0.25">
      <c r="D188" s="5">
        <v>1.7</v>
      </c>
    </row>
    <row r="189" spans="4:4" x14ac:dyDescent="0.25">
      <c r="D189" s="5">
        <v>1.75</v>
      </c>
    </row>
    <row r="190" spans="4:4" x14ac:dyDescent="0.25">
      <c r="D190" s="5">
        <v>1.7</v>
      </c>
    </row>
    <row r="191" spans="4:4" x14ac:dyDescent="0.25">
      <c r="D191" s="5">
        <v>1.59</v>
      </c>
    </row>
    <row r="192" spans="4:4" x14ac:dyDescent="0.25">
      <c r="D192" s="5">
        <v>1.66</v>
      </c>
    </row>
    <row r="193" spans="4:4" x14ac:dyDescent="0.25">
      <c r="D193" s="5">
        <v>1.67</v>
      </c>
    </row>
    <row r="194" spans="4:4" x14ac:dyDescent="0.25">
      <c r="D194" s="5">
        <v>1.54</v>
      </c>
    </row>
    <row r="195" spans="4:4" x14ac:dyDescent="0.25">
      <c r="D195" s="5">
        <v>1.73</v>
      </c>
    </row>
    <row r="196" spans="4:4" x14ac:dyDescent="0.25">
      <c r="D196" s="5">
        <v>1.66</v>
      </c>
    </row>
    <row r="197" spans="4:4" x14ac:dyDescent="0.25">
      <c r="D197" s="5">
        <v>1.66</v>
      </c>
    </row>
    <row r="198" spans="4:4" x14ac:dyDescent="0.25">
      <c r="D198" s="5">
        <v>1.63</v>
      </c>
    </row>
    <row r="199" spans="4:4" x14ac:dyDescent="0.25">
      <c r="D199" s="5">
        <v>1.66</v>
      </c>
    </row>
    <row r="200" spans="4:4" x14ac:dyDescent="0.25">
      <c r="D200" s="5">
        <v>1.67</v>
      </c>
    </row>
    <row r="201" spans="4:4" x14ac:dyDescent="0.25">
      <c r="D201" s="5">
        <v>1.55</v>
      </c>
    </row>
    <row r="202" spans="4:4" x14ac:dyDescent="0.25">
      <c r="D202" s="5">
        <v>1.72</v>
      </c>
    </row>
    <row r="203" spans="4:4" x14ac:dyDescent="0.25">
      <c r="D203" s="5">
        <v>1.66</v>
      </c>
    </row>
    <row r="204" spans="4:4" x14ac:dyDescent="0.25">
      <c r="D204" s="5">
        <v>1.67</v>
      </c>
    </row>
    <row r="205" spans="4:4" x14ac:dyDescent="0.25">
      <c r="D205" s="5">
        <v>1.43</v>
      </c>
    </row>
    <row r="206" spans="4:4" x14ac:dyDescent="0.25">
      <c r="D206" s="5">
        <v>1.5</v>
      </c>
    </row>
    <row r="207" spans="4:4" x14ac:dyDescent="0.25">
      <c r="D207" s="5">
        <v>1.66</v>
      </c>
    </row>
    <row r="208" spans="4:4" x14ac:dyDescent="0.25">
      <c r="D208" s="5">
        <v>1.66</v>
      </c>
    </row>
    <row r="209" spans="4:4" x14ac:dyDescent="0.25">
      <c r="D209" s="5">
        <v>1.62</v>
      </c>
    </row>
    <row r="210" spans="4:4" x14ac:dyDescent="0.25">
      <c r="D210" s="5">
        <v>1.66</v>
      </c>
    </row>
    <row r="211" spans="4:4" x14ac:dyDescent="0.25">
      <c r="D211" s="5">
        <v>1.66</v>
      </c>
    </row>
    <row r="212" spans="4:4" x14ac:dyDescent="0.25">
      <c r="D212" s="5">
        <v>1.65</v>
      </c>
    </row>
    <row r="213" spans="4:4" x14ac:dyDescent="0.25">
      <c r="D213" s="5">
        <v>1.66</v>
      </c>
    </row>
    <row r="214" spans="4:4" x14ac:dyDescent="0.25">
      <c r="D214" s="5">
        <v>1.71</v>
      </c>
    </row>
    <row r="215" spans="4:4" x14ac:dyDescent="0.25">
      <c r="D215" s="5">
        <v>1.82</v>
      </c>
    </row>
    <row r="216" spans="4:4" x14ac:dyDescent="0.25">
      <c r="D216" s="5">
        <v>1.75</v>
      </c>
    </row>
    <row r="217" spans="4:4" x14ac:dyDescent="0.25">
      <c r="D217" s="5">
        <v>1.56</v>
      </c>
    </row>
    <row r="218" spans="4:4" x14ac:dyDescent="0.25">
      <c r="D218" s="5">
        <v>1.66</v>
      </c>
    </row>
    <row r="219" spans="4:4" x14ac:dyDescent="0.25">
      <c r="D219" s="5">
        <v>1.69</v>
      </c>
    </row>
    <row r="220" spans="4:4" x14ac:dyDescent="0.25">
      <c r="D220" s="5">
        <v>1.81</v>
      </c>
    </row>
    <row r="221" spans="4:4" x14ac:dyDescent="0.25">
      <c r="D221" s="5">
        <v>1.6</v>
      </c>
    </row>
    <row r="222" spans="4:4" x14ac:dyDescent="0.25">
      <c r="D222" s="5">
        <v>1.69</v>
      </c>
    </row>
    <row r="223" spans="4:4" x14ac:dyDescent="0.25">
      <c r="D223" s="5">
        <v>1.57</v>
      </c>
    </row>
    <row r="224" spans="4:4" x14ac:dyDescent="0.25">
      <c r="D224" s="5">
        <v>1.62</v>
      </c>
    </row>
    <row r="225" spans="4:4" x14ac:dyDescent="0.25">
      <c r="D225" s="5">
        <v>1.59</v>
      </c>
    </row>
    <row r="226" spans="4:4" x14ac:dyDescent="0.25">
      <c r="D226" s="5">
        <v>1.72</v>
      </c>
    </row>
    <row r="227" spans="4:4" x14ac:dyDescent="0.25">
      <c r="D227" s="5">
        <v>1.65</v>
      </c>
    </row>
    <row r="228" spans="4:4" x14ac:dyDescent="0.25">
      <c r="D228" s="5">
        <v>1.75</v>
      </c>
    </row>
    <row r="229" spans="4:4" x14ac:dyDescent="0.25">
      <c r="D229" s="5">
        <v>1.75</v>
      </c>
    </row>
    <row r="230" spans="4:4" x14ac:dyDescent="0.25">
      <c r="D230" s="5">
        <v>1.63</v>
      </c>
    </row>
    <row r="231" spans="4:4" x14ac:dyDescent="0.25">
      <c r="D231" s="5">
        <v>1.63</v>
      </c>
    </row>
    <row r="232" spans="4:4" x14ac:dyDescent="0.25">
      <c r="D232" s="5">
        <v>1.66</v>
      </c>
    </row>
    <row r="233" spans="4:4" x14ac:dyDescent="0.25">
      <c r="D233" s="5">
        <v>1.68</v>
      </c>
    </row>
    <row r="234" spans="4:4" x14ac:dyDescent="0.25">
      <c r="D234" s="5">
        <v>1.63</v>
      </c>
    </row>
    <row r="235" spans="4:4" ht="15.75" thickBot="1" x14ac:dyDescent="0.3">
      <c r="D235" s="21">
        <v>1.63</v>
      </c>
    </row>
  </sheetData>
  <mergeCells count="6">
    <mergeCell ref="F5:G5"/>
    <mergeCell ref="F26:G27"/>
    <mergeCell ref="K58:K59"/>
    <mergeCell ref="G58:G59"/>
    <mergeCell ref="I58:I59"/>
    <mergeCell ref="J58:J59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Durée t de parcours</vt:lpstr>
      <vt:lpstr>histo_classe</vt:lpstr>
      <vt:lpstr>histo_2classes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Sylvain</dc:creator>
  <cp:lastModifiedBy>Romain Salvan</cp:lastModifiedBy>
  <dcterms:created xsi:type="dcterms:W3CDTF">2018-12-14T17:29:50Z</dcterms:created>
  <dcterms:modified xsi:type="dcterms:W3CDTF">2019-06-24T08:19:58Z</dcterms:modified>
</cp:coreProperties>
</file>