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TRAVAIL\01- IEN OT - R2013\90- CPC\01- Bac Pro ELEEC\301 - Grilles exam\Version 3\"/>
    </mc:Choice>
  </mc:AlternateContent>
  <bookViews>
    <workbookView xWindow="0" yWindow="0" windowWidth="19200" windowHeight="7455"/>
  </bookViews>
  <sheets>
    <sheet name="Parametres" sheetId="7" r:id="rId1"/>
    <sheet name="Description des 4 Niveaux" sheetId="2" r:id="rId2"/>
    <sheet name="EP1 (3)" sheetId="9" r:id="rId3"/>
    <sheet name="EP2 (9)" sheetId="10" r:id="rId4"/>
    <sheet name="Récapitulatif BEP MELEC" sheetId="11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1" l="1"/>
  <c r="D15" i="11"/>
  <c r="D11" i="11"/>
  <c r="D9" i="11"/>
  <c r="E7" i="11"/>
  <c r="D7" i="11"/>
  <c r="D5" i="11"/>
  <c r="D11" i="10" l="1"/>
  <c r="D9" i="10"/>
  <c r="F7" i="10"/>
  <c r="D7" i="10"/>
  <c r="D5" i="10"/>
  <c r="D11" i="9"/>
  <c r="F7" i="9"/>
  <c r="D7" i="9"/>
  <c r="D9" i="9"/>
  <c r="D5" i="9"/>
  <c r="L71" i="10" l="1"/>
  <c r="L70" i="10"/>
  <c r="L64" i="10"/>
  <c r="L63" i="10"/>
  <c r="L62" i="10"/>
  <c r="L61" i="10"/>
  <c r="L55" i="10"/>
  <c r="L54" i="10"/>
  <c r="L53" i="10"/>
  <c r="L52" i="10"/>
  <c r="L51" i="10"/>
  <c r="L45" i="10"/>
  <c r="L44" i="10"/>
  <c r="L43" i="10"/>
  <c r="L37" i="10"/>
  <c r="L36" i="10"/>
  <c r="L35" i="10"/>
  <c r="L34" i="10"/>
  <c r="L28" i="10"/>
  <c r="L27" i="10"/>
  <c r="L26" i="10"/>
  <c r="L25" i="10"/>
  <c r="L24" i="10"/>
  <c r="L23" i="10"/>
  <c r="L22" i="10"/>
  <c r="L21" i="10"/>
  <c r="L44" i="9"/>
  <c r="L43" i="9"/>
  <c r="L42" i="9"/>
  <c r="L36" i="9"/>
  <c r="L35" i="9"/>
  <c r="L34" i="9"/>
  <c r="L33" i="9"/>
  <c r="L32" i="9"/>
  <c r="L31" i="9"/>
  <c r="E37" i="9"/>
  <c r="E45" i="9"/>
  <c r="E26" i="9"/>
  <c r="L25" i="9"/>
  <c r="L24" i="9"/>
  <c r="L23" i="9"/>
  <c r="L22" i="9"/>
  <c r="L21" i="9"/>
  <c r="E72" i="10" l="1"/>
  <c r="E65" i="10"/>
  <c r="E56" i="10"/>
  <c r="E46" i="10"/>
  <c r="E38" i="10" l="1"/>
  <c r="E29" i="10"/>
  <c r="L67" i="10" l="1"/>
  <c r="L58" i="10"/>
  <c r="L48" i="10"/>
  <c r="L40" i="10"/>
  <c r="L31" i="10"/>
  <c r="L18" i="10"/>
  <c r="L39" i="9"/>
  <c r="L28" i="9"/>
  <c r="L18" i="9"/>
  <c r="I14" i="10"/>
  <c r="I14" i="9"/>
  <c r="H14" i="10"/>
  <c r="H14" i="9"/>
  <c r="G14" i="10"/>
  <c r="G14" i="9"/>
  <c r="F14" i="10"/>
  <c r="F14" i="9"/>
  <c r="H68" i="10" l="1"/>
  <c r="K67" i="10" s="1"/>
  <c r="G68" i="10"/>
  <c r="H59" i="10"/>
  <c r="K58" i="10" s="1"/>
  <c r="G59" i="10"/>
  <c r="H49" i="10"/>
  <c r="G49" i="10"/>
  <c r="K48" i="10"/>
  <c r="H41" i="10"/>
  <c r="K40" i="10" s="1"/>
  <c r="G41" i="10"/>
  <c r="H32" i="10"/>
  <c r="K31" i="10" s="1"/>
  <c r="G32" i="10"/>
  <c r="H19" i="10"/>
  <c r="G19" i="10"/>
  <c r="K18" i="10" s="1"/>
  <c r="H40" i="9"/>
  <c r="K39" i="9" s="1"/>
  <c r="G40" i="9"/>
  <c r="H29" i="9"/>
  <c r="K28" i="9" s="1"/>
  <c r="G29" i="9"/>
  <c r="H19" i="9"/>
  <c r="G19" i="9"/>
  <c r="K18" i="9" l="1"/>
  <c r="I47" i="9" s="1"/>
  <c r="I74" i="10"/>
</calcChain>
</file>

<file path=xl/sharedStrings.xml><?xml version="1.0" encoding="utf-8"?>
<sst xmlns="http://schemas.openxmlformats.org/spreadsheetml/2006/main" count="238" uniqueCount="151">
  <si>
    <t>N1</t>
  </si>
  <si>
    <t>N2</t>
  </si>
  <si>
    <t>N3</t>
  </si>
  <si>
    <t>N4</t>
  </si>
  <si>
    <t>Compétence non acquise</t>
  </si>
  <si>
    <t>1/3</t>
  </si>
  <si>
    <t>2/3</t>
  </si>
  <si>
    <t>3/3</t>
  </si>
  <si>
    <t>x</t>
  </si>
  <si>
    <t>Année scolaire</t>
  </si>
  <si>
    <t>2016-17</t>
  </si>
  <si>
    <t>identité du candidat</t>
  </si>
  <si>
    <t>Prénom</t>
  </si>
  <si>
    <t>Nom</t>
  </si>
  <si>
    <t>Nom 1</t>
  </si>
  <si>
    <t>Prénom 1</t>
  </si>
  <si>
    <t>établissement</t>
  </si>
  <si>
    <t>n° candidat</t>
  </si>
  <si>
    <t>N° candidat</t>
  </si>
  <si>
    <t>A2017 0000 0000</t>
  </si>
  <si>
    <t>Note proposée au jury de délibération</t>
  </si>
  <si>
    <t>NOTE calculée</t>
  </si>
  <si>
    <t>coefficient 3</t>
  </si>
  <si>
    <t>4/20</t>
  </si>
  <si>
    <t>10/20</t>
  </si>
  <si>
    <t>CO1 : Analyser les conditions de l’opération et son contexte</t>
  </si>
  <si>
    <t>CO2 : Organiser l’opération dans son contexte</t>
  </si>
  <si>
    <t>CO7 : Exploiter les outils numériques dans le contexte    professionnel</t>
  </si>
  <si>
    <t>8/20</t>
  </si>
  <si>
    <t>BEP MELEC - EP1 - Préparation d'une réalisation sur site</t>
  </si>
  <si>
    <t>BEP MELEC - EP2 - Réalisation et livraison d'une installation</t>
  </si>
  <si>
    <t>CO3 : Réaliser une installation de manière éco-responsable</t>
  </si>
  <si>
    <t>CO4 : Contrôler les grandeurs caractéristiques de l’installation</t>
  </si>
  <si>
    <t>CO5 : Valider le fonctionnement de l’installation</t>
  </si>
  <si>
    <t>CO6 : Remplacer un matériel électrique</t>
  </si>
  <si>
    <t>CO8 : Communiquer entre professionnels sur l’opération</t>
  </si>
  <si>
    <t>CO9 : Communiquer avec le client/usager sur l’opération</t>
  </si>
  <si>
    <t>2/20</t>
  </si>
  <si>
    <t>• Les contrôles (visuels, caractéristiques …) sont réalisés</t>
  </si>
  <si>
    <t>• Les mesures (électriques, dimensionnelles, …) sont réalisées</t>
  </si>
  <si>
    <t xml:space="preserve">• Les essais adaptés sont réalisés </t>
  </si>
  <si>
    <t>• Les règles de santé et de sécurité au travail sont respectées</t>
  </si>
  <si>
    <t>• Le fonctionnement est conforme aux spécifications du cahier des charges (y compris celles liées à l’efficacité énergétique)</t>
  </si>
  <si>
    <t>• Les opérations nécessaires à la levée de réserves sont faites</t>
  </si>
  <si>
    <t>• Les usages et le fonctionnement de l’installation sont maîtrisés par le client/l’usager</t>
  </si>
  <si>
    <t xml:space="preserve">• L’état d’avancement de l’opération et ses contraintes sont expliqués </t>
  </si>
  <si>
    <t>• Après inventaire, les matériels, équipements et outillages manquants sont listés</t>
  </si>
  <si>
    <t xml:space="preserve">• Les contraintes propres au poste de travail y compris environnementales sont prises en compte  </t>
  </si>
  <si>
    <t>• Le poste de travail est organisé avec ergonomie</t>
  </si>
  <si>
    <t>• Le poste de travail est approvisionné en matériels, équipements et outillages</t>
  </si>
  <si>
    <t xml:space="preserve">• Le lieu d’activité est restitué quotidiennement  propre et en ordre  </t>
  </si>
  <si>
    <t>• Les matériels sont posés conformément aux prescriptions et règles de l’art</t>
  </si>
  <si>
    <t>• Le façonnage est réalisé conformément aux prescriptions et règles de l’art</t>
  </si>
  <si>
    <t>• Les câblages et les raccordements sont réalisés conformément aux prescriptions et règles de l’art</t>
  </si>
  <si>
    <t>• Les réalisations respectent les contraintes liées à l’efficacité énergétique</t>
  </si>
  <si>
    <t>• Les autocontrôles sont réalisés et les fiches d’autocontrôles sont complétées</t>
  </si>
  <si>
    <t xml:space="preserve">• Les déchets sont triés et évacués de manière sélective </t>
  </si>
  <si>
    <t>• Les procédures de respect de l’environnement des lieux et des biens sont appliquées</t>
  </si>
  <si>
    <t>• Les informations nécessaires à la communication (les contraintes des autres intervenants, les aléas rencontrés, les consignes de la hiérarchie, la préparation de la réunion de chantier …) sont identifiées</t>
  </si>
  <si>
    <t>• Les difficultés sont remontées à la hiérarchie</t>
  </si>
  <si>
    <t xml:space="preserve">• Les informations nécessaires sont recueillies </t>
  </si>
  <si>
    <t xml:space="preserve">• Les contraintes techniques et d’exécution sont repérées </t>
  </si>
  <si>
    <t>• Les risques professionnels sont évalués</t>
  </si>
  <si>
    <t>• Les habilitations et certifications nécessaires à l’opération sont identifiées</t>
  </si>
  <si>
    <t xml:space="preserve">• La recherche d’information est faite avec pertinence </t>
  </si>
  <si>
    <t xml:space="preserve">• Les moyens et outils de communication numériques sont exploités avec pertinence </t>
  </si>
  <si>
    <t>• Les moyens et outils de communication sont exploités de manière éthique et responsable</t>
  </si>
  <si>
    <t>juin 2017</t>
  </si>
  <si>
    <t>Nom étab de formation</t>
  </si>
  <si>
    <t>Consignes</t>
  </si>
  <si>
    <t>Paramètres</t>
  </si>
  <si>
    <t>Dans chaque onglet :</t>
  </si>
  <si>
    <t>Utilisation</t>
  </si>
  <si>
    <t>Conformément au référentiel :</t>
  </si>
  <si>
    <t>Remplir les zones bleues dans la zone "Paramètres" ci-dessus</t>
  </si>
  <si>
    <t>Le fichier est enregistré avec Nom et Prénom du candidat puis communiqué au centre de délibération</t>
  </si>
  <si>
    <t xml:space="preserve"> sur un support conforme aux consignes du chef de centre.</t>
  </si>
  <si>
    <t xml:space="preserve"> /20</t>
  </si>
  <si>
    <t>…</t>
  </si>
  <si>
    <t>session</t>
  </si>
  <si>
    <t xml:space="preserve"> et en accord avec les instructions du chef de centre d'examen.</t>
  </si>
  <si>
    <t>Compétence partiellement aquise</t>
  </si>
  <si>
    <t>Compétence totalement acquise et transférable</t>
  </si>
  <si>
    <t>Compétence en cours d'acquisition non stabilisée</t>
  </si>
  <si>
    <t>travail confié.</t>
  </si>
  <si>
    <t>Niveau d'acquisition complet : le candidat sait s'adapter et transférer la compétence</t>
  </si>
  <si>
    <t xml:space="preserve"> dans toutes les situations sans aide.</t>
  </si>
  <si>
    <t xml:space="preserve">Niveau d'acquisition très insuffisant : le candidat ne peut travailler sans être </t>
  </si>
  <si>
    <t xml:space="preserve"> très souvent accompagné.</t>
  </si>
  <si>
    <t xml:space="preserve">Niveau d'acquisition incomplet : le transfert de la compétence  n'est pas total dans </t>
  </si>
  <si>
    <t>chaque situation de travail proposée, une aide est parfois requise.</t>
  </si>
  <si>
    <t>Poids relatif du niveau de maîtrise</t>
  </si>
  <si>
    <t>d'une compétence</t>
  </si>
  <si>
    <t>Niveau d'acquisition fragile qui nécessite un accompagnement pour effectuer le</t>
  </si>
  <si>
    <t>BEP MELEC</t>
  </si>
  <si>
    <t>• Les contraintes techniques sont remontées à sa hiérarchie</t>
  </si>
  <si>
    <t>• L’état d’avancement de l’opération est remonté à sa hiérarchie</t>
  </si>
  <si>
    <t>coefficient 9</t>
  </si>
  <si>
    <t>Grilles de notation des épreuves ponctuelles</t>
  </si>
  <si>
    <t>• Les mesures de prévention de santé et sécurité au travail sont proposée</t>
  </si>
  <si>
    <t>•  Le matériel électrique à remplacer est identifié</t>
  </si>
  <si>
    <t>•  Le matériel électrique à remplacer est correctement déposé</t>
  </si>
  <si>
    <t>•  Le matériel électrique de remplacement est correctement choisi</t>
  </si>
  <si>
    <t>•  Le fonctionnement est vérifié après rétablissement des énergies</t>
  </si>
  <si>
    <t>•  Les règles de santé et de sécurité au travail sont respectées</t>
  </si>
  <si>
    <t>Non évalué</t>
  </si>
  <si>
    <r>
      <t>Appréciation de la performance du candidat durant l'épreuve</t>
    </r>
    <r>
      <rPr>
        <sz val="11"/>
        <color theme="1"/>
        <rFont val="Calibri"/>
        <family val="2"/>
        <scheme val="minor"/>
      </rPr>
      <t xml:space="preserve"> :</t>
    </r>
  </si>
  <si>
    <r>
      <t xml:space="preserve">    </t>
    </r>
    <r>
      <rPr>
        <b/>
        <sz val="11"/>
        <color theme="1"/>
        <rFont val="Calibri"/>
        <family val="2"/>
        <scheme val="minor"/>
      </rPr>
      <t xml:space="preserve">au regard de chaque critère d'évaluation </t>
    </r>
    <r>
      <rPr>
        <sz val="11"/>
        <color theme="1"/>
        <rFont val="Calibri"/>
        <family val="2"/>
        <scheme val="minor"/>
      </rPr>
      <t xml:space="preserve">de la compétence visée </t>
    </r>
  </si>
  <si>
    <t xml:space="preserve">   (si un critère d'évaluation ne peut être évalué dans l'épreuve, la colonne "non évalué" est remplie avec "X").</t>
  </si>
  <si>
    <t>Saisir la note du candidat dans l'application institutionelle, conformément aux instructions académiques</t>
  </si>
  <si>
    <t>NB : il n'y a pas de mot de passe pour retirer la protection de la feuille (la protection évite d'effacer des formules).</t>
  </si>
  <si>
    <t xml:space="preserve">" La notation de l'épreuve s'obtient à partir de la grille </t>
  </si>
  <si>
    <t xml:space="preserve"> nationale d'évaluation par compétences publiée dans la </t>
  </si>
  <si>
    <t xml:space="preserve"> circulaire nationale d'organisation".</t>
  </si>
  <si>
    <t xml:space="preserve"> " La commission d'évaluation est composée de 2 membres :</t>
  </si>
  <si>
    <t xml:space="preserve">  - un enseignant du domaine professionnel (…)</t>
  </si>
  <si>
    <t xml:space="preserve">  - un professionnel (ou à défaut un autre enseignant)"</t>
  </si>
  <si>
    <t xml:space="preserve"> "A l'issue de l'évaluation, il est constitué pour chaque</t>
  </si>
  <si>
    <t xml:space="preserve"> candidat un dossier composé :</t>
  </si>
  <si>
    <t xml:space="preserve">  - du sujet relatif à l'épreuve,</t>
  </si>
  <si>
    <t xml:space="preserve">  - de l'ensemble des documents produits </t>
  </si>
  <si>
    <t xml:space="preserve">    ou complétés par le candidat</t>
  </si>
  <si>
    <t xml:space="preserve">  - de la fiche d'évaluation comportant la note."</t>
  </si>
  <si>
    <t>" Ce dossier est tenu à la disposition du jury académique de</t>
  </si>
  <si>
    <t xml:space="preserve"> délibération et de l'autorité académique selon la </t>
  </si>
  <si>
    <t xml:space="preserve"> réglementation en vigueur"</t>
  </si>
  <si>
    <t>Positionner le niveau de maîtrise de C01 sur 1 des 4 niveaux</t>
  </si>
  <si>
    <t>Positionner le niveau de maîtrise de C02 sur 1 des 4 niveaux</t>
  </si>
  <si>
    <t>Positionner le niveau de maîtrise de C07 sur 1 des 4 niveaux</t>
  </si>
  <si>
    <t>Positionner le niveau de maîtrise de C03 sur 1 des 4 niveaux</t>
  </si>
  <si>
    <t>Positionner le niveau de maîtrise de C04 sur 1 des 4 niveaux</t>
  </si>
  <si>
    <t>Positionner le niveau de maîtrise de C06 sur 1 des 4 niveaux</t>
  </si>
  <si>
    <t>Positionner le niveau de maîtrise de C05 sur 1 des 4 niveaux</t>
  </si>
  <si>
    <t>Positionner le niveau de maîtrise de C08 sur 1 des 4 niveaux</t>
  </si>
  <si>
    <t>Positionner le niveau de maîtrise de C09 sur 1 des 4 niveaux</t>
  </si>
  <si>
    <t>préciser les indicateurs retenus pour ce critère</t>
  </si>
  <si>
    <t>Date et horaires de l'épreuve :</t>
  </si>
  <si>
    <t>saisir ici la date et les horaires</t>
  </si>
  <si>
    <t xml:space="preserve">Nom et Prénom des membres du jury : </t>
  </si>
  <si>
    <t>saisir ici les prénoms et noms des membres du jury</t>
  </si>
  <si>
    <t>saisir ici l'appréciation</t>
  </si>
  <si>
    <r>
      <t xml:space="preserve">  &gt; Le jury évalue, pour chaque compétence, le niveau de performance du candidat (par un "X" sur</t>
    </r>
    <r>
      <rPr>
        <b/>
        <sz val="11"/>
        <color theme="1"/>
        <rFont val="Calibri"/>
        <family val="2"/>
        <scheme val="minor"/>
      </rPr>
      <t xml:space="preserve"> 1 des 5 niveaux</t>
    </r>
    <r>
      <rPr>
        <sz val="11"/>
        <color theme="1"/>
        <rFont val="Calibri"/>
        <family val="2"/>
        <scheme val="minor"/>
      </rPr>
      <t>),</t>
    </r>
  </si>
  <si>
    <r>
      <t xml:space="preserve">    &gt; Le jury positionne </t>
    </r>
    <r>
      <rPr>
        <b/>
        <u/>
        <sz val="11"/>
        <color theme="1"/>
        <rFont val="Calibri"/>
        <family val="2"/>
        <scheme val="minor"/>
      </rPr>
      <t>ensuite</t>
    </r>
    <r>
      <rPr>
        <sz val="11"/>
        <color theme="1"/>
        <rFont val="Calibri"/>
        <family val="2"/>
        <scheme val="minor"/>
      </rPr>
      <t xml:space="preserve"> le niveau de maîtrise de chaque compétence (par un  "X" sur </t>
    </r>
    <r>
      <rPr>
        <b/>
        <sz val="11"/>
        <color theme="1"/>
        <rFont val="Calibri"/>
        <family val="2"/>
        <scheme val="minor"/>
      </rPr>
      <t>1 des 4 niveaux</t>
    </r>
    <r>
      <rPr>
        <sz val="11"/>
        <color theme="1"/>
        <rFont val="Calibri"/>
        <family val="2"/>
        <scheme val="minor"/>
      </rPr>
      <t>).</t>
    </r>
  </si>
  <si>
    <t xml:space="preserve">    &gt; Le jury saisit manuellement la note sur 20 qu'il attribue au candidat dans la cellule "…" /20 .</t>
  </si>
  <si>
    <t xml:space="preserve">    &gt; Le jury compléte la zone "appréciation" destinée à éclairer le jury final sur la note obtenue.</t>
  </si>
  <si>
    <t xml:space="preserve">    &gt; Le jury compléte la date, les horaires et l'identité des membres du jury.</t>
  </si>
  <si>
    <t>NOTE EP1</t>
  </si>
  <si>
    <t>NOTE EP2</t>
  </si>
  <si>
    <t>/20</t>
  </si>
  <si>
    <t>version 1.1 - juin 2017</t>
  </si>
  <si>
    <t>BEP MELEC - épreuves professionnelles ponctuelles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</si>
</sst>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indexed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1"/>
      <color theme="5" tint="-0.49998474074526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0" fillId="0" borderId="0" xfId="0" applyAlignment="1">
      <alignment horizontal="center" vertical="center"/>
    </xf>
    <xf numFmtId="0" fontId="0" fillId="3" borderId="0" xfId="0" applyFill="1"/>
    <xf numFmtId="0" fontId="0" fillId="0" borderId="0" xfId="0" applyFill="1"/>
    <xf numFmtId="0" fontId="0" fillId="0" borderId="4" xfId="0" applyBorder="1"/>
    <xf numFmtId="0" fontId="0" fillId="0" borderId="4" xfId="0" applyFont="1" applyBorder="1"/>
    <xf numFmtId="0" fontId="0" fillId="0" borderId="7" xfId="0" applyBorder="1"/>
    <xf numFmtId="0" fontId="0" fillId="0" borderId="6" xfId="0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1" fillId="0" borderId="0" xfId="0" applyFont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0" fillId="0" borderId="0" xfId="0" applyFont="1" applyAlignment="1">
      <alignment wrapText="1"/>
    </xf>
    <xf numFmtId="0" fontId="6" fillId="0" borderId="1" xfId="0" applyFont="1" applyBorder="1" applyAlignment="1">
      <alignment vertical="center" wrapText="1"/>
    </xf>
    <xf numFmtId="0" fontId="7" fillId="5" borderId="0" xfId="0" applyFont="1" applyFill="1" applyBorder="1" applyAlignment="1">
      <alignment horizontal="right" vertical="center"/>
    </xf>
    <xf numFmtId="0" fontId="7" fillId="6" borderId="0" xfId="0" applyFont="1" applyFill="1" applyBorder="1" applyAlignment="1">
      <alignment horizontal="right" vertical="center"/>
    </xf>
    <xf numFmtId="0" fontId="7" fillId="6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17" fontId="12" fillId="6" borderId="9" xfId="0" quotePrefix="1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0" fillId="0" borderId="11" xfId="0" applyBorder="1"/>
    <xf numFmtId="0" fontId="0" fillId="0" borderId="0" xfId="0" applyBorder="1"/>
    <xf numFmtId="49" fontId="0" fillId="0" borderId="0" xfId="0" applyNumberFormat="1" applyBorder="1"/>
    <xf numFmtId="0" fontId="0" fillId="0" borderId="12" xfId="0" applyBorder="1"/>
    <xf numFmtId="0" fontId="1" fillId="0" borderId="0" xfId="0" applyFont="1" applyBorder="1"/>
    <xf numFmtId="0" fontId="0" fillId="0" borderId="13" xfId="0" applyBorder="1"/>
    <xf numFmtId="0" fontId="0" fillId="0" borderId="14" xfId="0" applyBorder="1"/>
    <xf numFmtId="49" fontId="0" fillId="0" borderId="14" xfId="0" applyNumberFormat="1" applyBorder="1"/>
    <xf numFmtId="0" fontId="0" fillId="0" borderId="15" xfId="0" applyBorder="1"/>
    <xf numFmtId="0" fontId="0" fillId="0" borderId="11" xfId="0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 applyFill="1" applyBorder="1"/>
    <xf numFmtId="0" fontId="15" fillId="0" borderId="0" xfId="0" applyFont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horizontal="left" vertical="center"/>
    </xf>
    <xf numFmtId="0" fontId="0" fillId="0" borderId="22" xfId="0" applyBorder="1"/>
    <xf numFmtId="0" fontId="0" fillId="0" borderId="6" xfId="0" applyBorder="1"/>
    <xf numFmtId="0" fontId="0" fillId="0" borderId="9" xfId="0" applyFont="1" applyBorder="1" applyAlignment="1">
      <alignment wrapText="1"/>
    </xf>
    <xf numFmtId="0" fontId="0" fillId="0" borderId="9" xfId="0" applyBorder="1"/>
    <xf numFmtId="0" fontId="0" fillId="0" borderId="10" xfId="0" applyBorder="1"/>
    <xf numFmtId="0" fontId="0" fillId="0" borderId="11" xfId="0" applyFill="1" applyBorder="1"/>
    <xf numFmtId="0" fontId="0" fillId="0" borderId="12" xfId="0" applyFill="1" applyBorder="1"/>
    <xf numFmtId="0" fontId="0" fillId="0" borderId="0" xfId="0" quotePrefix="1" applyBorder="1"/>
    <xf numFmtId="0" fontId="11" fillId="0" borderId="0" xfId="0" applyFont="1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Font="1" applyBorder="1" applyAlignment="1">
      <alignment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 applyProtection="1">
      <alignment horizontal="center" vertical="center"/>
      <protection locked="0"/>
    </xf>
    <xf numFmtId="0" fontId="4" fillId="9" borderId="3" xfId="0" quotePrefix="1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49" fontId="0" fillId="3" borderId="0" xfId="0" applyNumberFormat="1" applyFill="1" applyBorder="1" applyProtection="1">
      <protection locked="0"/>
    </xf>
    <xf numFmtId="49" fontId="0" fillId="0" borderId="0" xfId="0" applyNumberFormat="1" applyFill="1" applyBorder="1"/>
    <xf numFmtId="0" fontId="1" fillId="4" borderId="0" xfId="0" applyFont="1" applyFill="1"/>
    <xf numFmtId="0" fontId="1" fillId="0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9" fontId="1" fillId="4" borderId="0" xfId="0" applyNumberFormat="1" applyFont="1" applyFill="1" applyAlignment="1">
      <alignment horizontal="center"/>
    </xf>
    <xf numFmtId="9" fontId="1" fillId="4" borderId="0" xfId="0" quotePrefix="1" applyNumberFormat="1" applyFont="1" applyFill="1" applyAlignment="1">
      <alignment horizontal="center" vertical="center"/>
    </xf>
    <xf numFmtId="9" fontId="1" fillId="4" borderId="0" xfId="0" quotePrefix="1" applyNumberFormat="1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0" fillId="0" borderId="23" xfId="0" applyBorder="1"/>
    <xf numFmtId="0" fontId="17" fillId="0" borderId="0" xfId="0" applyFont="1"/>
    <xf numFmtId="0" fontId="17" fillId="0" borderId="0" xfId="0" applyFont="1" applyFill="1"/>
    <xf numFmtId="0" fontId="17" fillId="0" borderId="0" xfId="0" applyFont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3" fillId="5" borderId="26" xfId="0" quotePrefix="1" applyFont="1" applyFill="1" applyBorder="1" applyAlignment="1">
      <alignment horizontal="center" vertical="center"/>
    </xf>
    <xf numFmtId="9" fontId="1" fillId="6" borderId="24" xfId="0" applyNumberFormat="1" applyFont="1" applyFill="1" applyBorder="1" applyAlignment="1">
      <alignment horizontal="center" vertical="center"/>
    </xf>
    <xf numFmtId="9" fontId="1" fillId="6" borderId="11" xfId="0" applyNumberFormat="1" applyFont="1" applyFill="1" applyBorder="1" applyAlignment="1">
      <alignment horizontal="center" vertical="center"/>
    </xf>
    <xf numFmtId="17" fontId="10" fillId="6" borderId="0" xfId="0" quotePrefix="1" applyNumberFormat="1" applyFont="1" applyFill="1" applyBorder="1" applyAlignment="1">
      <alignment horizontal="center" vertical="center" wrapText="1"/>
    </xf>
    <xf numFmtId="17" fontId="12" fillId="0" borderId="0" xfId="0" quotePrefix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/>
    </xf>
    <xf numFmtId="17" fontId="19" fillId="0" borderId="16" xfId="0" quotePrefix="1" applyNumberFormat="1" applyFont="1" applyFill="1" applyBorder="1" applyAlignment="1">
      <alignment horizontal="left" vertical="center" wrapText="1"/>
    </xf>
    <xf numFmtId="17" fontId="10" fillId="0" borderId="0" xfId="0" quotePrefix="1" applyNumberFormat="1" applyFont="1" applyFill="1" applyBorder="1" applyAlignment="1">
      <alignment horizontal="center" vertical="center" wrapText="1"/>
    </xf>
    <xf numFmtId="17" fontId="2" fillId="0" borderId="16" xfId="0" quotePrefix="1" applyNumberFormat="1" applyFont="1" applyFill="1" applyBorder="1" applyAlignment="1">
      <alignment horizontal="left" vertical="top" wrapText="1"/>
    </xf>
    <xf numFmtId="0" fontId="0" fillId="0" borderId="0" xfId="0" applyBorder="1" applyAlignment="1">
      <alignment horizontal="left"/>
    </xf>
    <xf numFmtId="0" fontId="0" fillId="0" borderId="12" xfId="0" applyBorder="1" applyAlignment="1">
      <alignment horizontal="left"/>
    </xf>
    <xf numFmtId="17" fontId="19" fillId="0" borderId="0" xfId="0" quotePrefix="1" applyNumberFormat="1" applyFont="1" applyFill="1" applyBorder="1" applyAlignment="1">
      <alignment horizontal="left" vertical="center" wrapText="1"/>
    </xf>
    <xf numFmtId="0" fontId="2" fillId="11" borderId="16" xfId="0" applyFont="1" applyFill="1" applyBorder="1" applyAlignment="1">
      <alignment horizontal="center"/>
    </xf>
    <xf numFmtId="0" fontId="0" fillId="12" borderId="4" xfId="0" applyFill="1" applyBorder="1"/>
    <xf numFmtId="0" fontId="0" fillId="12" borderId="4" xfId="0" applyFont="1" applyFill="1" applyBorder="1"/>
    <xf numFmtId="0" fontId="0" fillId="0" borderId="11" xfId="0" applyBorder="1" applyAlignment="1"/>
    <xf numFmtId="0" fontId="0" fillId="0" borderId="0" xfId="0" applyAlignment="1"/>
    <xf numFmtId="0" fontId="9" fillId="11" borderId="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17" fontId="12" fillId="6" borderId="0" xfId="0" quotePrefix="1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0" fillId="11" borderId="16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3" fillId="0" borderId="11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quotePrefix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164" fontId="24" fillId="0" borderId="0" xfId="0" applyNumberFormat="1" applyFont="1" applyFill="1" applyBorder="1" applyAlignment="1">
      <alignment horizontal="center"/>
    </xf>
    <xf numFmtId="164" fontId="24" fillId="0" borderId="0" xfId="0" applyNumberFormat="1" applyFont="1" applyFill="1" applyBorder="1" applyAlignment="1">
      <alignment horizontal="center" vertical="center"/>
    </xf>
    <xf numFmtId="164" fontId="22" fillId="0" borderId="0" xfId="0" applyNumberFormat="1" applyFont="1"/>
    <xf numFmtId="164" fontId="22" fillId="0" borderId="0" xfId="0" applyNumberFormat="1" applyFont="1" applyFill="1"/>
    <xf numFmtId="164" fontId="22" fillId="0" borderId="0" xfId="0" applyNumberFormat="1" applyFont="1" applyAlignment="1">
      <alignment horizontal="center" vertical="center"/>
    </xf>
    <xf numFmtId="164" fontId="24" fillId="0" borderId="0" xfId="0" applyNumberFormat="1" applyFont="1"/>
    <xf numFmtId="164" fontId="24" fillId="0" borderId="0" xfId="0" applyNumberFormat="1" applyFont="1" applyFill="1"/>
    <xf numFmtId="164" fontId="24" fillId="0" borderId="0" xfId="0" applyNumberFormat="1" applyFont="1" applyAlignment="1">
      <alignment horizontal="center" vertical="center"/>
    </xf>
    <xf numFmtId="0" fontId="25" fillId="0" borderId="16" xfId="0" applyFont="1" applyBorder="1" applyAlignment="1" applyProtection="1">
      <alignment horizontal="left" vertical="center" wrapText="1"/>
      <protection locked="0"/>
    </xf>
    <xf numFmtId="0" fontId="16" fillId="0" borderId="19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 wrapText="1"/>
    </xf>
    <xf numFmtId="0" fontId="0" fillId="0" borderId="20" xfId="0" applyFont="1" applyBorder="1" applyAlignment="1" applyProtection="1">
      <alignment horizontal="left" vertical="center" wrapText="1"/>
    </xf>
    <xf numFmtId="49" fontId="7" fillId="6" borderId="0" xfId="0" applyNumberFormat="1" applyFont="1" applyFill="1" applyBorder="1" applyAlignment="1">
      <alignment horizontal="right" vertical="center"/>
    </xf>
    <xf numFmtId="49" fontId="4" fillId="6" borderId="0" xfId="0" applyNumberFormat="1" applyFont="1" applyFill="1" applyBorder="1" applyAlignment="1">
      <alignment horizontal="left" vertical="center"/>
    </xf>
    <xf numFmtId="49" fontId="4" fillId="6" borderId="0" xfId="0" applyNumberFormat="1" applyFont="1" applyFill="1" applyBorder="1" applyAlignment="1">
      <alignment horizontal="right" vertical="center"/>
    </xf>
    <xf numFmtId="49" fontId="4" fillId="5" borderId="0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/>
    <xf numFmtId="49" fontId="7" fillId="0" borderId="0" xfId="0" applyNumberFormat="1" applyFont="1"/>
    <xf numFmtId="0" fontId="7" fillId="5" borderId="0" xfId="0" applyFont="1" applyFill="1" applyAlignment="1">
      <alignment horizontal="right" vertical="center"/>
    </xf>
    <xf numFmtId="0" fontId="7" fillId="5" borderId="0" xfId="0" applyFont="1" applyFill="1"/>
    <xf numFmtId="0" fontId="7" fillId="6" borderId="0" xfId="0" applyFont="1" applyFill="1" applyAlignment="1">
      <alignment horizontal="right" vertical="center"/>
    </xf>
    <xf numFmtId="0" fontId="7" fillId="6" borderId="0" xfId="0" applyFont="1" applyFill="1"/>
    <xf numFmtId="49" fontId="7" fillId="6" borderId="0" xfId="0" applyNumberFormat="1" applyFont="1" applyFill="1"/>
    <xf numFmtId="49" fontId="4" fillId="6" borderId="0" xfId="0" applyNumberFormat="1" applyFont="1" applyFill="1"/>
    <xf numFmtId="49" fontId="4" fillId="5" borderId="0" xfId="0" applyNumberFormat="1" applyFont="1" applyFill="1"/>
    <xf numFmtId="0" fontId="7" fillId="0" borderId="11" xfId="0" applyFont="1" applyBorder="1" applyAlignment="1">
      <alignment horizontal="right"/>
    </xf>
    <xf numFmtId="0" fontId="4" fillId="0" borderId="12" xfId="0" quotePrefix="1" applyFont="1" applyBorder="1"/>
    <xf numFmtId="0" fontId="4" fillId="0" borderId="0" xfId="0" applyFont="1" applyBorder="1"/>
    <xf numFmtId="0" fontId="4" fillId="0" borderId="12" xfId="0" applyFont="1" applyBorder="1"/>
    <xf numFmtId="0" fontId="7" fillId="6" borderId="11" xfId="0" applyFont="1" applyFill="1" applyBorder="1" applyAlignment="1">
      <alignment horizontal="right"/>
    </xf>
    <xf numFmtId="0" fontId="0" fillId="6" borderId="0" xfId="0" applyFill="1" applyBorder="1"/>
    <xf numFmtId="0" fontId="4" fillId="6" borderId="0" xfId="0" applyFont="1" applyFill="1" applyBorder="1" applyAlignment="1">
      <alignment horizontal="center"/>
    </xf>
    <xf numFmtId="0" fontId="7" fillId="13" borderId="11" xfId="0" applyFont="1" applyFill="1" applyBorder="1" applyAlignment="1">
      <alignment horizontal="right"/>
    </xf>
    <xf numFmtId="0" fontId="0" fillId="13" borderId="0" xfId="0" applyFill="1" applyBorder="1"/>
    <xf numFmtId="0" fontId="4" fillId="13" borderId="0" xfId="0" applyFont="1" applyFill="1" applyBorder="1" applyAlignment="1">
      <alignment horizontal="center"/>
    </xf>
    <xf numFmtId="0" fontId="0" fillId="5" borderId="16" xfId="0" applyFill="1" applyBorder="1" applyAlignment="1" applyProtection="1">
      <alignment horizontal="center" vertical="center"/>
      <protection locked="0"/>
    </xf>
    <xf numFmtId="164" fontId="0" fillId="5" borderId="16" xfId="0" applyNumberFormat="1" applyFill="1" applyBorder="1" applyAlignment="1" applyProtection="1">
      <alignment horizontal="center" vertical="center"/>
      <protection locked="0"/>
    </xf>
    <xf numFmtId="0" fontId="2" fillId="5" borderId="16" xfId="0" applyFont="1" applyFill="1" applyBorder="1" applyAlignment="1" applyProtection="1">
      <alignment horizontal="center" vertical="center"/>
      <protection locked="0"/>
    </xf>
    <xf numFmtId="164" fontId="2" fillId="5" borderId="16" xfId="0" applyNumberFormat="1" applyFont="1" applyFill="1" applyBorder="1" applyAlignment="1" applyProtection="1">
      <alignment horizontal="center" vertical="center"/>
      <protection locked="0"/>
    </xf>
    <xf numFmtId="0" fontId="13" fillId="0" borderId="11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" fillId="7" borderId="6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8" fillId="9" borderId="13" xfId="0" applyFont="1" applyFill="1" applyBorder="1" applyAlignment="1">
      <alignment horizontal="center"/>
    </xf>
    <xf numFmtId="0" fontId="18" fillId="9" borderId="14" xfId="0" applyFont="1" applyFill="1" applyBorder="1" applyAlignment="1">
      <alignment horizontal="center"/>
    </xf>
    <xf numFmtId="0" fontId="18" fillId="9" borderId="1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6" fillId="8" borderId="6" xfId="0" applyFont="1" applyFill="1" applyBorder="1" applyAlignment="1">
      <alignment horizontal="center"/>
    </xf>
    <xf numFmtId="0" fontId="6" fillId="8" borderId="9" xfId="0" applyFont="1" applyFill="1" applyBorder="1" applyAlignment="1">
      <alignment horizontal="center"/>
    </xf>
    <xf numFmtId="0" fontId="6" fillId="8" borderId="10" xfId="0" applyFont="1" applyFill="1" applyBorder="1" applyAlignment="1">
      <alignment horizontal="center"/>
    </xf>
    <xf numFmtId="0" fontId="25" fillId="0" borderId="20" xfId="0" applyFont="1" applyBorder="1" applyAlignment="1" applyProtection="1">
      <alignment horizontal="left" vertical="center" wrapText="1"/>
      <protection locked="0"/>
    </xf>
    <xf numFmtId="0" fontId="25" fillId="0" borderId="0" xfId="0" applyFont="1" applyBorder="1" applyAlignment="1" applyProtection="1">
      <alignment horizontal="left" vertical="center" wrapText="1"/>
      <protection locked="0"/>
    </xf>
    <xf numFmtId="0" fontId="25" fillId="0" borderId="7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21" xfId="0" applyFont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horizontal="center" wrapText="1"/>
      <protection locked="0"/>
    </xf>
    <xf numFmtId="0" fontId="2" fillId="0" borderId="23" xfId="0" applyFont="1" applyBorder="1" applyAlignment="1" applyProtection="1">
      <alignment horizontal="center" wrapText="1"/>
      <protection locked="0"/>
    </xf>
    <xf numFmtId="0" fontId="26" fillId="0" borderId="18" xfId="0" applyFont="1" applyBorder="1" applyAlignment="1" applyProtection="1">
      <alignment horizontal="left" vertical="center" wrapText="1"/>
      <protection locked="0"/>
    </xf>
    <xf numFmtId="0" fontId="26" fillId="0" borderId="22" xfId="0" applyFont="1" applyBorder="1" applyAlignment="1" applyProtection="1">
      <alignment horizontal="left" vertical="center" wrapText="1"/>
      <protection locked="0"/>
    </xf>
    <xf numFmtId="0" fontId="23" fillId="0" borderId="14" xfId="0" quotePrefix="1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49" fontId="7" fillId="5" borderId="0" xfId="0" applyNumberFormat="1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5"/>
  <sheetViews>
    <sheetView tabSelected="1" workbookViewId="0">
      <selection activeCell="O8" sqref="O8"/>
    </sheetView>
  </sheetViews>
  <sheetFormatPr baseColWidth="10" defaultRowHeight="15" x14ac:dyDescent="0.25"/>
  <cols>
    <col min="2" max="2" width="3.7109375" customWidth="1"/>
    <col min="3" max="3" width="14.7109375" customWidth="1"/>
    <col min="4" max="4" width="2.85546875" customWidth="1"/>
    <col min="5" max="5" width="25.5703125" style="26" customWidth="1"/>
    <col min="6" max="6" width="4.85546875" customWidth="1"/>
  </cols>
  <sheetData>
    <row r="2" spans="2:11" ht="15.75" thickBot="1" x14ac:dyDescent="0.3"/>
    <row r="3" spans="2:11" ht="15" customHeight="1" x14ac:dyDescent="0.3">
      <c r="B3" s="190" t="s">
        <v>94</v>
      </c>
      <c r="C3" s="191"/>
      <c r="D3" s="191"/>
      <c r="E3" s="191"/>
      <c r="F3" s="191"/>
      <c r="G3" s="191"/>
      <c r="H3" s="191"/>
      <c r="I3" s="191"/>
      <c r="J3" s="191"/>
      <c r="K3" s="192"/>
    </row>
    <row r="4" spans="2:11" x14ac:dyDescent="0.25">
      <c r="B4" s="193"/>
      <c r="C4" s="176"/>
      <c r="D4" s="176"/>
      <c r="E4" s="176"/>
      <c r="F4" s="176"/>
      <c r="G4" s="176"/>
      <c r="H4" s="176"/>
      <c r="I4" s="176"/>
      <c r="J4" s="176"/>
      <c r="K4" s="177"/>
    </row>
    <row r="5" spans="2:11" ht="15" customHeight="1" thickBot="1" x14ac:dyDescent="0.3">
      <c r="B5" s="194" t="s">
        <v>98</v>
      </c>
      <c r="C5" s="195"/>
      <c r="D5" s="195"/>
      <c r="E5" s="195"/>
      <c r="F5" s="195"/>
      <c r="G5" s="195"/>
      <c r="H5" s="195"/>
      <c r="I5" s="195"/>
      <c r="J5" s="195"/>
      <c r="K5" s="196"/>
    </row>
    <row r="6" spans="2:11" ht="15.75" thickBot="1" x14ac:dyDescent="0.3">
      <c r="H6" s="13"/>
      <c r="I6" s="13"/>
      <c r="J6" s="13"/>
      <c r="K6" s="13"/>
    </row>
    <row r="7" spans="2:11" ht="15.75" x14ac:dyDescent="0.25">
      <c r="B7" s="200" t="s">
        <v>70</v>
      </c>
      <c r="C7" s="201"/>
      <c r="D7" s="201"/>
      <c r="E7" s="201"/>
      <c r="F7" s="202"/>
      <c r="H7" s="197" t="s">
        <v>72</v>
      </c>
      <c r="I7" s="198"/>
      <c r="J7" s="198"/>
      <c r="K7" s="199"/>
    </row>
    <row r="8" spans="2:11" x14ac:dyDescent="0.25">
      <c r="B8" s="27"/>
      <c r="C8" s="28"/>
      <c r="D8" s="28"/>
      <c r="E8" s="29"/>
      <c r="F8" s="30"/>
      <c r="H8" s="27"/>
      <c r="I8" s="28"/>
      <c r="J8" s="28"/>
      <c r="K8" s="30"/>
    </row>
    <row r="9" spans="2:11" x14ac:dyDescent="0.25">
      <c r="B9" s="27"/>
      <c r="C9" s="31" t="s">
        <v>9</v>
      </c>
      <c r="D9" s="28"/>
      <c r="E9" s="65" t="s">
        <v>10</v>
      </c>
      <c r="F9" s="30"/>
      <c r="H9" s="27" t="s">
        <v>73</v>
      </c>
      <c r="I9" s="28"/>
      <c r="J9" s="28"/>
      <c r="K9" s="30"/>
    </row>
    <row r="10" spans="2:11" x14ac:dyDescent="0.25">
      <c r="B10" s="27"/>
      <c r="C10" s="31"/>
      <c r="D10" s="28"/>
      <c r="E10" s="29"/>
      <c r="F10" s="30"/>
      <c r="H10" s="170" t="s">
        <v>111</v>
      </c>
      <c r="I10" s="171"/>
      <c r="J10" s="171"/>
      <c r="K10" s="172"/>
    </row>
    <row r="11" spans="2:11" x14ac:dyDescent="0.25">
      <c r="B11" s="27"/>
      <c r="C11" s="31" t="s">
        <v>79</v>
      </c>
      <c r="D11" s="28"/>
      <c r="E11" s="65" t="s">
        <v>67</v>
      </c>
      <c r="F11" s="30"/>
      <c r="H11" s="170" t="s">
        <v>112</v>
      </c>
      <c r="I11" s="188"/>
      <c r="J11" s="188"/>
      <c r="K11" s="189"/>
    </row>
    <row r="12" spans="2:11" x14ac:dyDescent="0.25">
      <c r="B12" s="27"/>
      <c r="C12" s="31"/>
      <c r="D12" s="28"/>
      <c r="E12" s="29"/>
      <c r="F12" s="30"/>
      <c r="H12" s="170" t="s">
        <v>113</v>
      </c>
      <c r="I12" s="171"/>
      <c r="J12" s="171"/>
      <c r="K12" s="172"/>
    </row>
    <row r="13" spans="2:11" x14ac:dyDescent="0.25">
      <c r="B13" s="27"/>
      <c r="C13" s="31" t="s">
        <v>12</v>
      </c>
      <c r="D13" s="28"/>
      <c r="E13" s="65" t="s">
        <v>15</v>
      </c>
      <c r="F13" s="30"/>
      <c r="H13" s="170" t="s">
        <v>114</v>
      </c>
      <c r="I13" s="171"/>
      <c r="J13" s="171"/>
      <c r="K13" s="172"/>
    </row>
    <row r="14" spans="2:11" x14ac:dyDescent="0.25">
      <c r="B14" s="27"/>
      <c r="C14" s="31"/>
      <c r="D14" s="28"/>
      <c r="E14" s="29"/>
      <c r="F14" s="30"/>
      <c r="H14" s="170" t="s">
        <v>115</v>
      </c>
      <c r="I14" s="171"/>
      <c r="J14" s="171"/>
      <c r="K14" s="172"/>
    </row>
    <row r="15" spans="2:11" x14ac:dyDescent="0.25">
      <c r="B15" s="27"/>
      <c r="C15" s="31" t="s">
        <v>13</v>
      </c>
      <c r="D15" s="28"/>
      <c r="E15" s="65" t="s">
        <v>14</v>
      </c>
      <c r="F15" s="30"/>
      <c r="H15" s="170" t="s">
        <v>116</v>
      </c>
      <c r="I15" s="171"/>
      <c r="J15" s="171"/>
      <c r="K15" s="172"/>
    </row>
    <row r="16" spans="2:11" x14ac:dyDescent="0.25">
      <c r="B16" s="27"/>
      <c r="C16" s="31"/>
      <c r="D16" s="28"/>
      <c r="E16" s="29"/>
      <c r="F16" s="30"/>
      <c r="H16" s="170" t="s">
        <v>117</v>
      </c>
      <c r="I16" s="171"/>
      <c r="J16" s="171"/>
      <c r="K16" s="172"/>
    </row>
    <row r="17" spans="2:11" x14ac:dyDescent="0.25">
      <c r="B17" s="27"/>
      <c r="C17" s="31" t="s">
        <v>18</v>
      </c>
      <c r="D17" s="28"/>
      <c r="E17" s="65" t="s">
        <v>19</v>
      </c>
      <c r="F17" s="30"/>
      <c r="H17" s="170" t="s">
        <v>118</v>
      </c>
      <c r="I17" s="171"/>
      <c r="J17" s="171"/>
      <c r="K17" s="172"/>
    </row>
    <row r="18" spans="2:11" x14ac:dyDescent="0.25">
      <c r="B18" s="27"/>
      <c r="C18" s="31"/>
      <c r="D18" s="28"/>
      <c r="E18" s="29"/>
      <c r="F18" s="30"/>
      <c r="H18" s="170" t="s">
        <v>119</v>
      </c>
      <c r="I18" s="171"/>
      <c r="J18" s="171"/>
      <c r="K18" s="172"/>
    </row>
    <row r="19" spans="2:11" x14ac:dyDescent="0.25">
      <c r="B19" s="27"/>
      <c r="C19" s="31" t="s">
        <v>16</v>
      </c>
      <c r="D19" s="28"/>
      <c r="E19" s="65" t="s">
        <v>68</v>
      </c>
      <c r="F19" s="30"/>
      <c r="H19" s="170" t="s">
        <v>120</v>
      </c>
      <c r="I19" s="171"/>
      <c r="J19" s="171"/>
      <c r="K19" s="172"/>
    </row>
    <row r="20" spans="2:11" x14ac:dyDescent="0.25">
      <c r="B20" s="27"/>
      <c r="C20" s="31"/>
      <c r="D20" s="28"/>
      <c r="E20" s="66"/>
      <c r="F20" s="30"/>
      <c r="H20" s="170" t="s">
        <v>121</v>
      </c>
      <c r="I20" s="171"/>
      <c r="J20" s="171"/>
      <c r="K20" s="172"/>
    </row>
    <row r="21" spans="2:11" x14ac:dyDescent="0.25">
      <c r="B21" s="27"/>
      <c r="C21" s="31"/>
      <c r="D21" s="28"/>
      <c r="E21" s="66"/>
      <c r="F21" s="30"/>
      <c r="H21" s="122" t="s">
        <v>122</v>
      </c>
      <c r="I21" s="123"/>
      <c r="J21" s="123"/>
      <c r="K21" s="124"/>
    </row>
    <row r="22" spans="2:11" x14ac:dyDescent="0.25">
      <c r="B22" s="27"/>
      <c r="C22" s="31"/>
      <c r="D22" s="28"/>
      <c r="E22" s="66"/>
      <c r="F22" s="30"/>
      <c r="H22" s="122" t="s">
        <v>123</v>
      </c>
      <c r="I22" s="123"/>
      <c r="J22" s="123"/>
      <c r="K22" s="124"/>
    </row>
    <row r="23" spans="2:11" x14ac:dyDescent="0.25">
      <c r="B23" s="27"/>
      <c r="C23" s="31"/>
      <c r="D23" s="28"/>
      <c r="E23" s="66"/>
      <c r="F23" s="30"/>
      <c r="H23" s="170" t="s">
        <v>124</v>
      </c>
      <c r="I23" s="171"/>
      <c r="J23" s="171"/>
      <c r="K23" s="172"/>
    </row>
    <row r="24" spans="2:11" x14ac:dyDescent="0.25">
      <c r="B24" s="27"/>
      <c r="C24" s="31"/>
      <c r="D24" s="28"/>
      <c r="E24" s="66"/>
      <c r="F24" s="30"/>
      <c r="H24" s="170" t="s">
        <v>125</v>
      </c>
      <c r="I24" s="171"/>
      <c r="J24" s="171"/>
      <c r="K24" s="172"/>
    </row>
    <row r="25" spans="2:11" ht="15.75" thickBot="1" x14ac:dyDescent="0.3">
      <c r="B25" s="32"/>
      <c r="C25" s="33"/>
      <c r="D25" s="33"/>
      <c r="E25" s="34"/>
      <c r="F25" s="35"/>
      <c r="H25" s="32"/>
      <c r="I25" s="33"/>
      <c r="J25" s="33"/>
      <c r="K25" s="35"/>
    </row>
    <row r="27" spans="2:11" ht="15.75" thickBot="1" x14ac:dyDescent="0.3">
      <c r="B27" s="28"/>
      <c r="C27" s="28"/>
      <c r="D27" s="28"/>
      <c r="E27" s="29"/>
      <c r="F27" s="28"/>
      <c r="G27" s="28"/>
      <c r="H27" s="28"/>
      <c r="I27" s="28"/>
      <c r="J27" s="28"/>
      <c r="K27" s="28"/>
    </row>
    <row r="28" spans="2:11" x14ac:dyDescent="0.25">
      <c r="B28" s="185" t="s">
        <v>69</v>
      </c>
      <c r="C28" s="186"/>
      <c r="D28" s="186"/>
      <c r="E28" s="186"/>
      <c r="F28" s="186"/>
      <c r="G28" s="186"/>
      <c r="H28" s="186"/>
      <c r="I28" s="186"/>
      <c r="J28" s="186"/>
      <c r="K28" s="187"/>
    </row>
    <row r="29" spans="2:11" x14ac:dyDescent="0.25">
      <c r="B29" s="27"/>
      <c r="C29" s="28"/>
      <c r="D29" s="28"/>
      <c r="E29" s="29"/>
      <c r="F29" s="28"/>
      <c r="G29" s="28"/>
      <c r="H29" s="28"/>
      <c r="I29" s="28"/>
      <c r="J29" s="28"/>
      <c r="K29" s="30"/>
    </row>
    <row r="30" spans="2:11" x14ac:dyDescent="0.25">
      <c r="B30" s="27"/>
      <c r="C30" s="28" t="s">
        <v>74</v>
      </c>
      <c r="D30" s="28"/>
      <c r="E30" s="29"/>
      <c r="F30" s="28"/>
      <c r="G30" s="28"/>
      <c r="H30" s="28"/>
      <c r="I30" s="28"/>
      <c r="J30" s="28"/>
      <c r="K30" s="30"/>
    </row>
    <row r="31" spans="2:11" x14ac:dyDescent="0.25">
      <c r="B31" s="27"/>
      <c r="C31" s="176"/>
      <c r="D31" s="176"/>
      <c r="E31" s="176"/>
      <c r="F31" s="176"/>
      <c r="G31" s="176"/>
      <c r="H31" s="176"/>
      <c r="I31" s="176"/>
      <c r="J31" s="176"/>
      <c r="K31" s="177"/>
    </row>
    <row r="32" spans="2:11" x14ac:dyDescent="0.25">
      <c r="B32" s="27"/>
      <c r="C32" s="28" t="s">
        <v>71</v>
      </c>
      <c r="D32" s="28"/>
      <c r="E32" s="29"/>
      <c r="F32" s="28"/>
      <c r="G32" s="28"/>
      <c r="H32" s="28"/>
      <c r="I32" s="28"/>
      <c r="J32" s="28"/>
      <c r="K32" s="30"/>
    </row>
    <row r="33" spans="2:11" x14ac:dyDescent="0.25">
      <c r="B33" s="27"/>
      <c r="C33" s="176"/>
      <c r="D33" s="176"/>
      <c r="E33" s="176"/>
      <c r="F33" s="176"/>
      <c r="G33" s="176"/>
      <c r="H33" s="176"/>
      <c r="I33" s="176"/>
      <c r="J33" s="176"/>
      <c r="K33" s="177"/>
    </row>
    <row r="34" spans="2:11" x14ac:dyDescent="0.25">
      <c r="B34" s="27"/>
      <c r="C34" t="s">
        <v>141</v>
      </c>
      <c r="D34" s="28"/>
      <c r="E34" s="29"/>
      <c r="F34" s="28"/>
      <c r="G34" s="28"/>
      <c r="H34" s="28"/>
      <c r="I34" s="28"/>
      <c r="J34" s="28"/>
      <c r="K34" s="30"/>
    </row>
    <row r="35" spans="2:11" x14ac:dyDescent="0.25">
      <c r="B35" s="27"/>
      <c r="C35" t="s">
        <v>107</v>
      </c>
      <c r="D35" s="28"/>
      <c r="E35" s="29"/>
      <c r="F35" s="28"/>
      <c r="G35" s="28"/>
      <c r="H35" s="28"/>
      <c r="I35" s="28"/>
      <c r="J35" s="28"/>
      <c r="K35" s="30"/>
    </row>
    <row r="36" spans="2:11" x14ac:dyDescent="0.25">
      <c r="B36" s="27"/>
      <c r="C36" s="174" t="s">
        <v>108</v>
      </c>
      <c r="D36" s="174"/>
      <c r="E36" s="174"/>
      <c r="F36" s="174"/>
      <c r="G36" s="174"/>
      <c r="H36" s="174"/>
      <c r="I36" s="174"/>
      <c r="J36" s="174"/>
      <c r="K36" s="175"/>
    </row>
    <row r="37" spans="2:11" x14ac:dyDescent="0.25">
      <c r="B37" s="27"/>
      <c r="C37" s="176"/>
      <c r="D37" s="176"/>
      <c r="E37" s="176"/>
      <c r="F37" s="176"/>
      <c r="G37" s="176"/>
      <c r="H37" s="176"/>
      <c r="I37" s="176"/>
      <c r="J37" s="176"/>
      <c r="K37" s="177"/>
    </row>
    <row r="38" spans="2:11" x14ac:dyDescent="0.25">
      <c r="B38" s="27"/>
      <c r="C38" s="174" t="s">
        <v>142</v>
      </c>
      <c r="D38" s="174"/>
      <c r="E38" s="174"/>
      <c r="F38" s="174"/>
      <c r="G38" s="174"/>
      <c r="H38" s="174"/>
      <c r="I38" s="174"/>
      <c r="J38" s="174"/>
      <c r="K38" s="175"/>
    </row>
    <row r="39" spans="2:11" x14ac:dyDescent="0.25">
      <c r="B39" s="27"/>
      <c r="C39" s="176"/>
      <c r="D39" s="176"/>
      <c r="E39" s="176"/>
      <c r="F39" s="176"/>
      <c r="G39" s="176"/>
      <c r="H39" s="176"/>
      <c r="I39" s="176"/>
      <c r="J39" s="176"/>
      <c r="K39" s="177"/>
    </row>
    <row r="40" spans="2:11" x14ac:dyDescent="0.25">
      <c r="B40" s="27"/>
      <c r="C40" s="99" t="s">
        <v>143</v>
      </c>
      <c r="D40" s="99"/>
      <c r="E40" s="99"/>
      <c r="F40" s="99"/>
      <c r="G40" s="99"/>
      <c r="H40" s="99"/>
      <c r="I40" s="99"/>
      <c r="J40" s="99"/>
      <c r="K40" s="100"/>
    </row>
    <row r="41" spans="2:11" x14ac:dyDescent="0.25">
      <c r="B41" s="27"/>
      <c r="C41" s="174"/>
      <c r="D41" s="174"/>
      <c r="E41" s="174"/>
      <c r="F41" s="174"/>
      <c r="G41" s="174"/>
      <c r="H41" s="174"/>
      <c r="I41" s="174"/>
      <c r="J41" s="174"/>
      <c r="K41" s="175"/>
    </row>
    <row r="42" spans="2:11" x14ac:dyDescent="0.25">
      <c r="B42" s="27"/>
      <c r="C42" s="28" t="s">
        <v>144</v>
      </c>
      <c r="D42" s="28"/>
      <c r="E42" s="29"/>
      <c r="F42" s="28"/>
      <c r="G42" s="28"/>
      <c r="H42" s="28"/>
      <c r="I42" s="28"/>
      <c r="J42" s="28"/>
      <c r="K42" s="30"/>
    </row>
    <row r="43" spans="2:11" x14ac:dyDescent="0.25">
      <c r="B43" s="27"/>
      <c r="C43" s="176"/>
      <c r="D43" s="176"/>
      <c r="E43" s="176"/>
      <c r="F43" s="176"/>
      <c r="G43" s="176"/>
      <c r="H43" s="176"/>
      <c r="I43" s="176"/>
      <c r="J43" s="176"/>
      <c r="K43" s="177"/>
    </row>
    <row r="44" spans="2:11" x14ac:dyDescent="0.25">
      <c r="B44" s="27"/>
      <c r="C44" s="28" t="s">
        <v>145</v>
      </c>
      <c r="D44" s="28"/>
      <c r="E44" s="29"/>
      <c r="F44" s="28"/>
      <c r="G44" s="28"/>
      <c r="H44" s="28"/>
      <c r="I44" s="28"/>
      <c r="J44" s="28"/>
      <c r="K44" s="30"/>
    </row>
    <row r="45" spans="2:11" x14ac:dyDescent="0.25">
      <c r="B45" s="27"/>
      <c r="C45" s="176"/>
      <c r="D45" s="176"/>
      <c r="E45" s="176"/>
      <c r="F45" s="176"/>
      <c r="G45" s="176"/>
      <c r="H45" s="176"/>
      <c r="I45" s="176"/>
      <c r="J45" s="176"/>
      <c r="K45" s="177"/>
    </row>
    <row r="46" spans="2:11" x14ac:dyDescent="0.25">
      <c r="B46" s="27"/>
      <c r="C46" s="28" t="s">
        <v>75</v>
      </c>
      <c r="D46" s="28"/>
      <c r="E46" s="29"/>
      <c r="F46" s="28"/>
      <c r="G46" s="28"/>
      <c r="H46" s="28"/>
      <c r="I46" s="28"/>
      <c r="J46" s="28"/>
      <c r="K46" s="30"/>
    </row>
    <row r="47" spans="2:11" x14ac:dyDescent="0.25">
      <c r="B47" s="27"/>
      <c r="C47" s="39" t="s">
        <v>76</v>
      </c>
      <c r="D47" s="28"/>
      <c r="E47" s="29"/>
      <c r="F47" s="28"/>
      <c r="G47" s="28"/>
      <c r="H47" s="28"/>
      <c r="I47" s="28"/>
      <c r="J47" s="28"/>
      <c r="K47" s="30"/>
    </row>
    <row r="48" spans="2:11" x14ac:dyDescent="0.25">
      <c r="B48" s="27"/>
      <c r="C48" s="178"/>
      <c r="D48" s="178"/>
      <c r="E48" s="178"/>
      <c r="F48" s="178"/>
      <c r="G48" s="178"/>
      <c r="H48" s="178"/>
      <c r="I48" s="178"/>
      <c r="J48" s="178"/>
      <c r="K48" s="179"/>
    </row>
    <row r="49" spans="2:11" x14ac:dyDescent="0.25">
      <c r="B49" s="27"/>
      <c r="C49" s="39" t="s">
        <v>109</v>
      </c>
      <c r="D49" s="28"/>
      <c r="E49" s="29"/>
      <c r="F49" s="28"/>
      <c r="G49" s="28"/>
      <c r="H49" s="28"/>
      <c r="I49" s="28"/>
      <c r="J49" s="28"/>
      <c r="K49" s="30"/>
    </row>
    <row r="50" spans="2:11" x14ac:dyDescent="0.25">
      <c r="B50" s="27"/>
      <c r="C50" s="39" t="s">
        <v>80</v>
      </c>
      <c r="D50" s="28"/>
      <c r="E50" s="29"/>
      <c r="F50" s="28"/>
      <c r="G50" s="28"/>
      <c r="H50" s="28"/>
      <c r="I50" s="28"/>
      <c r="J50" s="28"/>
      <c r="K50" s="30"/>
    </row>
    <row r="51" spans="2:11" ht="15.75" thickBot="1" x14ac:dyDescent="0.3">
      <c r="B51" s="32"/>
      <c r="C51" s="180"/>
      <c r="D51" s="180"/>
      <c r="E51" s="180"/>
      <c r="F51" s="180"/>
      <c r="G51" s="180"/>
      <c r="H51" s="180"/>
      <c r="I51" s="180"/>
      <c r="J51" s="180"/>
      <c r="K51" s="181"/>
    </row>
    <row r="53" spans="2:11" x14ac:dyDescent="0.25">
      <c r="B53" s="173" t="s">
        <v>110</v>
      </c>
      <c r="C53" s="173"/>
      <c r="D53" s="173"/>
      <c r="E53" s="173"/>
      <c r="F53" s="173"/>
      <c r="G53" s="173"/>
      <c r="H53" s="173"/>
      <c r="I53" s="173"/>
      <c r="J53" s="173"/>
      <c r="K53" s="173"/>
    </row>
    <row r="54" spans="2:11" ht="15.75" thickBot="1" x14ac:dyDescent="0.3"/>
    <row r="55" spans="2:11" ht="15.75" thickBot="1" x14ac:dyDescent="0.3">
      <c r="B55" s="182" t="s">
        <v>149</v>
      </c>
      <c r="C55" s="183"/>
      <c r="D55" s="183"/>
      <c r="E55" s="183"/>
      <c r="F55" s="183"/>
      <c r="G55" s="183"/>
      <c r="H55" s="183"/>
      <c r="I55" s="183"/>
      <c r="J55" s="183"/>
      <c r="K55" s="184"/>
    </row>
  </sheetData>
  <sheetProtection sheet="1" objects="1" scenarios="1"/>
  <mergeCells count="32">
    <mergeCell ref="H10:K10"/>
    <mergeCell ref="H11:K11"/>
    <mergeCell ref="H12:K12"/>
    <mergeCell ref="B3:K3"/>
    <mergeCell ref="B4:K4"/>
    <mergeCell ref="B5:K5"/>
    <mergeCell ref="H7:K7"/>
    <mergeCell ref="B7:F7"/>
    <mergeCell ref="B55:K55"/>
    <mergeCell ref="B28:K28"/>
    <mergeCell ref="C31:K31"/>
    <mergeCell ref="C33:K33"/>
    <mergeCell ref="C36:K36"/>
    <mergeCell ref="C38:K38"/>
    <mergeCell ref="H20:K20"/>
    <mergeCell ref="H23:K23"/>
    <mergeCell ref="H24:K24"/>
    <mergeCell ref="B53:K53"/>
    <mergeCell ref="C41:K41"/>
    <mergeCell ref="C37:K37"/>
    <mergeCell ref="C39:K39"/>
    <mergeCell ref="C43:K43"/>
    <mergeCell ref="C45:K45"/>
    <mergeCell ref="C48:K48"/>
    <mergeCell ref="C51:K51"/>
    <mergeCell ref="H18:K18"/>
    <mergeCell ref="H19:K19"/>
    <mergeCell ref="H13:K13"/>
    <mergeCell ref="H14:K14"/>
    <mergeCell ref="H15:K15"/>
    <mergeCell ref="H16:K16"/>
    <mergeCell ref="H17:K1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9"/>
  <sheetViews>
    <sheetView workbookViewId="0">
      <selection activeCell="D17" sqref="D17"/>
    </sheetView>
  </sheetViews>
  <sheetFormatPr baseColWidth="10" defaultRowHeight="15" x14ac:dyDescent="0.25"/>
  <cols>
    <col min="2" max="2" width="5" customWidth="1"/>
    <col min="3" max="3" width="3.42578125" customWidth="1"/>
    <col min="4" max="4" width="75.42578125" customWidth="1"/>
    <col min="5" max="5" width="2.5703125" customWidth="1"/>
    <col min="6" max="6" width="36" customWidth="1"/>
  </cols>
  <sheetData>
    <row r="2" spans="2:6" x14ac:dyDescent="0.25">
      <c r="F2" s="69" t="s">
        <v>91</v>
      </c>
    </row>
    <row r="3" spans="2:6" x14ac:dyDescent="0.25">
      <c r="F3" s="70" t="s">
        <v>92</v>
      </c>
    </row>
    <row r="4" spans="2:6" x14ac:dyDescent="0.25">
      <c r="F4" s="70"/>
    </row>
    <row r="5" spans="2:6" x14ac:dyDescent="0.25">
      <c r="B5" s="74" t="s">
        <v>0</v>
      </c>
      <c r="C5" s="13"/>
      <c r="D5" s="67" t="s">
        <v>4</v>
      </c>
      <c r="F5" s="71">
        <v>0</v>
      </c>
    </row>
    <row r="6" spans="2:6" x14ac:dyDescent="0.25">
      <c r="B6" s="1"/>
      <c r="D6" s="2" t="s">
        <v>87</v>
      </c>
      <c r="F6" s="13"/>
    </row>
    <row r="7" spans="2:6" s="3" customFormat="1" x14ac:dyDescent="0.25">
      <c r="B7" s="63"/>
      <c r="D7" s="2" t="s">
        <v>88</v>
      </c>
      <c r="F7" s="68"/>
    </row>
    <row r="8" spans="2:6" x14ac:dyDescent="0.25">
      <c r="B8" s="1"/>
      <c r="F8" s="13"/>
    </row>
    <row r="9" spans="2:6" x14ac:dyDescent="0.25">
      <c r="B9" s="74" t="s">
        <v>1</v>
      </c>
      <c r="C9" s="13"/>
      <c r="D9" s="67" t="s">
        <v>83</v>
      </c>
      <c r="F9" s="72">
        <v>0.33300000000000002</v>
      </c>
    </row>
    <row r="10" spans="2:6" x14ac:dyDescent="0.25">
      <c r="B10" s="1"/>
      <c r="D10" s="2" t="s">
        <v>93</v>
      </c>
      <c r="F10" s="13"/>
    </row>
    <row r="11" spans="2:6" s="3" customFormat="1" x14ac:dyDescent="0.25">
      <c r="B11" s="63"/>
      <c r="D11" s="2" t="s">
        <v>84</v>
      </c>
      <c r="F11" s="68"/>
    </row>
    <row r="12" spans="2:6" x14ac:dyDescent="0.25">
      <c r="B12" s="1"/>
      <c r="F12" s="13"/>
    </row>
    <row r="13" spans="2:6" x14ac:dyDescent="0.25">
      <c r="B13" s="74" t="s">
        <v>2</v>
      </c>
      <c r="C13" s="13"/>
      <c r="D13" s="67" t="s">
        <v>81</v>
      </c>
      <c r="F13" s="73">
        <v>0.66</v>
      </c>
    </row>
    <row r="14" spans="2:6" x14ac:dyDescent="0.25">
      <c r="B14" s="1"/>
      <c r="D14" s="2" t="s">
        <v>89</v>
      </c>
      <c r="F14" s="13"/>
    </row>
    <row r="15" spans="2:6" s="3" customFormat="1" x14ac:dyDescent="0.25">
      <c r="B15" s="63"/>
      <c r="D15" s="2" t="s">
        <v>90</v>
      </c>
      <c r="F15" s="68"/>
    </row>
    <row r="16" spans="2:6" x14ac:dyDescent="0.25">
      <c r="B16" s="1"/>
      <c r="F16" s="13"/>
    </row>
    <row r="17" spans="2:6" x14ac:dyDescent="0.25">
      <c r="B17" s="74" t="s">
        <v>3</v>
      </c>
      <c r="C17" s="13"/>
      <c r="D17" s="67" t="s">
        <v>82</v>
      </c>
      <c r="F17" s="72">
        <v>1</v>
      </c>
    </row>
    <row r="18" spans="2:6" x14ac:dyDescent="0.25">
      <c r="D18" s="2" t="s">
        <v>85</v>
      </c>
    </row>
    <row r="19" spans="2:6" x14ac:dyDescent="0.25">
      <c r="D19" s="2" t="s">
        <v>86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zoomScaleNormal="100" workbookViewId="0">
      <selection activeCell="I14" sqref="I14"/>
    </sheetView>
  </sheetViews>
  <sheetFormatPr baseColWidth="10" defaultRowHeight="23.25" x14ac:dyDescent="0.25"/>
  <cols>
    <col min="1" max="1" width="1.7109375" customWidth="1"/>
    <col min="2" max="2" width="4.7109375" customWidth="1"/>
    <col min="3" max="3" width="80.7109375" style="16" customWidth="1"/>
    <col min="4" max="4" width="30.7109375" style="16" customWidth="1"/>
    <col min="5" max="5" width="11.5703125" customWidth="1"/>
    <col min="6" max="9" width="11.7109375" customWidth="1"/>
    <col min="10" max="10" width="1.5703125" customWidth="1"/>
    <col min="11" max="11" width="3.42578125" style="132" customWidth="1"/>
    <col min="12" max="12" width="23.5703125" style="40" customWidth="1"/>
  </cols>
  <sheetData>
    <row r="1" spans="2:12" ht="10.5" customHeight="1" thickBot="1" x14ac:dyDescent="0.3"/>
    <row r="2" spans="2:12" ht="9.75" customHeight="1" thickBot="1" x14ac:dyDescent="0.3">
      <c r="B2" s="46"/>
      <c r="C2" s="47"/>
      <c r="D2" s="47"/>
      <c r="E2" s="48"/>
      <c r="F2" s="48"/>
      <c r="G2" s="48"/>
      <c r="H2" s="48"/>
      <c r="I2" s="48"/>
      <c r="J2" s="49"/>
    </row>
    <row r="3" spans="2:12" ht="30" customHeight="1" thickBot="1" x14ac:dyDescent="0.3">
      <c r="B3" s="27"/>
      <c r="C3" s="220" t="s">
        <v>29</v>
      </c>
      <c r="D3" s="221"/>
      <c r="E3" s="221"/>
      <c r="F3" s="221"/>
      <c r="G3" s="221"/>
      <c r="H3" s="221"/>
      <c r="I3" s="222"/>
      <c r="J3" s="30"/>
    </row>
    <row r="4" spans="2:12" s="3" customFormat="1" ht="7.5" customHeight="1" x14ac:dyDescent="0.25">
      <c r="B4" s="50"/>
      <c r="C4" s="8"/>
      <c r="D4" s="8"/>
      <c r="E4" s="8"/>
      <c r="F4" s="8"/>
      <c r="G4" s="8"/>
      <c r="H4" s="8"/>
      <c r="I4" s="8"/>
      <c r="J4" s="51"/>
      <c r="K4" s="133"/>
      <c r="L4" s="64"/>
    </row>
    <row r="5" spans="2:12" ht="18.75" customHeight="1" x14ac:dyDescent="0.25">
      <c r="B5" s="27"/>
      <c r="C5" s="18" t="s">
        <v>79</v>
      </c>
      <c r="D5" s="145" t="str">
        <f>Parametres!E11</f>
        <v>juin 2017</v>
      </c>
      <c r="E5" s="22"/>
      <c r="F5" s="223"/>
      <c r="G5" s="224"/>
      <c r="H5" s="224"/>
      <c r="I5" s="224"/>
      <c r="J5" s="30"/>
    </row>
    <row r="6" spans="2:12" s="3" customFormat="1" ht="7.5" customHeight="1" x14ac:dyDescent="0.25">
      <c r="B6" s="50"/>
      <c r="C6" s="9"/>
      <c r="D6" s="9"/>
      <c r="E6" s="37"/>
      <c r="F6" s="10"/>
      <c r="G6" s="10"/>
      <c r="H6" s="10"/>
      <c r="I6" s="10"/>
      <c r="J6" s="51"/>
      <c r="K6" s="133"/>
      <c r="L6" s="64"/>
    </row>
    <row r="7" spans="2:12" ht="18.75" customHeight="1" x14ac:dyDescent="0.25">
      <c r="B7" s="27"/>
      <c r="C7" s="19" t="s">
        <v>11</v>
      </c>
      <c r="D7" s="144" t="str">
        <f>Parametres!E13</f>
        <v>Prénom 1</v>
      </c>
      <c r="E7" s="20"/>
      <c r="F7" s="143" t="str">
        <f>Parametres!E15</f>
        <v>Nom 1</v>
      </c>
      <c r="G7" s="21"/>
      <c r="H7" s="21"/>
      <c r="I7" s="21"/>
      <c r="J7" s="30"/>
    </row>
    <row r="8" spans="2:12" ht="7.5" customHeight="1" x14ac:dyDescent="0.25">
      <c r="B8" s="27"/>
      <c r="C8" s="19"/>
      <c r="D8" s="19"/>
      <c r="E8" s="20"/>
      <c r="F8" s="21"/>
      <c r="G8" s="21"/>
      <c r="H8" s="21"/>
      <c r="I8" s="21"/>
      <c r="J8" s="30"/>
    </row>
    <row r="9" spans="2:12" ht="25.5" customHeight="1" x14ac:dyDescent="0.25">
      <c r="B9" s="27"/>
      <c r="C9" s="19" t="s">
        <v>17</v>
      </c>
      <c r="D9" s="142" t="str">
        <f>Parametres!E17</f>
        <v>A2017 0000 0000</v>
      </c>
      <c r="E9" s="20"/>
      <c r="F9" s="225"/>
      <c r="G9" s="225"/>
      <c r="H9" s="21"/>
      <c r="I9" s="21"/>
      <c r="J9" s="30"/>
    </row>
    <row r="10" spans="2:12" ht="7.5" customHeight="1" x14ac:dyDescent="0.25">
      <c r="B10" s="27"/>
      <c r="C10" s="9"/>
      <c r="D10" s="9"/>
      <c r="E10" s="37"/>
      <c r="F10" s="10"/>
      <c r="G10" s="10"/>
      <c r="H10" s="10"/>
      <c r="I10" s="10"/>
      <c r="J10" s="30"/>
    </row>
    <row r="11" spans="2:12" ht="18.75" customHeight="1" x14ac:dyDescent="0.25">
      <c r="B11" s="27"/>
      <c r="C11" s="11" t="s">
        <v>16</v>
      </c>
      <c r="D11" s="218" t="str">
        <f>Parametres!E19</f>
        <v>Nom étab de formation</v>
      </c>
      <c r="E11" s="219"/>
      <c r="F11" s="219"/>
      <c r="G11" s="219"/>
      <c r="H11" s="219"/>
      <c r="I11" s="125"/>
      <c r="J11" s="30"/>
    </row>
    <row r="12" spans="2:12" ht="7.5" customHeight="1" x14ac:dyDescent="0.25">
      <c r="B12" s="27"/>
      <c r="C12" s="43"/>
      <c r="D12" s="43"/>
      <c r="E12" s="28"/>
      <c r="F12" s="28"/>
      <c r="G12" s="28"/>
      <c r="H12" s="28"/>
      <c r="I12" s="28"/>
      <c r="J12" s="30"/>
    </row>
    <row r="13" spans="2:12" x14ac:dyDescent="0.25">
      <c r="B13" s="27"/>
      <c r="C13" s="215" t="s">
        <v>22</v>
      </c>
      <c r="D13" s="109"/>
      <c r="E13" s="45"/>
      <c r="F13" s="79" t="s">
        <v>0</v>
      </c>
      <c r="G13" s="80" t="s">
        <v>1</v>
      </c>
      <c r="H13" s="80" t="s">
        <v>2</v>
      </c>
      <c r="I13" s="80" t="s">
        <v>3</v>
      </c>
      <c r="J13" s="30"/>
    </row>
    <row r="14" spans="2:12" ht="60" customHeight="1" x14ac:dyDescent="0.25">
      <c r="B14" s="27"/>
      <c r="C14" s="216"/>
      <c r="D14" s="110"/>
      <c r="E14" s="6"/>
      <c r="F14" s="23" t="str">
        <f>'Description des 4 Niveaux'!D5</f>
        <v>Compétence non acquise</v>
      </c>
      <c r="G14" s="24" t="str">
        <f>'Description des 4 Niveaux'!D9</f>
        <v>Compétence en cours d'acquisition non stabilisée</v>
      </c>
      <c r="H14" s="24" t="str">
        <f>'Description des 4 Niveaux'!D13</f>
        <v>Compétence partiellement aquise</v>
      </c>
      <c r="I14" s="24" t="str">
        <f>'Description des 4 Niveaux'!D17</f>
        <v>Compétence totalement acquise et transférable</v>
      </c>
      <c r="J14" s="30"/>
    </row>
    <row r="15" spans="2:12" ht="15" customHeight="1" x14ac:dyDescent="0.25">
      <c r="B15" s="27"/>
      <c r="C15" s="217"/>
      <c r="D15" s="111"/>
      <c r="E15" s="75"/>
      <c r="F15" s="81">
        <v>0</v>
      </c>
      <c r="G15" s="82" t="s">
        <v>5</v>
      </c>
      <c r="H15" s="82" t="s">
        <v>6</v>
      </c>
      <c r="I15" s="82" t="s">
        <v>7</v>
      </c>
      <c r="J15" s="30"/>
    </row>
    <row r="16" spans="2:12" ht="15" customHeight="1" x14ac:dyDescent="0.25">
      <c r="B16" s="27"/>
      <c r="C16" s="110"/>
      <c r="D16" s="110"/>
      <c r="E16" s="28"/>
      <c r="F16" s="126"/>
      <c r="G16" s="127"/>
      <c r="H16" s="127"/>
      <c r="I16" s="127"/>
      <c r="J16" s="30"/>
      <c r="L16" s="119"/>
    </row>
    <row r="17" spans="1:12" ht="15" customHeight="1" thickBot="1" x14ac:dyDescent="0.3">
      <c r="B17" s="27"/>
      <c r="C17" s="43"/>
      <c r="D17" s="43"/>
      <c r="E17" s="28"/>
      <c r="F17" s="214" t="s">
        <v>126</v>
      </c>
      <c r="G17" s="214"/>
      <c r="H17" s="214"/>
      <c r="I17" s="214"/>
      <c r="J17" s="30"/>
    </row>
    <row r="18" spans="1:12" ht="40.5" customHeight="1" thickBot="1" x14ac:dyDescent="0.3">
      <c r="B18" s="83">
        <v>0.4</v>
      </c>
      <c r="C18" s="14" t="s">
        <v>25</v>
      </c>
      <c r="D18" s="112"/>
      <c r="E18" s="103"/>
      <c r="F18" s="57"/>
      <c r="G18" s="58" t="s">
        <v>8</v>
      </c>
      <c r="H18" s="57"/>
      <c r="I18" s="59"/>
      <c r="J18" s="30"/>
      <c r="K18" s="132">
        <f>IF(F18="X",0,IF(G18="X",G19,IF(H18="X",H19,IF(I18="X",I19,0))))</f>
        <v>2.6666666666666665</v>
      </c>
      <c r="L18" s="40" t="str">
        <f>IF(F18="X","",IF(G18="X","",IF(H18="X","",IF(I18="X",""," A  COMPLETER"))))</f>
        <v/>
      </c>
    </row>
    <row r="19" spans="1:12" ht="15" customHeight="1" x14ac:dyDescent="0.25">
      <c r="A19" s="28"/>
      <c r="B19" s="7"/>
      <c r="C19" s="25" t="s">
        <v>28</v>
      </c>
      <c r="D19" s="113"/>
      <c r="E19" s="28"/>
      <c r="F19" s="129">
        <v>0</v>
      </c>
      <c r="G19" s="130">
        <f>I19/3</f>
        <v>2.6666666666666665</v>
      </c>
      <c r="H19" s="130">
        <f>I19*2/3</f>
        <v>5.333333333333333</v>
      </c>
      <c r="I19" s="130">
        <v>8</v>
      </c>
      <c r="J19" s="30"/>
    </row>
    <row r="20" spans="1:12" ht="15" customHeight="1" x14ac:dyDescent="0.25">
      <c r="B20" s="36"/>
      <c r="C20" s="53"/>
      <c r="D20" s="53"/>
      <c r="E20" s="102" t="s">
        <v>105</v>
      </c>
      <c r="F20" s="28"/>
      <c r="G20" s="28"/>
      <c r="H20" s="28"/>
      <c r="I20" s="28"/>
      <c r="J20" s="30"/>
    </row>
    <row r="21" spans="1:12" ht="22.5" customHeight="1" x14ac:dyDescent="0.25">
      <c r="B21" s="90"/>
      <c r="C21" s="92" t="s">
        <v>60</v>
      </c>
      <c r="D21" s="138" t="s">
        <v>135</v>
      </c>
      <c r="E21" s="116"/>
      <c r="F21" s="166"/>
      <c r="G21" s="166"/>
      <c r="H21" s="166"/>
      <c r="I21" s="166"/>
      <c r="J21" s="30"/>
      <c r="L21" s="108" t="str">
        <f t="shared" ref="L21:L25" si="0">IF(E21="X","",IF(F21="X","",IF(G21="X","",IF(H21="X","",IF(I21="X",""," A  COMPLETER")))))</f>
        <v xml:space="preserve"> A  COMPLETER</v>
      </c>
    </row>
    <row r="22" spans="1:12" ht="22.5" customHeight="1" x14ac:dyDescent="0.25">
      <c r="B22" s="90"/>
      <c r="C22" s="92" t="s">
        <v>61</v>
      </c>
      <c r="D22" s="138" t="s">
        <v>135</v>
      </c>
      <c r="E22" s="116"/>
      <c r="F22" s="166"/>
      <c r="G22" s="166"/>
      <c r="H22" s="166"/>
      <c r="I22" s="166"/>
      <c r="J22" s="30"/>
      <c r="L22" s="108" t="str">
        <f t="shared" si="0"/>
        <v xml:space="preserve"> A  COMPLETER</v>
      </c>
    </row>
    <row r="23" spans="1:12" ht="22.5" customHeight="1" x14ac:dyDescent="0.25">
      <c r="B23" s="90"/>
      <c r="C23" s="92" t="s">
        <v>62</v>
      </c>
      <c r="D23" s="138" t="s">
        <v>135</v>
      </c>
      <c r="E23" s="116"/>
      <c r="F23" s="166"/>
      <c r="G23" s="166"/>
      <c r="H23" s="166"/>
      <c r="I23" s="166"/>
      <c r="J23" s="30"/>
      <c r="L23" s="108" t="str">
        <f t="shared" si="0"/>
        <v xml:space="preserve"> A  COMPLETER</v>
      </c>
    </row>
    <row r="24" spans="1:12" ht="22.5" customHeight="1" x14ac:dyDescent="0.25">
      <c r="B24" s="90"/>
      <c r="C24" s="92" t="s">
        <v>99</v>
      </c>
      <c r="D24" s="138" t="s">
        <v>135</v>
      </c>
      <c r="E24" s="116"/>
      <c r="F24" s="166"/>
      <c r="G24" s="166"/>
      <c r="H24" s="166"/>
      <c r="I24" s="166"/>
      <c r="J24" s="30"/>
      <c r="L24" s="108" t="str">
        <f t="shared" si="0"/>
        <v xml:space="preserve"> A  COMPLETER</v>
      </c>
    </row>
    <row r="25" spans="1:12" ht="22.5" customHeight="1" x14ac:dyDescent="0.25">
      <c r="B25" s="90"/>
      <c r="C25" s="92" t="s">
        <v>63</v>
      </c>
      <c r="D25" s="138" t="s">
        <v>135</v>
      </c>
      <c r="E25" s="116"/>
      <c r="F25" s="166"/>
      <c r="G25" s="166"/>
      <c r="H25" s="166"/>
      <c r="I25" s="166"/>
      <c r="J25" s="30"/>
      <c r="L25" s="108" t="str">
        <f t="shared" si="0"/>
        <v xml:space="preserve"> A  COMPLETER</v>
      </c>
    </row>
    <row r="26" spans="1:12" ht="15" customHeight="1" x14ac:dyDescent="0.25">
      <c r="B26" s="27"/>
      <c r="C26" s="43"/>
      <c r="D26" s="43"/>
      <c r="E26" s="107">
        <f>5-COUNTBLANK(E21:E25)</f>
        <v>0</v>
      </c>
      <c r="F26" s="28"/>
      <c r="G26" s="28"/>
      <c r="H26" s="28"/>
      <c r="I26" s="28"/>
      <c r="J26" s="30"/>
    </row>
    <row r="27" spans="1:12" ht="15" customHeight="1" thickBot="1" x14ac:dyDescent="0.3">
      <c r="B27" s="27"/>
      <c r="C27" s="43"/>
      <c r="D27" s="43"/>
      <c r="E27" s="128"/>
      <c r="F27" s="214" t="s">
        <v>127</v>
      </c>
      <c r="G27" s="214"/>
      <c r="H27" s="214"/>
      <c r="I27" s="214"/>
      <c r="J27" s="30"/>
      <c r="L27" s="119"/>
    </row>
    <row r="28" spans="1:12" ht="40.5" customHeight="1" thickBot="1" x14ac:dyDescent="0.3">
      <c r="B28" s="84">
        <v>0.4</v>
      </c>
      <c r="C28" s="17" t="s">
        <v>26</v>
      </c>
      <c r="D28" s="114"/>
      <c r="E28" s="104"/>
      <c r="F28" s="57"/>
      <c r="G28" s="58"/>
      <c r="H28" s="58"/>
      <c r="I28" s="59"/>
      <c r="J28" s="30"/>
      <c r="K28" s="132">
        <f>IF(F28="X",0,IF(G28="X",G29,IF(H28="X",H29,IF(I28="X",I29,0))))</f>
        <v>0</v>
      </c>
      <c r="L28" s="40" t="str">
        <f>IF(F28="X","",IF(G28="X","",IF(H28="X","",IF(I28="X",""," A  COMPLETER"))))</f>
        <v xml:space="preserve"> A  COMPLETER</v>
      </c>
    </row>
    <row r="29" spans="1:12" ht="15" customHeight="1" x14ac:dyDescent="0.25">
      <c r="A29" s="28"/>
      <c r="B29" s="7"/>
      <c r="C29" s="25" t="s">
        <v>28</v>
      </c>
      <c r="D29" s="113"/>
      <c r="E29" s="28"/>
      <c r="F29" s="129">
        <v>0</v>
      </c>
      <c r="G29" s="131">
        <f>I29/3</f>
        <v>2.6666666666666665</v>
      </c>
      <c r="H29" s="130">
        <f>I29*2/3</f>
        <v>5.333333333333333</v>
      </c>
      <c r="I29" s="131">
        <v>8</v>
      </c>
      <c r="J29" s="30"/>
    </row>
    <row r="30" spans="1:12" ht="15" customHeight="1" x14ac:dyDescent="0.25">
      <c r="A30" s="28"/>
      <c r="B30" s="54"/>
      <c r="C30" s="86"/>
      <c r="D30" s="86"/>
      <c r="E30" s="102" t="s">
        <v>105</v>
      </c>
      <c r="F30" s="93"/>
      <c r="G30" s="94"/>
      <c r="H30" s="95"/>
      <c r="I30" s="94"/>
      <c r="J30" s="30"/>
    </row>
    <row r="31" spans="1:12" ht="22.5" customHeight="1" x14ac:dyDescent="0.25">
      <c r="A31" s="28"/>
      <c r="B31" s="54"/>
      <c r="C31" s="96" t="s">
        <v>46</v>
      </c>
      <c r="D31" s="138" t="s">
        <v>135</v>
      </c>
      <c r="E31" s="116"/>
      <c r="F31" s="166"/>
      <c r="G31" s="167"/>
      <c r="H31" s="167"/>
      <c r="I31" s="167"/>
      <c r="J31" s="30"/>
      <c r="L31" s="108" t="str">
        <f t="shared" ref="L31:L36" si="1">IF(E31="X","",IF(F31="X","",IF(G31="X","",IF(H31="X","",IF(I31="X",""," A  COMPLETER")))))</f>
        <v xml:space="preserve"> A  COMPLETER</v>
      </c>
    </row>
    <row r="32" spans="1:12" ht="22.5" customHeight="1" x14ac:dyDescent="0.25">
      <c r="A32" s="28"/>
      <c r="B32" s="54"/>
      <c r="C32" s="96" t="s">
        <v>47</v>
      </c>
      <c r="D32" s="138" t="s">
        <v>135</v>
      </c>
      <c r="E32" s="116"/>
      <c r="F32" s="166"/>
      <c r="G32" s="167"/>
      <c r="H32" s="167"/>
      <c r="I32" s="167"/>
      <c r="J32" s="30"/>
      <c r="L32" s="108" t="str">
        <f t="shared" si="1"/>
        <v xml:space="preserve"> A  COMPLETER</v>
      </c>
    </row>
    <row r="33" spans="1:12" ht="22.5" customHeight="1" x14ac:dyDescent="0.25">
      <c r="A33" s="28"/>
      <c r="B33" s="54"/>
      <c r="C33" s="96" t="s">
        <v>41</v>
      </c>
      <c r="D33" s="138" t="s">
        <v>135</v>
      </c>
      <c r="E33" s="116"/>
      <c r="F33" s="166"/>
      <c r="G33" s="167"/>
      <c r="H33" s="167"/>
      <c r="I33" s="167"/>
      <c r="J33" s="30"/>
      <c r="L33" s="108" t="str">
        <f t="shared" si="1"/>
        <v xml:space="preserve"> A  COMPLETER</v>
      </c>
    </row>
    <row r="34" spans="1:12" ht="22.5" customHeight="1" x14ac:dyDescent="0.25">
      <c r="A34" s="28"/>
      <c r="B34" s="54"/>
      <c r="C34" s="96" t="s">
        <v>48</v>
      </c>
      <c r="D34" s="138" t="s">
        <v>135</v>
      </c>
      <c r="E34" s="116"/>
      <c r="F34" s="166"/>
      <c r="G34" s="167"/>
      <c r="H34" s="167"/>
      <c r="I34" s="167"/>
      <c r="J34" s="30"/>
      <c r="L34" s="108" t="str">
        <f t="shared" si="1"/>
        <v xml:space="preserve"> A  COMPLETER</v>
      </c>
    </row>
    <row r="35" spans="1:12" ht="22.5" customHeight="1" x14ac:dyDescent="0.25">
      <c r="A35" s="28"/>
      <c r="B35" s="54"/>
      <c r="C35" s="96" t="s">
        <v>49</v>
      </c>
      <c r="D35" s="138" t="s">
        <v>135</v>
      </c>
      <c r="E35" s="116"/>
      <c r="F35" s="166"/>
      <c r="G35" s="167"/>
      <c r="H35" s="167"/>
      <c r="I35" s="167"/>
      <c r="J35" s="30"/>
      <c r="L35" s="108" t="str">
        <f t="shared" si="1"/>
        <v xml:space="preserve"> A  COMPLETER</v>
      </c>
    </row>
    <row r="36" spans="1:12" ht="22.5" customHeight="1" x14ac:dyDescent="0.25">
      <c r="A36" s="28"/>
      <c r="B36" s="54"/>
      <c r="C36" s="96" t="s">
        <v>50</v>
      </c>
      <c r="D36" s="138" t="s">
        <v>135</v>
      </c>
      <c r="E36" s="116"/>
      <c r="F36" s="166"/>
      <c r="G36" s="167"/>
      <c r="H36" s="167"/>
      <c r="I36" s="167"/>
      <c r="J36" s="30"/>
      <c r="L36" s="108" t="str">
        <f t="shared" si="1"/>
        <v xml:space="preserve"> A  COMPLETER</v>
      </c>
    </row>
    <row r="37" spans="1:12" ht="15" customHeight="1" x14ac:dyDescent="0.25">
      <c r="B37" s="27"/>
      <c r="C37" s="38"/>
      <c r="D37" s="91"/>
      <c r="E37" s="107">
        <f>6-COUNTBLANK(E31:E36)</f>
        <v>0</v>
      </c>
      <c r="F37" s="38"/>
      <c r="G37" s="38"/>
      <c r="H37" s="38"/>
      <c r="I37" s="38"/>
      <c r="J37" s="30"/>
    </row>
    <row r="38" spans="1:12" ht="15" customHeight="1" thickBot="1" x14ac:dyDescent="0.3">
      <c r="B38" s="27"/>
      <c r="C38" s="91"/>
      <c r="D38" s="91"/>
      <c r="E38" s="128"/>
      <c r="F38" s="214" t="s">
        <v>128</v>
      </c>
      <c r="G38" s="214"/>
      <c r="H38" s="214"/>
      <c r="I38" s="214"/>
      <c r="J38" s="30"/>
      <c r="L38" s="119"/>
    </row>
    <row r="39" spans="1:12" ht="40.5" customHeight="1" thickBot="1" x14ac:dyDescent="0.3">
      <c r="B39" s="84">
        <v>0.2</v>
      </c>
      <c r="C39" s="14" t="s">
        <v>27</v>
      </c>
      <c r="D39" s="112"/>
      <c r="E39" s="104"/>
      <c r="F39" s="57"/>
      <c r="G39" s="58"/>
      <c r="H39" s="58"/>
      <c r="I39" s="59"/>
      <c r="J39" s="30"/>
      <c r="K39" s="132">
        <f>IF(F39="X",0,IF(G39="X",G40,IF(H39="X",H40,IF(I39="X",I40,0))))</f>
        <v>0</v>
      </c>
      <c r="L39" s="40" t="str">
        <f>IF(F39="X","",IF(G39="X","",IF(H39="X","",IF(I39="X",""," A  COMPLETER"))))</f>
        <v xml:space="preserve"> A  COMPLETER</v>
      </c>
    </row>
    <row r="40" spans="1:12" s="117" customFormat="1" ht="15" customHeight="1" x14ac:dyDescent="0.25">
      <c r="A40" s="120"/>
      <c r="B40" s="118"/>
      <c r="C40" s="85" t="s">
        <v>23</v>
      </c>
      <c r="D40" s="85"/>
      <c r="E40" s="120"/>
      <c r="F40" s="129">
        <v>0</v>
      </c>
      <c r="G40" s="131">
        <f>I40/3</f>
        <v>1.3333333333333333</v>
      </c>
      <c r="H40" s="131">
        <f>I40*2/3</f>
        <v>2.6666666666666665</v>
      </c>
      <c r="I40" s="131">
        <v>4</v>
      </c>
      <c r="J40" s="121"/>
      <c r="K40" s="134"/>
      <c r="L40" s="119"/>
    </row>
    <row r="41" spans="1:12" ht="15" customHeight="1" x14ac:dyDescent="0.25">
      <c r="A41" s="28"/>
      <c r="B41" s="54"/>
      <c r="C41" s="97"/>
      <c r="D41" s="97"/>
      <c r="E41" s="102" t="s">
        <v>105</v>
      </c>
      <c r="F41" s="93"/>
      <c r="G41" s="94"/>
      <c r="H41" s="95"/>
      <c r="I41" s="94"/>
      <c r="J41" s="30"/>
    </row>
    <row r="42" spans="1:12" ht="22.5" customHeight="1" x14ac:dyDescent="0.25">
      <c r="A42" s="28"/>
      <c r="B42" s="54"/>
      <c r="C42" s="98" t="s">
        <v>64</v>
      </c>
      <c r="D42" s="138" t="s">
        <v>135</v>
      </c>
      <c r="E42" s="116"/>
      <c r="F42" s="166"/>
      <c r="G42" s="167"/>
      <c r="H42" s="167"/>
      <c r="I42" s="167"/>
      <c r="J42" s="30"/>
      <c r="L42" s="108" t="str">
        <f t="shared" ref="L42:L44" si="2">IF(E42="X","",IF(F42="X","",IF(G42="X","",IF(H42="X","",IF(I42="X",""," A  COMPLETER")))))</f>
        <v xml:space="preserve"> A  COMPLETER</v>
      </c>
    </row>
    <row r="43" spans="1:12" ht="22.5" customHeight="1" x14ac:dyDescent="0.25">
      <c r="A43" s="28"/>
      <c r="B43" s="54"/>
      <c r="C43" s="98" t="s">
        <v>65</v>
      </c>
      <c r="D43" s="138" t="s">
        <v>135</v>
      </c>
      <c r="E43" s="116"/>
      <c r="F43" s="166"/>
      <c r="G43" s="167"/>
      <c r="H43" s="167"/>
      <c r="I43" s="167"/>
      <c r="J43" s="30"/>
      <c r="L43" s="108" t="str">
        <f t="shared" si="2"/>
        <v xml:space="preserve"> A  COMPLETER</v>
      </c>
    </row>
    <row r="44" spans="1:12" ht="22.5" customHeight="1" x14ac:dyDescent="0.25">
      <c r="A44" s="28"/>
      <c r="B44" s="54"/>
      <c r="C44" s="98" t="s">
        <v>66</v>
      </c>
      <c r="D44" s="138" t="s">
        <v>135</v>
      </c>
      <c r="E44" s="116"/>
      <c r="F44" s="166"/>
      <c r="G44" s="167"/>
      <c r="H44" s="167"/>
      <c r="I44" s="167"/>
      <c r="J44" s="30"/>
      <c r="L44" s="108" t="str">
        <f t="shared" si="2"/>
        <v xml:space="preserve"> A  COMPLETER</v>
      </c>
    </row>
    <row r="45" spans="1:12" ht="15" customHeight="1" x14ac:dyDescent="0.25">
      <c r="B45" s="36"/>
      <c r="C45" s="43"/>
      <c r="D45" s="43"/>
      <c r="E45" s="107">
        <f>3-COUNTBLANK(E42:E44)</f>
        <v>0</v>
      </c>
      <c r="F45" s="28"/>
      <c r="G45" s="28"/>
      <c r="H45" s="28"/>
      <c r="I45" s="28"/>
      <c r="J45" s="30"/>
    </row>
    <row r="46" spans="1:12" ht="15" customHeight="1" thickBot="1" x14ac:dyDescent="0.3">
      <c r="B46" s="27"/>
      <c r="C46" s="43"/>
      <c r="D46" s="43"/>
      <c r="E46" s="28"/>
      <c r="F46" s="28"/>
      <c r="G46" s="28"/>
      <c r="H46" s="28"/>
      <c r="I46" s="28"/>
      <c r="J46" s="30"/>
    </row>
    <row r="47" spans="1:12" s="1" customFormat="1" ht="31.5" customHeight="1" thickBot="1" x14ac:dyDescent="0.3">
      <c r="B47" s="54"/>
      <c r="C47" s="41" t="s">
        <v>20</v>
      </c>
      <c r="D47" s="115"/>
      <c r="E47" s="42"/>
      <c r="F47" s="61" t="s">
        <v>78</v>
      </c>
      <c r="G47" s="62" t="s">
        <v>77</v>
      </c>
      <c r="H47" s="60" t="s">
        <v>21</v>
      </c>
      <c r="I47" s="12">
        <f>K18+K28+K39</f>
        <v>2.6666666666666665</v>
      </c>
      <c r="J47" s="55"/>
      <c r="K47" s="134"/>
      <c r="L47" s="40"/>
    </row>
    <row r="48" spans="1:12" ht="15" customHeight="1" x14ac:dyDescent="0.25">
      <c r="B48" s="27"/>
      <c r="C48" s="43"/>
      <c r="D48" s="43"/>
      <c r="E48" s="28"/>
      <c r="F48" s="28"/>
      <c r="G48" s="28"/>
      <c r="H48" s="28"/>
      <c r="I48" s="28"/>
      <c r="J48" s="30"/>
    </row>
    <row r="49" spans="2:12" ht="15" customHeight="1" x14ac:dyDescent="0.25">
      <c r="B49" s="27"/>
      <c r="C49" s="44"/>
      <c r="D49" s="44"/>
      <c r="E49" s="44"/>
      <c r="F49" s="44"/>
      <c r="G49" s="44"/>
      <c r="H49" s="44"/>
      <c r="I49" s="44"/>
      <c r="J49" s="30"/>
    </row>
    <row r="50" spans="2:12" ht="15" customHeight="1" x14ac:dyDescent="0.25">
      <c r="B50" s="27"/>
      <c r="C50" s="139" t="s">
        <v>106</v>
      </c>
      <c r="D50" s="140" t="s">
        <v>136</v>
      </c>
      <c r="E50" s="212" t="s">
        <v>137</v>
      </c>
      <c r="F50" s="212"/>
      <c r="G50" s="212"/>
      <c r="H50" s="212"/>
      <c r="I50" s="213"/>
      <c r="J50" s="30"/>
    </row>
    <row r="51" spans="2:12" ht="15" customHeight="1" x14ac:dyDescent="0.25">
      <c r="B51" s="27"/>
      <c r="C51" s="203" t="s">
        <v>140</v>
      </c>
      <c r="D51" s="204"/>
      <c r="E51" s="204"/>
      <c r="F51" s="204"/>
      <c r="G51" s="204"/>
      <c r="H51" s="204"/>
      <c r="I51" s="205"/>
      <c r="J51" s="30"/>
    </row>
    <row r="52" spans="2:12" ht="15" customHeight="1" x14ac:dyDescent="0.25">
      <c r="B52" s="27"/>
      <c r="C52" s="206"/>
      <c r="D52" s="207"/>
      <c r="E52" s="207"/>
      <c r="F52" s="207"/>
      <c r="G52" s="207"/>
      <c r="H52" s="207"/>
      <c r="I52" s="208"/>
      <c r="J52" s="30"/>
      <c r="L52" s="119"/>
    </row>
    <row r="53" spans="2:12" ht="15" customHeight="1" x14ac:dyDescent="0.25">
      <c r="B53" s="27"/>
      <c r="C53" s="206"/>
      <c r="D53" s="207"/>
      <c r="E53" s="207"/>
      <c r="F53" s="207"/>
      <c r="G53" s="207"/>
      <c r="H53" s="207"/>
      <c r="I53" s="208"/>
      <c r="J53" s="30"/>
    </row>
    <row r="54" spans="2:12" ht="15" customHeight="1" x14ac:dyDescent="0.25">
      <c r="B54" s="27"/>
      <c r="C54" s="141" t="s">
        <v>138</v>
      </c>
      <c r="D54" s="204" t="s">
        <v>139</v>
      </c>
      <c r="E54" s="204"/>
      <c r="F54" s="204"/>
      <c r="G54" s="204"/>
      <c r="H54" s="204"/>
      <c r="I54" s="205"/>
      <c r="J54" s="30"/>
    </row>
    <row r="55" spans="2:12" ht="15" customHeight="1" x14ac:dyDescent="0.25">
      <c r="B55" s="27"/>
      <c r="C55" s="209"/>
      <c r="D55" s="210"/>
      <c r="E55" s="210"/>
      <c r="F55" s="210"/>
      <c r="G55" s="210"/>
      <c r="H55" s="210"/>
      <c r="I55" s="211"/>
      <c r="J55" s="30"/>
    </row>
    <row r="56" spans="2:12" ht="15" customHeight="1" thickBot="1" x14ac:dyDescent="0.3">
      <c r="B56" s="32"/>
      <c r="C56" s="56"/>
      <c r="D56" s="56"/>
      <c r="E56" s="33"/>
      <c r="F56" s="33"/>
      <c r="G56" s="33"/>
      <c r="H56" s="33"/>
      <c r="I56" s="33"/>
      <c r="J56" s="35"/>
    </row>
  </sheetData>
  <sheetProtection sheet="1" objects="1" scenarios="1"/>
  <mergeCells count="14">
    <mergeCell ref="F38:I38"/>
    <mergeCell ref="C13:C15"/>
    <mergeCell ref="D11:H11"/>
    <mergeCell ref="C3:I3"/>
    <mergeCell ref="F5:I5"/>
    <mergeCell ref="F9:G9"/>
    <mergeCell ref="F17:I17"/>
    <mergeCell ref="F27:I27"/>
    <mergeCell ref="C51:I51"/>
    <mergeCell ref="C53:I53"/>
    <mergeCell ref="C55:I55"/>
    <mergeCell ref="E50:I50"/>
    <mergeCell ref="C52:I52"/>
    <mergeCell ref="D54:I54"/>
  </mergeCells>
  <printOptions horizontalCentered="1" verticalCentered="1"/>
  <pageMargins left="0.51181102362204722" right="0.51181102362204722" top="0.55118110236220474" bottom="0.35433070866141736" header="0.31496062992125984" footer="0.31496062992125984"/>
  <pageSetup paperSize="9" scale="5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zoomScaleNormal="100" workbookViewId="0">
      <selection activeCell="I14" sqref="I14"/>
    </sheetView>
  </sheetViews>
  <sheetFormatPr baseColWidth="10" defaultRowHeight="23.25" x14ac:dyDescent="0.35"/>
  <cols>
    <col min="1" max="1" width="1.7109375" customWidth="1"/>
    <col min="2" max="2" width="4.7109375" customWidth="1"/>
    <col min="3" max="3" width="80.7109375" style="16" customWidth="1"/>
    <col min="4" max="4" width="30.7109375" customWidth="1"/>
    <col min="5" max="9" width="11.7109375" customWidth="1"/>
    <col min="10" max="10" width="1.5703125" customWidth="1"/>
    <col min="11" max="11" width="3.42578125" style="135" customWidth="1"/>
    <col min="12" max="12" width="23.5703125" style="76" customWidth="1"/>
  </cols>
  <sheetData>
    <row r="1" spans="2:12" ht="10.5" customHeight="1" thickBot="1" x14ac:dyDescent="0.4"/>
    <row r="2" spans="2:12" ht="9.75" customHeight="1" thickBot="1" x14ac:dyDescent="0.4">
      <c r="B2" s="46"/>
      <c r="C2" s="47"/>
      <c r="D2" s="48"/>
      <c r="E2" s="48"/>
      <c r="F2" s="48"/>
      <c r="G2" s="48"/>
      <c r="H2" s="48"/>
      <c r="I2" s="48"/>
      <c r="J2" s="49"/>
    </row>
    <row r="3" spans="2:12" ht="30" customHeight="1" thickBot="1" x14ac:dyDescent="0.4">
      <c r="B3" s="27"/>
      <c r="C3" s="220" t="s">
        <v>30</v>
      </c>
      <c r="D3" s="221"/>
      <c r="E3" s="221"/>
      <c r="F3" s="221"/>
      <c r="G3" s="221"/>
      <c r="H3" s="221"/>
      <c r="I3" s="222"/>
      <c r="J3" s="30"/>
    </row>
    <row r="4" spans="2:12" s="3" customFormat="1" ht="7.5" customHeight="1" x14ac:dyDescent="0.35">
      <c r="B4" s="50"/>
      <c r="C4" s="8"/>
      <c r="D4" s="8"/>
      <c r="E4" s="8"/>
      <c r="F4" s="8"/>
      <c r="G4" s="8"/>
      <c r="H4" s="8"/>
      <c r="I4" s="8"/>
      <c r="J4" s="51"/>
      <c r="K4" s="136"/>
      <c r="L4" s="77"/>
    </row>
    <row r="5" spans="2:12" ht="18.75" customHeight="1" x14ac:dyDescent="0.35">
      <c r="B5" s="27"/>
      <c r="C5" s="18" t="s">
        <v>79</v>
      </c>
      <c r="D5" s="145" t="str">
        <f>Parametres!E11</f>
        <v>juin 2017</v>
      </c>
      <c r="E5" s="22"/>
      <c r="F5" s="223"/>
      <c r="G5" s="224"/>
      <c r="H5" s="224"/>
      <c r="I5" s="224"/>
      <c r="J5" s="30"/>
    </row>
    <row r="6" spans="2:12" s="3" customFormat="1" ht="7.5" customHeight="1" x14ac:dyDescent="0.35">
      <c r="B6" s="50"/>
      <c r="C6" s="9"/>
      <c r="D6" s="9"/>
      <c r="E6" s="125"/>
      <c r="F6" s="10"/>
      <c r="G6" s="10"/>
      <c r="H6" s="10"/>
      <c r="I6" s="10"/>
      <c r="J6" s="51"/>
      <c r="K6" s="136"/>
      <c r="L6" s="77"/>
    </row>
    <row r="7" spans="2:12" ht="18.75" customHeight="1" x14ac:dyDescent="0.35">
      <c r="B7" s="27"/>
      <c r="C7" s="19" t="s">
        <v>11</v>
      </c>
      <c r="D7" s="144" t="str">
        <f>Parametres!E13</f>
        <v>Prénom 1</v>
      </c>
      <c r="E7" s="20"/>
      <c r="F7" s="143" t="str">
        <f>Parametres!E15</f>
        <v>Nom 1</v>
      </c>
      <c r="G7" s="21"/>
      <c r="H7" s="21"/>
      <c r="I7" s="21"/>
      <c r="J7" s="30"/>
    </row>
    <row r="8" spans="2:12" ht="7.5" customHeight="1" x14ac:dyDescent="0.35">
      <c r="B8" s="27"/>
      <c r="C8" s="19"/>
      <c r="D8" s="19"/>
      <c r="E8" s="20"/>
      <c r="F8" s="21"/>
      <c r="G8" s="21"/>
      <c r="H8" s="21"/>
      <c r="I8" s="21"/>
      <c r="J8" s="30"/>
    </row>
    <row r="9" spans="2:12" ht="25.5" customHeight="1" x14ac:dyDescent="0.35">
      <c r="B9" s="27"/>
      <c r="C9" s="19" t="s">
        <v>17</v>
      </c>
      <c r="D9" s="142" t="str">
        <f>Parametres!E17</f>
        <v>A2017 0000 0000</v>
      </c>
      <c r="E9" s="20"/>
      <c r="F9" s="225"/>
      <c r="G9" s="225"/>
      <c r="H9" s="21"/>
      <c r="I9" s="21"/>
      <c r="J9" s="30"/>
    </row>
    <row r="10" spans="2:12" ht="7.5" customHeight="1" x14ac:dyDescent="0.35">
      <c r="B10" s="27"/>
      <c r="C10" s="9"/>
      <c r="D10" s="9"/>
      <c r="E10" s="125"/>
      <c r="F10" s="10"/>
      <c r="G10" s="10"/>
      <c r="H10" s="10"/>
      <c r="I10" s="10"/>
      <c r="J10" s="30"/>
    </row>
    <row r="11" spans="2:12" ht="18.75" customHeight="1" x14ac:dyDescent="0.35">
      <c r="B11" s="27"/>
      <c r="C11" s="11" t="s">
        <v>16</v>
      </c>
      <c r="D11" s="218" t="str">
        <f>Parametres!E19</f>
        <v>Nom étab de formation</v>
      </c>
      <c r="E11" s="219"/>
      <c r="F11" s="219"/>
      <c r="G11" s="219"/>
      <c r="H11" s="219"/>
      <c r="I11" s="125"/>
      <c r="J11" s="30"/>
    </row>
    <row r="12" spans="2:12" ht="7.5" customHeight="1" x14ac:dyDescent="0.35">
      <c r="B12" s="27"/>
      <c r="C12" s="43"/>
      <c r="D12" s="28"/>
      <c r="E12" s="28"/>
      <c r="F12" s="28"/>
      <c r="G12" s="28"/>
      <c r="H12" s="28"/>
      <c r="I12" s="28"/>
      <c r="J12" s="30"/>
    </row>
    <row r="13" spans="2:12" x14ac:dyDescent="0.35">
      <c r="B13" s="27"/>
      <c r="C13" s="215" t="s">
        <v>97</v>
      </c>
      <c r="D13" s="45"/>
      <c r="E13" s="45"/>
      <c r="F13" s="79" t="s">
        <v>0</v>
      </c>
      <c r="G13" s="80" t="s">
        <v>1</v>
      </c>
      <c r="H13" s="80" t="s">
        <v>2</v>
      </c>
      <c r="I13" s="80" t="s">
        <v>3</v>
      </c>
      <c r="J13" s="30"/>
    </row>
    <row r="14" spans="2:12" ht="60" customHeight="1" x14ac:dyDescent="0.35">
      <c r="B14" s="27"/>
      <c r="C14" s="216"/>
      <c r="D14" s="6"/>
      <c r="E14" s="6"/>
      <c r="F14" s="23" t="str">
        <f>'Description des 4 Niveaux'!D5</f>
        <v>Compétence non acquise</v>
      </c>
      <c r="G14" s="24" t="str">
        <f>'Description des 4 Niveaux'!D9</f>
        <v>Compétence en cours d'acquisition non stabilisée</v>
      </c>
      <c r="H14" s="24" t="str">
        <f>'Description des 4 Niveaux'!D13</f>
        <v>Compétence partiellement aquise</v>
      </c>
      <c r="I14" s="24" t="str">
        <f>'Description des 4 Niveaux'!D17</f>
        <v>Compétence totalement acquise et transférable</v>
      </c>
      <c r="J14" s="30"/>
    </row>
    <row r="15" spans="2:12" ht="15" customHeight="1" x14ac:dyDescent="0.35">
      <c r="B15" s="27"/>
      <c r="C15" s="217"/>
      <c r="D15" s="75"/>
      <c r="E15" s="75"/>
      <c r="F15" s="81">
        <v>0</v>
      </c>
      <c r="G15" s="82" t="s">
        <v>5</v>
      </c>
      <c r="H15" s="82" t="s">
        <v>6</v>
      </c>
      <c r="I15" s="82" t="s">
        <v>7</v>
      </c>
      <c r="J15" s="30"/>
    </row>
    <row r="16" spans="2:12" x14ac:dyDescent="0.35">
      <c r="B16" s="27"/>
      <c r="C16" s="43"/>
      <c r="D16" s="28"/>
      <c r="E16" s="28"/>
      <c r="F16" s="52"/>
      <c r="G16" s="28"/>
      <c r="H16" s="28"/>
      <c r="I16" s="28"/>
      <c r="J16" s="30"/>
    </row>
    <row r="17" spans="1:12" ht="15" customHeight="1" thickBot="1" x14ac:dyDescent="0.4">
      <c r="B17" s="27"/>
      <c r="C17" s="43"/>
      <c r="D17" s="28"/>
      <c r="E17" s="28"/>
      <c r="F17" s="214" t="s">
        <v>129</v>
      </c>
      <c r="G17" s="214"/>
      <c r="H17" s="214"/>
      <c r="I17" s="214"/>
      <c r="J17" s="30"/>
    </row>
    <row r="18" spans="1:12" ht="40.5" customHeight="1" thickBot="1" x14ac:dyDescent="0.4">
      <c r="B18" s="83">
        <v>0.5</v>
      </c>
      <c r="C18" s="14" t="s">
        <v>31</v>
      </c>
      <c r="D18" s="4"/>
      <c r="E18" s="103"/>
      <c r="F18" s="57"/>
      <c r="G18" s="58"/>
      <c r="H18" s="57"/>
      <c r="I18" s="59"/>
      <c r="J18" s="30"/>
      <c r="K18" s="135">
        <f>IF(F18="X",0,IF(G18="X",G19,IF(H18="X",H19,IF(I18="X",I19,0))))</f>
        <v>0</v>
      </c>
      <c r="L18" s="76" t="str">
        <f>IF(F18="X","",IF(G18="X","",IF(H18="X","",IF(I18="X",""," A  COMPLETER"))))</f>
        <v xml:space="preserve"> A  COMPLETER</v>
      </c>
    </row>
    <row r="19" spans="1:12" ht="15" customHeight="1" x14ac:dyDescent="0.35">
      <c r="A19" s="28"/>
      <c r="B19" s="7"/>
      <c r="C19" s="25" t="s">
        <v>24</v>
      </c>
      <c r="D19" s="28"/>
      <c r="E19" s="28"/>
      <c r="F19" s="129">
        <v>0</v>
      </c>
      <c r="G19" s="130">
        <f>I19/3</f>
        <v>3.3333333333333335</v>
      </c>
      <c r="H19" s="130">
        <f>I19*2/3</f>
        <v>6.666666666666667</v>
      </c>
      <c r="I19" s="130">
        <v>10</v>
      </c>
      <c r="J19" s="30"/>
    </row>
    <row r="20" spans="1:12" ht="15" customHeight="1" x14ac:dyDescent="0.35">
      <c r="A20" s="28"/>
      <c r="B20" s="54"/>
      <c r="C20" s="86"/>
      <c r="D20" s="28"/>
      <c r="E20" s="102" t="s">
        <v>105</v>
      </c>
      <c r="F20" s="87"/>
      <c r="G20" s="89"/>
      <c r="H20" s="89"/>
      <c r="I20" s="89"/>
      <c r="J20" s="30"/>
    </row>
    <row r="21" spans="1:12" ht="22.5" customHeight="1" x14ac:dyDescent="0.25">
      <c r="A21" s="28"/>
      <c r="B21" s="54"/>
      <c r="C21" s="96" t="s">
        <v>51</v>
      </c>
      <c r="D21" s="138" t="s">
        <v>135</v>
      </c>
      <c r="E21" s="116"/>
      <c r="F21" s="168"/>
      <c r="G21" s="169"/>
      <c r="H21" s="169"/>
      <c r="I21" s="169"/>
      <c r="J21" s="30"/>
      <c r="L21" s="108" t="str">
        <f t="shared" ref="L21:L28" si="0">IF(E21="X","",IF(F21="X","",IF(G21="X","",IF(H21="X","",IF(I21="X",""," A  COMPLETER")))))</f>
        <v xml:space="preserve"> A  COMPLETER</v>
      </c>
    </row>
    <row r="22" spans="1:12" ht="22.5" customHeight="1" x14ac:dyDescent="0.25">
      <c r="A22" s="28"/>
      <c r="B22" s="54"/>
      <c r="C22" s="96" t="s">
        <v>52</v>
      </c>
      <c r="D22" s="138" t="s">
        <v>135</v>
      </c>
      <c r="E22" s="116"/>
      <c r="F22" s="168"/>
      <c r="G22" s="169"/>
      <c r="H22" s="169"/>
      <c r="I22" s="169"/>
      <c r="J22" s="30"/>
      <c r="L22" s="108" t="str">
        <f t="shared" si="0"/>
        <v xml:space="preserve"> A  COMPLETER</v>
      </c>
    </row>
    <row r="23" spans="1:12" ht="22.5" customHeight="1" x14ac:dyDescent="0.25">
      <c r="A23" s="28"/>
      <c r="B23" s="54"/>
      <c r="C23" s="96" t="s">
        <v>53</v>
      </c>
      <c r="D23" s="138" t="s">
        <v>135</v>
      </c>
      <c r="E23" s="116"/>
      <c r="F23" s="168"/>
      <c r="G23" s="169"/>
      <c r="H23" s="169"/>
      <c r="I23" s="169"/>
      <c r="J23" s="30"/>
      <c r="L23" s="108" t="str">
        <f t="shared" si="0"/>
        <v xml:space="preserve"> A  COMPLETER</v>
      </c>
    </row>
    <row r="24" spans="1:12" ht="22.5" customHeight="1" x14ac:dyDescent="0.25">
      <c r="A24" s="28"/>
      <c r="B24" s="54"/>
      <c r="C24" s="96" t="s">
        <v>54</v>
      </c>
      <c r="D24" s="138" t="s">
        <v>135</v>
      </c>
      <c r="E24" s="116"/>
      <c r="F24" s="168"/>
      <c r="G24" s="169"/>
      <c r="H24" s="169"/>
      <c r="I24" s="169"/>
      <c r="J24" s="30"/>
      <c r="L24" s="108" t="str">
        <f t="shared" si="0"/>
        <v xml:space="preserve"> A  COMPLETER</v>
      </c>
    </row>
    <row r="25" spans="1:12" ht="22.5" customHeight="1" x14ac:dyDescent="0.25">
      <c r="A25" s="28"/>
      <c r="B25" s="54"/>
      <c r="C25" s="96" t="s">
        <v>55</v>
      </c>
      <c r="D25" s="138" t="s">
        <v>135</v>
      </c>
      <c r="E25" s="116"/>
      <c r="F25" s="168"/>
      <c r="G25" s="169"/>
      <c r="H25" s="169"/>
      <c r="I25" s="169"/>
      <c r="J25" s="30"/>
      <c r="L25" s="108" t="str">
        <f t="shared" si="0"/>
        <v xml:space="preserve"> A  COMPLETER</v>
      </c>
    </row>
    <row r="26" spans="1:12" ht="22.5" customHeight="1" x14ac:dyDescent="0.25">
      <c r="A26" s="28"/>
      <c r="B26" s="54"/>
      <c r="C26" s="96" t="s">
        <v>56</v>
      </c>
      <c r="D26" s="138" t="s">
        <v>135</v>
      </c>
      <c r="E26" s="116"/>
      <c r="F26" s="168"/>
      <c r="G26" s="169"/>
      <c r="H26" s="169"/>
      <c r="I26" s="169"/>
      <c r="J26" s="30"/>
      <c r="L26" s="108" t="str">
        <f t="shared" si="0"/>
        <v xml:space="preserve"> A  COMPLETER</v>
      </c>
    </row>
    <row r="27" spans="1:12" ht="22.5" customHeight="1" x14ac:dyDescent="0.25">
      <c r="A27" s="28"/>
      <c r="B27" s="54"/>
      <c r="C27" s="96" t="s">
        <v>41</v>
      </c>
      <c r="D27" s="138" t="s">
        <v>135</v>
      </c>
      <c r="E27" s="116"/>
      <c r="F27" s="168"/>
      <c r="G27" s="169"/>
      <c r="H27" s="169"/>
      <c r="I27" s="169"/>
      <c r="J27" s="30"/>
      <c r="L27" s="108" t="str">
        <f t="shared" si="0"/>
        <v xml:space="preserve"> A  COMPLETER</v>
      </c>
    </row>
    <row r="28" spans="1:12" ht="22.5" customHeight="1" x14ac:dyDescent="0.25">
      <c r="A28" s="28"/>
      <c r="B28" s="54"/>
      <c r="C28" s="96" t="s">
        <v>57</v>
      </c>
      <c r="D28" s="138" t="s">
        <v>135</v>
      </c>
      <c r="E28" s="116"/>
      <c r="F28" s="168"/>
      <c r="G28" s="169"/>
      <c r="H28" s="169"/>
      <c r="I28" s="169"/>
      <c r="J28" s="30"/>
      <c r="L28" s="108" t="str">
        <f t="shared" si="0"/>
        <v xml:space="preserve"> A  COMPLETER</v>
      </c>
    </row>
    <row r="29" spans="1:12" ht="15" customHeight="1" x14ac:dyDescent="0.35">
      <c r="B29" s="27"/>
      <c r="C29" s="43"/>
      <c r="D29" s="28"/>
      <c r="E29" s="107">
        <f>8-COUNTBLANK(E21:E28)</f>
        <v>0</v>
      </c>
      <c r="F29" s="28"/>
      <c r="G29" s="28"/>
      <c r="H29" s="28"/>
      <c r="I29" s="28"/>
      <c r="J29" s="30"/>
    </row>
    <row r="30" spans="1:12" ht="15" customHeight="1" thickBot="1" x14ac:dyDescent="0.4">
      <c r="B30" s="27"/>
      <c r="C30" s="43"/>
      <c r="D30" s="28"/>
      <c r="E30" s="128"/>
      <c r="F30" s="214" t="s">
        <v>130</v>
      </c>
      <c r="G30" s="214"/>
      <c r="H30" s="214"/>
      <c r="I30" s="214"/>
      <c r="J30" s="30"/>
    </row>
    <row r="31" spans="1:12" ht="40.5" customHeight="1" thickBot="1" x14ac:dyDescent="0.4">
      <c r="B31" s="84">
        <v>0.1</v>
      </c>
      <c r="C31" s="14" t="s">
        <v>32</v>
      </c>
      <c r="D31" s="5"/>
      <c r="E31" s="104"/>
      <c r="F31" s="57"/>
      <c r="G31" s="58"/>
      <c r="H31" s="58"/>
      <c r="I31" s="59"/>
      <c r="J31" s="30"/>
      <c r="K31" s="135">
        <f>IF(F31="X",0,IF(G31="X",G32,IF(H31="X",H32,IF(I31="X",I32,0))))</f>
        <v>0</v>
      </c>
      <c r="L31" s="76" t="str">
        <f>IF(F31="X","",IF(G31="X","",IF(H31="X","",IF(I31="X",""," A  COMPLETER"))))</f>
        <v xml:space="preserve"> A  COMPLETER</v>
      </c>
    </row>
    <row r="32" spans="1:12" ht="15" customHeight="1" x14ac:dyDescent="0.35">
      <c r="A32" s="28"/>
      <c r="B32" s="7"/>
      <c r="C32" s="25" t="s">
        <v>37</v>
      </c>
      <c r="D32" s="28"/>
      <c r="E32" s="28"/>
      <c r="F32" s="129">
        <v>0</v>
      </c>
      <c r="G32" s="131">
        <f>I32/3</f>
        <v>0.66666666666666663</v>
      </c>
      <c r="H32" s="130">
        <f>I32*2/3</f>
        <v>1.3333333333333333</v>
      </c>
      <c r="I32" s="131">
        <v>2</v>
      </c>
      <c r="J32" s="30"/>
    </row>
    <row r="33" spans="1:12" ht="15" customHeight="1" x14ac:dyDescent="0.35">
      <c r="A33" s="28"/>
      <c r="B33" s="54"/>
      <c r="C33" s="86"/>
      <c r="D33" s="28"/>
      <c r="E33" s="102" t="s">
        <v>105</v>
      </c>
      <c r="F33" s="87"/>
      <c r="G33" s="88"/>
      <c r="H33" s="89"/>
      <c r="I33" s="88"/>
      <c r="J33" s="30"/>
    </row>
    <row r="34" spans="1:12" ht="22.5" customHeight="1" x14ac:dyDescent="0.25">
      <c r="A34" s="28"/>
      <c r="B34" s="54"/>
      <c r="C34" s="96" t="s">
        <v>38</v>
      </c>
      <c r="D34" s="138" t="s">
        <v>135</v>
      </c>
      <c r="E34" s="116"/>
      <c r="F34" s="168"/>
      <c r="G34" s="169"/>
      <c r="H34" s="169"/>
      <c r="I34" s="169"/>
      <c r="J34" s="30"/>
      <c r="L34" s="108" t="str">
        <f t="shared" ref="L34:L37" si="1">IF(E34="X","",IF(F34="X","",IF(G34="X","",IF(H34="X","",IF(I34="X",""," A  COMPLETER")))))</f>
        <v xml:space="preserve"> A  COMPLETER</v>
      </c>
    </row>
    <row r="35" spans="1:12" ht="22.5" customHeight="1" x14ac:dyDescent="0.25">
      <c r="A35" s="28"/>
      <c r="B35" s="54"/>
      <c r="C35" s="96" t="s">
        <v>39</v>
      </c>
      <c r="D35" s="138" t="s">
        <v>135</v>
      </c>
      <c r="E35" s="116"/>
      <c r="F35" s="168"/>
      <c r="G35" s="169"/>
      <c r="H35" s="169"/>
      <c r="I35" s="169"/>
      <c r="J35" s="30"/>
      <c r="L35" s="108" t="str">
        <f t="shared" si="1"/>
        <v xml:space="preserve"> A  COMPLETER</v>
      </c>
    </row>
    <row r="36" spans="1:12" ht="22.5" customHeight="1" x14ac:dyDescent="0.25">
      <c r="A36" s="28"/>
      <c r="B36" s="54"/>
      <c r="C36" s="96" t="s">
        <v>40</v>
      </c>
      <c r="D36" s="138" t="s">
        <v>135</v>
      </c>
      <c r="E36" s="116"/>
      <c r="F36" s="168"/>
      <c r="G36" s="169"/>
      <c r="H36" s="169"/>
      <c r="I36" s="169"/>
      <c r="J36" s="30"/>
      <c r="L36" s="108" t="str">
        <f t="shared" si="1"/>
        <v xml:space="preserve"> A  COMPLETER</v>
      </c>
    </row>
    <row r="37" spans="1:12" ht="22.5" customHeight="1" x14ac:dyDescent="0.25">
      <c r="A37" s="28"/>
      <c r="B37" s="54"/>
      <c r="C37" s="96" t="s">
        <v>41</v>
      </c>
      <c r="D37" s="138" t="s">
        <v>135</v>
      </c>
      <c r="E37" s="116"/>
      <c r="F37" s="168"/>
      <c r="G37" s="169"/>
      <c r="H37" s="169"/>
      <c r="I37" s="169"/>
      <c r="J37" s="30"/>
      <c r="L37" s="108" t="str">
        <f t="shared" si="1"/>
        <v xml:space="preserve"> A  COMPLETER</v>
      </c>
    </row>
    <row r="38" spans="1:12" ht="15" customHeight="1" x14ac:dyDescent="0.35">
      <c r="B38" s="27"/>
      <c r="C38" s="38"/>
      <c r="D38" s="38"/>
      <c r="E38" s="107">
        <f>4-COUNTBLANK(E34:E37)</f>
        <v>0</v>
      </c>
      <c r="F38" s="38"/>
      <c r="G38" s="38"/>
      <c r="H38" s="38"/>
      <c r="I38" s="38"/>
      <c r="J38" s="30"/>
    </row>
    <row r="39" spans="1:12" ht="15" customHeight="1" thickBot="1" x14ac:dyDescent="0.4">
      <c r="B39" s="27"/>
      <c r="C39" s="91"/>
      <c r="D39" s="91"/>
      <c r="E39" s="128"/>
      <c r="F39" s="214" t="s">
        <v>132</v>
      </c>
      <c r="G39" s="214"/>
      <c r="H39" s="214"/>
      <c r="I39" s="214"/>
      <c r="J39" s="30"/>
    </row>
    <row r="40" spans="1:12" ht="40.5" customHeight="1" thickBot="1" x14ac:dyDescent="0.4">
      <c r="B40" s="84">
        <v>0.1</v>
      </c>
      <c r="C40" s="14" t="s">
        <v>33</v>
      </c>
      <c r="D40" s="5"/>
      <c r="E40" s="104"/>
      <c r="F40" s="57"/>
      <c r="G40" s="58"/>
      <c r="H40" s="58"/>
      <c r="I40" s="59"/>
      <c r="J40" s="30"/>
      <c r="K40" s="135">
        <f>IF(F40="X",0,IF(G40="X",G41,IF(H40="X",H41,IF(I40="X",I41,0))))</f>
        <v>0</v>
      </c>
      <c r="L40" s="76" t="str">
        <f>IF(F40="X","",IF(G40="X","",IF(H40="X","",IF(I40="X",""," A  COMPLETER"))))</f>
        <v xml:space="preserve"> A  COMPLETER</v>
      </c>
    </row>
    <row r="41" spans="1:12" ht="15" customHeight="1" x14ac:dyDescent="0.35">
      <c r="A41" s="28"/>
      <c r="B41" s="7"/>
      <c r="C41" s="25" t="s">
        <v>37</v>
      </c>
      <c r="D41" s="28"/>
      <c r="E41" s="28"/>
      <c r="F41" s="129">
        <v>0</v>
      </c>
      <c r="G41" s="131">
        <f>I41/3</f>
        <v>0.66666666666666663</v>
      </c>
      <c r="H41" s="130">
        <f>I41*2/3</f>
        <v>1.3333333333333333</v>
      </c>
      <c r="I41" s="131">
        <v>2</v>
      </c>
      <c r="J41" s="30"/>
    </row>
    <row r="42" spans="1:12" ht="15" customHeight="1" x14ac:dyDescent="0.35">
      <c r="A42" s="28"/>
      <c r="B42" s="54"/>
      <c r="C42" s="86"/>
      <c r="D42" s="28"/>
      <c r="E42" s="102" t="s">
        <v>105</v>
      </c>
      <c r="F42" s="87"/>
      <c r="G42" s="88"/>
      <c r="H42" s="89"/>
      <c r="I42" s="88"/>
      <c r="J42" s="30"/>
    </row>
    <row r="43" spans="1:12" ht="30" customHeight="1" x14ac:dyDescent="0.25">
      <c r="A43" s="28"/>
      <c r="B43" s="54"/>
      <c r="C43" s="96" t="s">
        <v>42</v>
      </c>
      <c r="D43" s="138" t="s">
        <v>135</v>
      </c>
      <c r="E43" s="116"/>
      <c r="F43" s="168"/>
      <c r="G43" s="169"/>
      <c r="H43" s="169"/>
      <c r="I43" s="169"/>
      <c r="J43" s="30"/>
      <c r="L43" s="108" t="str">
        <f t="shared" ref="L43:L45" si="2">IF(E43="X","",IF(F43="X","",IF(G43="X","",IF(H43="X","",IF(I43="X",""," A  COMPLETER")))))</f>
        <v xml:space="preserve"> A  COMPLETER</v>
      </c>
    </row>
    <row r="44" spans="1:12" ht="22.5" customHeight="1" x14ac:dyDescent="0.25">
      <c r="A44" s="28"/>
      <c r="B44" s="54"/>
      <c r="C44" s="96" t="s">
        <v>43</v>
      </c>
      <c r="D44" s="138" t="s">
        <v>135</v>
      </c>
      <c r="E44" s="116"/>
      <c r="F44" s="168"/>
      <c r="G44" s="169"/>
      <c r="H44" s="169"/>
      <c r="I44" s="169"/>
      <c r="J44" s="30"/>
      <c r="L44" s="108" t="str">
        <f t="shared" si="2"/>
        <v xml:space="preserve"> A  COMPLETER</v>
      </c>
    </row>
    <row r="45" spans="1:12" ht="22.5" customHeight="1" x14ac:dyDescent="0.25">
      <c r="A45" s="28"/>
      <c r="B45" s="54"/>
      <c r="C45" s="96" t="s">
        <v>41</v>
      </c>
      <c r="D45" s="138" t="s">
        <v>135</v>
      </c>
      <c r="E45" s="116"/>
      <c r="F45" s="168"/>
      <c r="G45" s="169"/>
      <c r="H45" s="169"/>
      <c r="I45" s="169"/>
      <c r="J45" s="30"/>
      <c r="L45" s="108" t="str">
        <f t="shared" si="2"/>
        <v xml:space="preserve"> A  COMPLETER</v>
      </c>
    </row>
    <row r="46" spans="1:12" ht="15" customHeight="1" x14ac:dyDescent="0.35">
      <c r="B46" s="27"/>
      <c r="C46" s="91"/>
      <c r="D46" s="91"/>
      <c r="E46" s="107">
        <f>3-COUNTBLANK(E43:E45)</f>
        <v>0</v>
      </c>
      <c r="F46" s="91"/>
      <c r="G46" s="91"/>
      <c r="H46" s="91"/>
      <c r="I46" s="91"/>
      <c r="J46" s="30"/>
    </row>
    <row r="47" spans="1:12" ht="15" customHeight="1" thickBot="1" x14ac:dyDescent="0.4">
      <c r="B47" s="27"/>
      <c r="C47" s="91"/>
      <c r="D47" s="91"/>
      <c r="E47" s="128"/>
      <c r="F47" s="214" t="s">
        <v>131</v>
      </c>
      <c r="G47" s="214"/>
      <c r="H47" s="214"/>
      <c r="I47" s="214"/>
      <c r="J47" s="30"/>
    </row>
    <row r="48" spans="1:12" ht="40.5" customHeight="1" thickBot="1" x14ac:dyDescent="0.4">
      <c r="B48" s="84">
        <v>0.1</v>
      </c>
      <c r="C48" s="15" t="s">
        <v>34</v>
      </c>
      <c r="D48" s="5"/>
      <c r="E48" s="104"/>
      <c r="F48" s="57"/>
      <c r="G48" s="58"/>
      <c r="H48" s="58"/>
      <c r="I48" s="59"/>
      <c r="J48" s="30"/>
      <c r="K48" s="135">
        <f>IF(F48="X",0,IF(G48="X",G49,IF(H48="X",H49,IF(I48="X",I49,0))))</f>
        <v>0</v>
      </c>
      <c r="L48" s="76" t="str">
        <f>IF(F48="X","",IF(G48="X","",IF(H48="X","",IF(I48="X",""," A  COMPLETER"))))</f>
        <v xml:space="preserve"> A  COMPLETER</v>
      </c>
    </row>
    <row r="49" spans="1:12" ht="15" customHeight="1" x14ac:dyDescent="0.35">
      <c r="A49" s="28"/>
      <c r="B49" s="7"/>
      <c r="C49" s="25" t="s">
        <v>37</v>
      </c>
      <c r="D49" s="28"/>
      <c r="E49" s="28"/>
      <c r="F49" s="129">
        <v>0</v>
      </c>
      <c r="G49" s="131">
        <f>I49/3</f>
        <v>0.66666666666666663</v>
      </c>
      <c r="H49" s="130">
        <f>I49*2/3</f>
        <v>1.3333333333333333</v>
      </c>
      <c r="I49" s="131">
        <v>2</v>
      </c>
      <c r="J49" s="30"/>
    </row>
    <row r="50" spans="1:12" ht="15" customHeight="1" x14ac:dyDescent="0.35">
      <c r="A50" s="28"/>
      <c r="B50" s="54"/>
      <c r="C50" s="86"/>
      <c r="D50" s="28"/>
      <c r="E50" s="102" t="s">
        <v>105</v>
      </c>
      <c r="F50" s="87"/>
      <c r="G50" s="88"/>
      <c r="H50" s="89"/>
      <c r="I50" s="88"/>
      <c r="J50" s="30"/>
    </row>
    <row r="51" spans="1:12" ht="22.5" customHeight="1" x14ac:dyDescent="0.25">
      <c r="A51" s="28"/>
      <c r="B51" s="54"/>
      <c r="C51" s="96" t="s">
        <v>100</v>
      </c>
      <c r="D51" s="138" t="s">
        <v>135</v>
      </c>
      <c r="E51" s="116"/>
      <c r="F51" s="168"/>
      <c r="G51" s="169"/>
      <c r="H51" s="169"/>
      <c r="I51" s="169"/>
      <c r="J51" s="30"/>
      <c r="L51" s="108" t="str">
        <f t="shared" ref="L51:L55" si="3">IF(E51="X","",IF(F51="X","",IF(G51="X","",IF(H51="X","",IF(I51="X",""," A  COMPLETER")))))</f>
        <v xml:space="preserve"> A  COMPLETER</v>
      </c>
    </row>
    <row r="52" spans="1:12" ht="22.5" customHeight="1" x14ac:dyDescent="0.25">
      <c r="A52" s="28"/>
      <c r="B52" s="54"/>
      <c r="C52" s="96" t="s">
        <v>101</v>
      </c>
      <c r="D52" s="138" t="s">
        <v>135</v>
      </c>
      <c r="E52" s="116"/>
      <c r="F52" s="168"/>
      <c r="G52" s="169"/>
      <c r="H52" s="169"/>
      <c r="I52" s="169"/>
      <c r="J52" s="30"/>
      <c r="L52" s="108" t="str">
        <f t="shared" si="3"/>
        <v xml:space="preserve"> A  COMPLETER</v>
      </c>
    </row>
    <row r="53" spans="1:12" ht="22.5" customHeight="1" x14ac:dyDescent="0.25">
      <c r="A53" s="28"/>
      <c r="B53" s="54"/>
      <c r="C53" s="96" t="s">
        <v>102</v>
      </c>
      <c r="D53" s="138" t="s">
        <v>135</v>
      </c>
      <c r="E53" s="116"/>
      <c r="F53" s="168"/>
      <c r="G53" s="169"/>
      <c r="H53" s="169"/>
      <c r="I53" s="169"/>
      <c r="J53" s="30"/>
      <c r="L53" s="108" t="str">
        <f t="shared" si="3"/>
        <v xml:space="preserve"> A  COMPLETER</v>
      </c>
    </row>
    <row r="54" spans="1:12" ht="22.5" customHeight="1" x14ac:dyDescent="0.25">
      <c r="A54" s="28"/>
      <c r="B54" s="54"/>
      <c r="C54" s="96" t="s">
        <v>103</v>
      </c>
      <c r="D54" s="138" t="s">
        <v>135</v>
      </c>
      <c r="E54" s="116"/>
      <c r="F54" s="168"/>
      <c r="G54" s="169"/>
      <c r="H54" s="169"/>
      <c r="I54" s="169"/>
      <c r="J54" s="30"/>
      <c r="L54" s="108" t="str">
        <f t="shared" si="3"/>
        <v xml:space="preserve"> A  COMPLETER</v>
      </c>
    </row>
    <row r="55" spans="1:12" ht="22.5" customHeight="1" x14ac:dyDescent="0.25">
      <c r="A55" s="28"/>
      <c r="B55" s="54"/>
      <c r="C55" s="96" t="s">
        <v>104</v>
      </c>
      <c r="D55" s="138" t="s">
        <v>135</v>
      </c>
      <c r="E55" s="116"/>
      <c r="F55" s="168"/>
      <c r="G55" s="169"/>
      <c r="H55" s="169"/>
      <c r="I55" s="169"/>
      <c r="J55" s="30"/>
      <c r="L55" s="108" t="str">
        <f t="shared" si="3"/>
        <v xml:space="preserve"> A  COMPLETER</v>
      </c>
    </row>
    <row r="56" spans="1:12" ht="15" customHeight="1" x14ac:dyDescent="0.35">
      <c r="B56" s="27"/>
      <c r="C56" s="91"/>
      <c r="D56" s="91"/>
      <c r="E56" s="107">
        <f>5-COUNTBLANK(E51:E55)</f>
        <v>0</v>
      </c>
      <c r="F56" s="91"/>
      <c r="G56" s="91"/>
      <c r="H56" s="91"/>
      <c r="I56" s="91"/>
      <c r="J56" s="30"/>
    </row>
    <row r="57" spans="1:12" ht="15" customHeight="1" thickBot="1" x14ac:dyDescent="0.4">
      <c r="B57" s="27"/>
      <c r="C57" s="91"/>
      <c r="D57" s="91"/>
      <c r="E57" s="128"/>
      <c r="F57" s="214" t="s">
        <v>133</v>
      </c>
      <c r="G57" s="214"/>
      <c r="H57" s="214"/>
      <c r="I57" s="214"/>
      <c r="J57" s="30"/>
    </row>
    <row r="58" spans="1:12" ht="40.5" customHeight="1" thickBot="1" x14ac:dyDescent="0.4">
      <c r="B58" s="84">
        <v>0.1</v>
      </c>
      <c r="C58" s="14" t="s">
        <v>35</v>
      </c>
      <c r="D58" s="5"/>
      <c r="E58" s="104"/>
      <c r="F58" s="57"/>
      <c r="G58" s="58"/>
      <c r="H58" s="58"/>
      <c r="I58" s="59"/>
      <c r="J58" s="30"/>
      <c r="K58" s="135">
        <f>IF(F58="X",0,IF(G58="X",G59,IF(H58="X",H59,IF(I58="X",I59,0))))</f>
        <v>0</v>
      </c>
      <c r="L58" s="76" t="str">
        <f>IF(F58="X","",IF(G58="X","",IF(H58="X","",IF(I58="X",""," A  COMPLETER"))))</f>
        <v xml:space="preserve"> A  COMPLETER</v>
      </c>
    </row>
    <row r="59" spans="1:12" ht="15" customHeight="1" x14ac:dyDescent="0.35">
      <c r="A59" s="28"/>
      <c r="B59" s="7"/>
      <c r="C59" s="25" t="s">
        <v>37</v>
      </c>
      <c r="D59" s="28"/>
      <c r="E59" s="28"/>
      <c r="F59" s="129">
        <v>0</v>
      </c>
      <c r="G59" s="131">
        <f>I59/3</f>
        <v>0.66666666666666663</v>
      </c>
      <c r="H59" s="130">
        <f>I59*2/3</f>
        <v>1.3333333333333333</v>
      </c>
      <c r="I59" s="131">
        <v>2</v>
      </c>
      <c r="J59" s="30"/>
    </row>
    <row r="60" spans="1:12" ht="15" customHeight="1" x14ac:dyDescent="0.35">
      <c r="A60" s="28"/>
      <c r="B60" s="54"/>
      <c r="C60" s="86"/>
      <c r="D60" s="28"/>
      <c r="E60" s="102" t="s">
        <v>105</v>
      </c>
      <c r="F60" s="87"/>
      <c r="G60" s="88"/>
      <c r="H60" s="89"/>
      <c r="I60" s="88"/>
      <c r="J60" s="30"/>
    </row>
    <row r="61" spans="1:12" ht="24" customHeight="1" x14ac:dyDescent="0.25">
      <c r="A61" s="28"/>
      <c r="B61" s="54"/>
      <c r="C61" s="96" t="s">
        <v>58</v>
      </c>
      <c r="D61" s="138" t="s">
        <v>135</v>
      </c>
      <c r="E61" s="116"/>
      <c r="F61" s="168"/>
      <c r="G61" s="169"/>
      <c r="H61" s="169"/>
      <c r="I61" s="169"/>
      <c r="J61" s="30"/>
      <c r="L61" s="108" t="str">
        <f t="shared" ref="L61:L64" si="4">IF(E61="X","",IF(F61="X","",IF(G61="X","",IF(H61="X","",IF(I61="X",""," A  COMPLETER")))))</f>
        <v xml:space="preserve"> A  COMPLETER</v>
      </c>
    </row>
    <row r="62" spans="1:12" ht="22.5" customHeight="1" x14ac:dyDescent="0.25">
      <c r="A62" s="28"/>
      <c r="B62" s="54"/>
      <c r="C62" s="96" t="s">
        <v>95</v>
      </c>
      <c r="D62" s="138" t="s">
        <v>135</v>
      </c>
      <c r="E62" s="116"/>
      <c r="F62" s="168"/>
      <c r="G62" s="169"/>
      <c r="H62" s="169"/>
      <c r="I62" s="169"/>
      <c r="J62" s="30"/>
      <c r="L62" s="108" t="str">
        <f t="shared" si="4"/>
        <v xml:space="preserve"> A  COMPLETER</v>
      </c>
    </row>
    <row r="63" spans="1:12" ht="22.5" customHeight="1" x14ac:dyDescent="0.25">
      <c r="A63" s="28"/>
      <c r="B63" s="54"/>
      <c r="C63" s="96" t="s">
        <v>96</v>
      </c>
      <c r="D63" s="138" t="s">
        <v>135</v>
      </c>
      <c r="E63" s="116"/>
      <c r="F63" s="168"/>
      <c r="G63" s="169"/>
      <c r="H63" s="169"/>
      <c r="I63" s="169"/>
      <c r="J63" s="30"/>
      <c r="L63" s="108" t="str">
        <f t="shared" si="4"/>
        <v xml:space="preserve"> A  COMPLETER</v>
      </c>
    </row>
    <row r="64" spans="1:12" ht="22.5" customHeight="1" x14ac:dyDescent="0.25">
      <c r="A64" s="28"/>
      <c r="B64" s="54"/>
      <c r="C64" s="96" t="s">
        <v>59</v>
      </c>
      <c r="D64" s="138" t="s">
        <v>135</v>
      </c>
      <c r="E64" s="116"/>
      <c r="F64" s="168"/>
      <c r="G64" s="169"/>
      <c r="H64" s="169"/>
      <c r="I64" s="169"/>
      <c r="J64" s="30"/>
      <c r="L64" s="108" t="str">
        <f t="shared" si="4"/>
        <v xml:space="preserve"> A  COMPLETER</v>
      </c>
    </row>
    <row r="65" spans="1:12" ht="15" customHeight="1" x14ac:dyDescent="0.35">
      <c r="B65" s="105"/>
      <c r="C65" s="106"/>
      <c r="D65" s="106"/>
      <c r="E65" s="107">
        <f>4-COUNTBLANK(E60:E64)</f>
        <v>0</v>
      </c>
      <c r="F65" s="106"/>
      <c r="G65" s="106"/>
      <c r="H65" s="106"/>
      <c r="I65" s="106"/>
      <c r="J65" s="30"/>
    </row>
    <row r="66" spans="1:12" ht="15" customHeight="1" thickBot="1" x14ac:dyDescent="0.4">
      <c r="B66" s="105"/>
      <c r="C66" s="106"/>
      <c r="D66" s="106"/>
      <c r="E66" s="128"/>
      <c r="F66" s="214" t="s">
        <v>134</v>
      </c>
      <c r="G66" s="214"/>
      <c r="H66" s="214"/>
      <c r="I66" s="214"/>
      <c r="J66" s="30"/>
    </row>
    <row r="67" spans="1:12" ht="40.5" customHeight="1" thickBot="1" x14ac:dyDescent="0.4">
      <c r="B67" s="84">
        <v>0.1</v>
      </c>
      <c r="C67" s="14" t="s">
        <v>36</v>
      </c>
      <c r="D67" s="5"/>
      <c r="E67" s="104"/>
      <c r="F67" s="57"/>
      <c r="G67" s="58"/>
      <c r="H67" s="58"/>
      <c r="I67" s="59"/>
      <c r="J67" s="30"/>
      <c r="K67" s="135">
        <f>IF(F67="X",0,IF(G67="X",G68,IF(H67="X",H68,IF(I67="X",I68,0))))</f>
        <v>0</v>
      </c>
      <c r="L67" s="76" t="str">
        <f>IF(F67="X","",IF(G67="X","",IF(H67="X","",IF(I67="X",""," A  COMPLETER"))))</f>
        <v xml:space="preserve"> A  COMPLETER</v>
      </c>
    </row>
    <row r="68" spans="1:12" ht="15" customHeight="1" x14ac:dyDescent="0.35">
      <c r="A68" s="28"/>
      <c r="B68" s="7"/>
      <c r="C68" s="25" t="s">
        <v>37</v>
      </c>
      <c r="D68" s="28"/>
      <c r="E68" s="28"/>
      <c r="F68" s="129">
        <v>0</v>
      </c>
      <c r="G68" s="131">
        <f>I68/3</f>
        <v>0.66666666666666663</v>
      </c>
      <c r="H68" s="130">
        <f>I68*2/3</f>
        <v>1.3333333333333333</v>
      </c>
      <c r="I68" s="131">
        <v>2</v>
      </c>
      <c r="J68" s="30"/>
    </row>
    <row r="69" spans="1:12" ht="15" customHeight="1" x14ac:dyDescent="0.35">
      <c r="A69" s="28"/>
      <c r="B69" s="54"/>
      <c r="C69" s="86"/>
      <c r="D69" s="28"/>
      <c r="E69" s="102" t="s">
        <v>105</v>
      </c>
      <c r="F69" s="87"/>
      <c r="G69" s="88"/>
      <c r="H69" s="89"/>
      <c r="I69" s="88"/>
      <c r="J69" s="30"/>
    </row>
    <row r="70" spans="1:12" ht="22.5" customHeight="1" x14ac:dyDescent="0.25">
      <c r="A70" s="28"/>
      <c r="B70" s="54"/>
      <c r="C70" s="96" t="s">
        <v>44</v>
      </c>
      <c r="D70" s="138" t="s">
        <v>135</v>
      </c>
      <c r="E70" s="116"/>
      <c r="F70" s="168"/>
      <c r="G70" s="169"/>
      <c r="H70" s="169"/>
      <c r="I70" s="169"/>
      <c r="J70" s="30"/>
      <c r="L70" s="108" t="str">
        <f t="shared" ref="L70:L71" si="5">IF(E70="X","",IF(F70="X","",IF(G70="X","",IF(H70="X","",IF(I70="X",""," A  COMPLETER")))))</f>
        <v xml:space="preserve"> A  COMPLETER</v>
      </c>
    </row>
    <row r="71" spans="1:12" ht="22.5" customHeight="1" x14ac:dyDescent="0.25">
      <c r="A71" s="28"/>
      <c r="B71" s="54"/>
      <c r="C71" s="96" t="s">
        <v>45</v>
      </c>
      <c r="D71" s="138" t="s">
        <v>135</v>
      </c>
      <c r="E71" s="116"/>
      <c r="F71" s="168"/>
      <c r="G71" s="169"/>
      <c r="H71" s="169"/>
      <c r="I71" s="169"/>
      <c r="J71" s="30"/>
      <c r="L71" s="108" t="str">
        <f t="shared" si="5"/>
        <v xml:space="preserve"> A  COMPLETER</v>
      </c>
    </row>
    <row r="72" spans="1:12" ht="15" customHeight="1" x14ac:dyDescent="0.35">
      <c r="A72" s="28"/>
      <c r="B72" s="54"/>
      <c r="C72" s="101"/>
      <c r="D72" s="28"/>
      <c r="E72" s="107">
        <f>2-COUNTBLANK(E70:E71)</f>
        <v>0</v>
      </c>
      <c r="F72" s="87"/>
      <c r="G72" s="88"/>
      <c r="H72" s="89"/>
      <c r="I72" s="88"/>
      <c r="J72" s="30"/>
    </row>
    <row r="73" spans="1:12" ht="15" customHeight="1" thickBot="1" x14ac:dyDescent="0.4">
      <c r="B73" s="27"/>
      <c r="C73" s="43"/>
      <c r="D73" s="28"/>
      <c r="E73" s="28"/>
      <c r="F73" s="28"/>
      <c r="G73" s="28"/>
      <c r="H73" s="28"/>
      <c r="I73" s="28"/>
      <c r="J73" s="30"/>
    </row>
    <row r="74" spans="1:12" s="1" customFormat="1" ht="31.5" customHeight="1" thickBot="1" x14ac:dyDescent="0.3">
      <c r="B74" s="54"/>
      <c r="C74" s="41" t="s">
        <v>20</v>
      </c>
      <c r="D74" s="42"/>
      <c r="E74" s="42"/>
      <c r="F74" s="61" t="s">
        <v>78</v>
      </c>
      <c r="G74" s="62" t="s">
        <v>77</v>
      </c>
      <c r="H74" s="60" t="s">
        <v>21</v>
      </c>
      <c r="I74" s="12">
        <f>K18+K31+K40+K48+K58+K67</f>
        <v>0</v>
      </c>
      <c r="J74" s="55"/>
      <c r="K74" s="137"/>
      <c r="L74" s="78"/>
    </row>
    <row r="75" spans="1:12" ht="15" customHeight="1" x14ac:dyDescent="0.35">
      <c r="B75" s="27"/>
      <c r="C75" s="43"/>
      <c r="D75" s="28"/>
      <c r="E75" s="28"/>
      <c r="F75" s="28"/>
      <c r="G75" s="28"/>
      <c r="H75" s="28"/>
      <c r="I75" s="28"/>
      <c r="J75" s="30"/>
    </row>
    <row r="76" spans="1:12" ht="15" customHeight="1" x14ac:dyDescent="0.35">
      <c r="B76" s="27"/>
      <c r="C76" s="44"/>
      <c r="D76" s="44"/>
      <c r="E76" s="44"/>
      <c r="F76" s="44"/>
      <c r="G76" s="44"/>
      <c r="H76" s="44"/>
      <c r="I76" s="44"/>
      <c r="J76" s="30"/>
    </row>
    <row r="77" spans="1:12" ht="15" customHeight="1" x14ac:dyDescent="0.35">
      <c r="B77" s="27"/>
      <c r="C77" s="139" t="s">
        <v>106</v>
      </c>
      <c r="D77" s="140" t="s">
        <v>136</v>
      </c>
      <c r="E77" s="212" t="s">
        <v>137</v>
      </c>
      <c r="F77" s="212"/>
      <c r="G77" s="212"/>
      <c r="H77" s="212"/>
      <c r="I77" s="213"/>
      <c r="J77" s="30"/>
    </row>
    <row r="78" spans="1:12" ht="15" customHeight="1" x14ac:dyDescent="0.35">
      <c r="B78" s="27"/>
      <c r="C78" s="203" t="s">
        <v>140</v>
      </c>
      <c r="D78" s="204"/>
      <c r="E78" s="204"/>
      <c r="F78" s="204"/>
      <c r="G78" s="204"/>
      <c r="H78" s="204"/>
      <c r="I78" s="205"/>
      <c r="J78" s="30"/>
    </row>
    <row r="79" spans="1:12" ht="15" customHeight="1" x14ac:dyDescent="0.35">
      <c r="B79" s="27"/>
      <c r="C79" s="206"/>
      <c r="D79" s="207"/>
      <c r="E79" s="207"/>
      <c r="F79" s="207"/>
      <c r="G79" s="207"/>
      <c r="H79" s="207"/>
      <c r="I79" s="208"/>
      <c r="J79" s="30"/>
    </row>
    <row r="80" spans="1:12" ht="15" customHeight="1" x14ac:dyDescent="0.35">
      <c r="B80" s="27"/>
      <c r="C80" s="206"/>
      <c r="D80" s="207"/>
      <c r="E80" s="207"/>
      <c r="F80" s="207"/>
      <c r="G80" s="207"/>
      <c r="H80" s="207"/>
      <c r="I80" s="208"/>
      <c r="J80" s="30"/>
    </row>
    <row r="81" spans="2:10" ht="15" customHeight="1" x14ac:dyDescent="0.35">
      <c r="B81" s="27"/>
      <c r="C81" s="141" t="s">
        <v>138</v>
      </c>
      <c r="D81" s="204" t="s">
        <v>139</v>
      </c>
      <c r="E81" s="204"/>
      <c r="F81" s="204"/>
      <c r="G81" s="204"/>
      <c r="H81" s="204"/>
      <c r="I81" s="205"/>
      <c r="J81" s="30"/>
    </row>
    <row r="82" spans="2:10" ht="15" customHeight="1" x14ac:dyDescent="0.35">
      <c r="B82" s="27"/>
      <c r="C82" s="209"/>
      <c r="D82" s="210"/>
      <c r="E82" s="210"/>
      <c r="F82" s="210"/>
      <c r="G82" s="210"/>
      <c r="H82" s="210"/>
      <c r="I82" s="211"/>
      <c r="J82" s="30"/>
    </row>
    <row r="83" spans="2:10" ht="15" customHeight="1" thickBot="1" x14ac:dyDescent="0.4">
      <c r="B83" s="32"/>
      <c r="C83" s="56"/>
      <c r="D83" s="33"/>
      <c r="E83" s="33"/>
      <c r="F83" s="33"/>
      <c r="G83" s="33"/>
      <c r="H83" s="33"/>
      <c r="I83" s="33"/>
      <c r="J83" s="35"/>
    </row>
  </sheetData>
  <sheetProtection sheet="1" objects="1" scenarios="1"/>
  <mergeCells count="17">
    <mergeCell ref="C3:I3"/>
    <mergeCell ref="F5:I5"/>
    <mergeCell ref="F9:G9"/>
    <mergeCell ref="C13:C15"/>
    <mergeCell ref="C78:I78"/>
    <mergeCell ref="F17:I17"/>
    <mergeCell ref="F30:I30"/>
    <mergeCell ref="D11:H11"/>
    <mergeCell ref="F39:I39"/>
    <mergeCell ref="F47:I47"/>
    <mergeCell ref="E77:I77"/>
    <mergeCell ref="C80:I80"/>
    <mergeCell ref="D81:I81"/>
    <mergeCell ref="F57:I57"/>
    <mergeCell ref="F66:I66"/>
    <mergeCell ref="C82:I82"/>
    <mergeCell ref="C79:I79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48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8"/>
  <sheetViews>
    <sheetView workbookViewId="0">
      <selection activeCell="B3" sqref="B3"/>
    </sheetView>
  </sheetViews>
  <sheetFormatPr baseColWidth="10" defaultRowHeight="15" x14ac:dyDescent="0.25"/>
  <cols>
    <col min="1" max="1" width="4" customWidth="1"/>
    <col min="2" max="2" width="37.140625" customWidth="1"/>
    <col min="3" max="3" width="6.28515625" customWidth="1"/>
    <col min="4" max="4" width="23.85546875" customWidth="1"/>
    <col min="5" max="5" width="34.28515625" customWidth="1"/>
  </cols>
  <sheetData>
    <row r="1" spans="2:5" ht="15.75" thickBot="1" x14ac:dyDescent="0.3"/>
    <row r="2" spans="2:5" ht="27" thickBot="1" x14ac:dyDescent="0.3">
      <c r="B2" s="220" t="s">
        <v>150</v>
      </c>
      <c r="C2" s="221"/>
      <c r="D2" s="221"/>
      <c r="E2" s="222"/>
    </row>
    <row r="3" spans="2:5" ht="12" customHeight="1" x14ac:dyDescent="0.25">
      <c r="B3" s="8"/>
      <c r="C3" s="8"/>
      <c r="D3" s="8"/>
      <c r="E3" s="8"/>
    </row>
    <row r="5" spans="2:5" ht="18.75" x14ac:dyDescent="0.3">
      <c r="B5" s="149" t="s">
        <v>79</v>
      </c>
      <c r="C5" s="150"/>
      <c r="D5" s="155" t="str">
        <f>Parametres!E11</f>
        <v>juin 2017</v>
      </c>
      <c r="E5" s="150"/>
    </row>
    <row r="6" spans="2:5" ht="18.75" x14ac:dyDescent="0.3">
      <c r="B6" s="146"/>
      <c r="C6" s="148"/>
      <c r="D6" s="147"/>
      <c r="E6" s="147"/>
    </row>
    <row r="7" spans="2:5" ht="18.75" x14ac:dyDescent="0.3">
      <c r="B7" s="151" t="s">
        <v>11</v>
      </c>
      <c r="C7" s="152"/>
      <c r="D7" s="154" t="str">
        <f>Parametres!E13</f>
        <v>Prénom 1</v>
      </c>
      <c r="E7" s="154" t="str">
        <f>Parametres!E15</f>
        <v>Nom 1</v>
      </c>
    </row>
    <row r="8" spans="2:5" ht="18.75" x14ac:dyDescent="0.3">
      <c r="B8" s="151"/>
      <c r="C8" s="152"/>
      <c r="D8" s="152"/>
      <c r="E8" s="152"/>
    </row>
    <row r="9" spans="2:5" ht="18.75" x14ac:dyDescent="0.3">
      <c r="B9" s="151" t="s">
        <v>17</v>
      </c>
      <c r="C9" s="152"/>
      <c r="D9" s="153" t="str">
        <f>Parametres!E17</f>
        <v>A2017 0000 0000</v>
      </c>
      <c r="E9" s="152"/>
    </row>
    <row r="10" spans="2:5" ht="18.75" x14ac:dyDescent="0.3">
      <c r="B10" s="146"/>
      <c r="C10" s="147"/>
      <c r="D10" s="147"/>
      <c r="E10" s="147"/>
    </row>
    <row r="11" spans="2:5" ht="18.75" x14ac:dyDescent="0.3">
      <c r="B11" s="146" t="s">
        <v>16</v>
      </c>
      <c r="C11" s="147"/>
      <c r="D11" s="226" t="str">
        <f>Parametres!E19</f>
        <v>Nom étab de formation</v>
      </c>
      <c r="E11" s="226"/>
    </row>
    <row r="13" spans="2:5" ht="15.75" thickBot="1" x14ac:dyDescent="0.3"/>
    <row r="14" spans="2:5" x14ac:dyDescent="0.25">
      <c r="B14" s="46"/>
      <c r="C14" s="48"/>
      <c r="D14" s="48"/>
      <c r="E14" s="49"/>
    </row>
    <row r="15" spans="2:5" ht="22.5" customHeight="1" x14ac:dyDescent="0.3">
      <c r="B15" s="163" t="s">
        <v>146</v>
      </c>
      <c r="C15" s="164"/>
      <c r="D15" s="165" t="str">
        <f>'EP1 (3)'!F47</f>
        <v>…</v>
      </c>
      <c r="E15" s="157" t="s">
        <v>148</v>
      </c>
    </row>
    <row r="16" spans="2:5" ht="18.75" x14ac:dyDescent="0.3">
      <c r="B16" s="156"/>
      <c r="C16" s="28"/>
      <c r="D16" s="158"/>
      <c r="E16" s="159"/>
    </row>
    <row r="17" spans="2:5" ht="22.5" customHeight="1" x14ac:dyDescent="0.3">
      <c r="B17" s="160" t="s">
        <v>147</v>
      </c>
      <c r="C17" s="161"/>
      <c r="D17" s="162" t="str">
        <f>'EP2 (9)'!F74</f>
        <v>…</v>
      </c>
      <c r="E17" s="157" t="s">
        <v>148</v>
      </c>
    </row>
    <row r="18" spans="2:5" ht="15.75" thickBot="1" x14ac:dyDescent="0.3">
      <c r="B18" s="32"/>
      <c r="C18" s="33"/>
      <c r="D18" s="33"/>
      <c r="E18" s="35"/>
    </row>
  </sheetData>
  <sheetProtection sheet="1" objects="1" scenarios="1"/>
  <mergeCells count="2">
    <mergeCell ref="B2:E2"/>
    <mergeCell ref="D11:E11"/>
  </mergeCells>
  <pageMargins left="0.7" right="0.7" top="0.75" bottom="0.75" header="0.3" footer="0.3"/>
  <pageSetup paperSize="9"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Parametres</vt:lpstr>
      <vt:lpstr>Description des 4 Niveaux</vt:lpstr>
      <vt:lpstr>EP1 (3)</vt:lpstr>
      <vt:lpstr>EP2 (9)</vt:lpstr>
      <vt:lpstr>Récapitulatif BEP MELEC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 JARGEAIS</dc:creator>
  <cp:lastModifiedBy>Franck JARGEAIS</cp:lastModifiedBy>
  <cp:lastPrinted>2017-03-19T17:33:30Z</cp:lastPrinted>
  <dcterms:created xsi:type="dcterms:W3CDTF">2016-11-17T09:36:36Z</dcterms:created>
  <dcterms:modified xsi:type="dcterms:W3CDTF">2017-06-04T22:09:25Z</dcterms:modified>
</cp:coreProperties>
</file>