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TRAVAIL\01- IEN OT - R2013\90- CPC\01- Bac Pro ELEEC\301 - Grilles exam\Version 3\"/>
    </mc:Choice>
  </mc:AlternateContent>
  <bookViews>
    <workbookView xWindow="0" yWindow="0" windowWidth="19200" windowHeight="7455"/>
  </bookViews>
  <sheets>
    <sheet name="Paramètres" sheetId="7" r:id="rId1"/>
    <sheet name="Description des 4 Niveaux" sheetId="2" r:id="rId2"/>
    <sheet name="E2 (3)" sheetId="5" r:id="rId3"/>
    <sheet name="E31 (4)" sheetId="8" r:id="rId4"/>
    <sheet name="E32 (3)" sheetId="4" r:id="rId5"/>
    <sheet name="E33 (2)" sheetId="1" r:id="rId6"/>
    <sheet name="Récap BAC MELEC ponctuels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D21" i="9" l="1"/>
  <c r="D19" i="9"/>
  <c r="D17" i="9"/>
  <c r="D15" i="9"/>
  <c r="D11" i="9"/>
  <c r="D9" i="9"/>
  <c r="E7" i="9"/>
  <c r="D7" i="9"/>
  <c r="D5" i="9"/>
  <c r="E7" i="4"/>
  <c r="E7" i="1"/>
  <c r="E7" i="8"/>
  <c r="D7" i="4"/>
  <c r="D7" i="1"/>
  <c r="D7" i="8"/>
  <c r="D9" i="4"/>
  <c r="D9" i="1"/>
  <c r="D9" i="8"/>
  <c r="D5" i="4"/>
  <c r="D5" i="1"/>
  <c r="D5" i="8"/>
  <c r="E7" i="5"/>
  <c r="D7" i="5"/>
  <c r="D9" i="5"/>
  <c r="D5" i="5"/>
  <c r="L36" i="1" l="1"/>
  <c r="L35" i="1"/>
  <c r="L34" i="1"/>
  <c r="L33" i="1"/>
  <c r="L32" i="1"/>
  <c r="L31" i="1"/>
  <c r="L25" i="1"/>
  <c r="L24" i="1"/>
  <c r="L23" i="1"/>
  <c r="L22" i="1"/>
  <c r="L21" i="1"/>
  <c r="E37" i="1"/>
  <c r="E26" i="1"/>
  <c r="L56" i="4"/>
  <c r="L55" i="4"/>
  <c r="L54" i="4"/>
  <c r="L53" i="4"/>
  <c r="L52" i="4"/>
  <c r="L51" i="4"/>
  <c r="L50" i="4"/>
  <c r="L44" i="4"/>
  <c r="L43" i="4"/>
  <c r="L42" i="4"/>
  <c r="L41" i="4"/>
  <c r="L35" i="4"/>
  <c r="L34" i="4"/>
  <c r="L33" i="4"/>
  <c r="L32" i="4"/>
  <c r="L26" i="4"/>
  <c r="L25" i="4"/>
  <c r="L24" i="4"/>
  <c r="L23" i="4"/>
  <c r="L22" i="4"/>
  <c r="L21" i="4"/>
  <c r="E57" i="4"/>
  <c r="E45" i="4"/>
  <c r="E36" i="4"/>
  <c r="E27" i="4"/>
  <c r="E59" i="8"/>
  <c r="E47" i="8"/>
  <c r="L58" i="8"/>
  <c r="L57" i="8"/>
  <c r="L56" i="8"/>
  <c r="L55" i="8"/>
  <c r="L54" i="8"/>
  <c r="L53" i="8"/>
  <c r="L52" i="8"/>
  <c r="L46" i="8"/>
  <c r="L45" i="8"/>
  <c r="L44" i="8"/>
  <c r="L43" i="8"/>
  <c r="L42" i="8"/>
  <c r="L41" i="8"/>
  <c r="L40" i="8"/>
  <c r="L39" i="8"/>
  <c r="L38" i="8"/>
  <c r="L37" i="8"/>
  <c r="L31" i="8"/>
  <c r="L30" i="8"/>
  <c r="L29" i="8"/>
  <c r="L28" i="8"/>
  <c r="L27" i="8"/>
  <c r="L26" i="8"/>
  <c r="L25" i="8"/>
  <c r="L24" i="8"/>
  <c r="L23" i="8"/>
  <c r="L22" i="8"/>
  <c r="L21" i="8"/>
  <c r="E32" i="8"/>
  <c r="L53" i="5"/>
  <c r="L52" i="5"/>
  <c r="L51" i="5"/>
  <c r="L45" i="5"/>
  <c r="L44" i="5"/>
  <c r="L43" i="5"/>
  <c r="L42" i="5"/>
  <c r="L36" i="5"/>
  <c r="L35" i="5"/>
  <c r="L34" i="5"/>
  <c r="L22" i="5"/>
  <c r="L23" i="5"/>
  <c r="L24" i="5"/>
  <c r="L25" i="5"/>
  <c r="L26" i="5"/>
  <c r="L27" i="5"/>
  <c r="L28" i="5"/>
  <c r="L21" i="5"/>
  <c r="E54" i="5"/>
  <c r="E46" i="5"/>
  <c r="E37" i="5"/>
  <c r="E29" i="5"/>
  <c r="I14" i="4" l="1"/>
  <c r="I14" i="8"/>
  <c r="H14" i="4"/>
  <c r="H14" i="8"/>
  <c r="G14" i="4"/>
  <c r="G14" i="8"/>
  <c r="F14" i="4"/>
  <c r="F14" i="8"/>
  <c r="I14" i="5"/>
  <c r="H14" i="5"/>
  <c r="G14" i="5"/>
  <c r="F14" i="5"/>
  <c r="L28" i="1"/>
  <c r="L18" i="1"/>
  <c r="L47" i="4"/>
  <c r="L38" i="4"/>
  <c r="L29" i="4"/>
  <c r="L18" i="4"/>
  <c r="L49" i="8"/>
  <c r="L34" i="8"/>
  <c r="L18" i="8"/>
  <c r="L48" i="5"/>
  <c r="L39" i="5"/>
  <c r="L31" i="5"/>
  <c r="L18" i="5"/>
  <c r="H49" i="5" l="1"/>
  <c r="K48" i="5" s="1"/>
  <c r="G49" i="5"/>
  <c r="H40" i="5"/>
  <c r="K39" i="5" s="1"/>
  <c r="G40" i="5"/>
  <c r="H32" i="5"/>
  <c r="K31" i="5" s="1"/>
  <c r="G32" i="5"/>
  <c r="H19" i="5"/>
  <c r="G19" i="5"/>
  <c r="K18" i="5" s="1"/>
  <c r="D11" i="5"/>
  <c r="H50" i="8"/>
  <c r="K49" i="8" s="1"/>
  <c r="G50" i="8"/>
  <c r="H35" i="8"/>
  <c r="K34" i="8" s="1"/>
  <c r="G35" i="8"/>
  <c r="H19" i="8"/>
  <c r="K18" i="8" s="1"/>
  <c r="G19" i="8"/>
  <c r="D11" i="8"/>
  <c r="H48" i="4"/>
  <c r="K47" i="4" s="1"/>
  <c r="G48" i="4"/>
  <c r="H39" i="4"/>
  <c r="K38" i="4" s="1"/>
  <c r="G39" i="4"/>
  <c r="H30" i="4"/>
  <c r="K29" i="4" s="1"/>
  <c r="G30" i="4"/>
  <c r="H19" i="4"/>
  <c r="G19" i="4"/>
  <c r="K18" i="4"/>
  <c r="D11" i="4"/>
  <c r="D11" i="1"/>
  <c r="G29" i="1"/>
  <c r="H29" i="1"/>
  <c r="H19" i="1"/>
  <c r="G19" i="1"/>
  <c r="I59" i="4" l="1"/>
  <c r="I61" i="8"/>
  <c r="I56" i="5"/>
  <c r="K28" i="1"/>
  <c r="K18" i="1"/>
  <c r="I39" i="1" l="1"/>
</calcChain>
</file>

<file path=xl/sharedStrings.xml><?xml version="1.0" encoding="utf-8"?>
<sst xmlns="http://schemas.openxmlformats.org/spreadsheetml/2006/main" count="381" uniqueCount="203">
  <si>
    <t>C8 : Diagnostiquer  un dysfonctionnement</t>
  </si>
  <si>
    <t>C9 : Remplacer un matériel électrique</t>
  </si>
  <si>
    <t>N1</t>
  </si>
  <si>
    <t>N2</t>
  </si>
  <si>
    <t>N3</t>
  </si>
  <si>
    <t>N4</t>
  </si>
  <si>
    <t>Compétence non acquise</t>
  </si>
  <si>
    <t>1/3</t>
  </si>
  <si>
    <t>2/3</t>
  </si>
  <si>
    <t>3/3</t>
  </si>
  <si>
    <t>x</t>
  </si>
  <si>
    <t>Bac Pro MELEC - E33 - Dépannage d'une installation</t>
  </si>
  <si>
    <t>14 / 20</t>
  </si>
  <si>
    <t>6/20</t>
  </si>
  <si>
    <t>Bac Pro MELEC - E31 - Réalisation d'une installation</t>
  </si>
  <si>
    <t>C2 : Organiser l’opération dans son contexte</t>
  </si>
  <si>
    <t>C4 : Réaliser une installation de manière éco-responsable</t>
  </si>
  <si>
    <t>coefficient 2</t>
  </si>
  <si>
    <t>Année scolaire</t>
  </si>
  <si>
    <t>2016-17</t>
  </si>
  <si>
    <t>identité du candidat</t>
  </si>
  <si>
    <t>Prénom</t>
  </si>
  <si>
    <t>Nom</t>
  </si>
  <si>
    <t>Nom 1</t>
  </si>
  <si>
    <t>Prénom 1</t>
  </si>
  <si>
    <t>établissement</t>
  </si>
  <si>
    <t>n° candidat</t>
  </si>
  <si>
    <t>N° candidat</t>
  </si>
  <si>
    <t>A2017 0000 0000</t>
  </si>
  <si>
    <t>NOTE calculée</t>
  </si>
  <si>
    <t>Bac Pro MELEC - E32 - Livraison d'une installation</t>
  </si>
  <si>
    <t>C5 : Contrôler les grandeurs caractéristiques de l’installation</t>
  </si>
  <si>
    <t>C6 : Régler, paramétrer les matériels de l’installation</t>
  </si>
  <si>
    <t>C7 : Valider le fonctionnement de l’installation</t>
  </si>
  <si>
    <t>C13 : Communiquer avec le client/usager sur l’opération</t>
  </si>
  <si>
    <t>C12 : Communiquer entre professionnels sur l’opération</t>
  </si>
  <si>
    <t>Bac Pro MELEC - E2 - Préparation d'une opération</t>
  </si>
  <si>
    <t>coefficient 3</t>
  </si>
  <si>
    <t>coefficient 4</t>
  </si>
  <si>
    <t>C1 : Analyser les conditions de l’opération et son contexte</t>
  </si>
  <si>
    <t>C3 : Définir une installation à l’aide de solutions préétablies</t>
  </si>
  <si>
    <t>C10 : Exploiter les outils numériques dans le contexte professionnel</t>
  </si>
  <si>
    <t>4/20</t>
  </si>
  <si>
    <t>06/20</t>
  </si>
  <si>
    <t>C11 : Compléter les documents liés aux opérations</t>
  </si>
  <si>
    <t>5/20</t>
  </si>
  <si>
    <t>6 / 20</t>
  </si>
  <si>
    <t>10/20</t>
  </si>
  <si>
    <t>• Les contrôles (visuels, caractéristiques …) sont réalisés</t>
  </si>
  <si>
    <t>• Les mesures (électriques, dimensionnelles, …) sont réalisées</t>
  </si>
  <si>
    <t>• Les mesures liées à l’efficacité énergétique sont réalisées</t>
  </si>
  <si>
    <t xml:space="preserve">• Les essais adaptés sont réalisés </t>
  </si>
  <si>
    <t xml:space="preserve">• Les grandeurs contrôlées sont correctement interprétées au regard des prescriptions </t>
  </si>
  <si>
    <t>• Les règles de santé et de sécurité au travail sont respectées</t>
  </si>
  <si>
    <t>• Les réglages sont réalisés conformément aux prescriptions</t>
  </si>
  <si>
    <t>• Les réglages prennent en compte l’efficacité énergétique</t>
  </si>
  <si>
    <t>• Les paramétrages guidés sont réalisés conformément aux prescriptions</t>
  </si>
  <si>
    <t>• L’installation est mise en fonctionnement conformément aux prescriptions</t>
  </si>
  <si>
    <t>• Le fonctionnement est conforme aux spécifications du cahier des charges (y compris celles liées à l’efficacité énergétique)</t>
  </si>
  <si>
    <t>• Les opérations nécessaires à la levée de réserves sont faites</t>
  </si>
  <si>
    <t>• Les besoins du client sont collectés</t>
  </si>
  <si>
    <t>• Les contraintes techniques d’utilisation et de performances énergétiques de l’installation sont expliquées</t>
  </si>
  <si>
    <t>• Les usages et le fonctionnement de l’installation sont maîtrisés par le client/l’usager</t>
  </si>
  <si>
    <t>• Les choix technologiques et économiques sont expliqués</t>
  </si>
  <si>
    <t xml:space="preserve">• L’état d’avancement de l’opération et ses contraintes sont expliqués </t>
  </si>
  <si>
    <t>• Les prestations complémentaires sont expliquées</t>
  </si>
  <si>
    <t>• La satisfaction client est collectée</t>
  </si>
  <si>
    <t>• Après inventaire, les matériels, équipements et outillages manquants sont listés</t>
  </si>
  <si>
    <t>• Le bon d’approvisionnement ou bon de commande est complété</t>
  </si>
  <si>
    <t>• Les tâches sont réparties en fonction des habilitations et des certifications des électriciens affectés</t>
  </si>
  <si>
    <t>• La répartition des tâches prend en compte l’avancement des autres intervenants</t>
  </si>
  <si>
    <t xml:space="preserve">• Les activités sont organisées de manière chronologique </t>
  </si>
  <si>
    <t xml:space="preserve">• Les contraintes propres au poste de travail y compris environnementales sont prises en compte  </t>
  </si>
  <si>
    <t>• Les activités sont (ré)organisées en fonction des aléas (techniques, organisationnels, …)</t>
  </si>
  <si>
    <t>• Le poste de travail est organisé avec ergonomie</t>
  </si>
  <si>
    <t>• Le poste de travail est approvisionné en matériels, équipements et outillages</t>
  </si>
  <si>
    <t xml:space="preserve">• Le lieu d’activité est restitué quotidiennement  propre et en ordre  </t>
  </si>
  <si>
    <t>• Les matériels sont posés conformément aux prescriptions et règles de l’art</t>
  </si>
  <si>
    <t>• Le façonnage est réalisé conformément aux prescriptions et règles de l’art</t>
  </si>
  <si>
    <t>• Les câblages et les raccordements sont réalisés conformément aux prescriptions et règles de l’art</t>
  </si>
  <si>
    <t xml:space="preserve">• Les adaptations techniques nécessaires sont réalisées </t>
  </si>
  <si>
    <t>• Les réalisations respectent les contraintes liées à l’efficacité énergétique</t>
  </si>
  <si>
    <t>• Les autocontrôles sont réalisés et les fiches d’autocontrôles sont complétées</t>
  </si>
  <si>
    <t xml:space="preserve">• Les déchets sont triés et évacués de manière sélective </t>
  </si>
  <si>
    <t>• Le consommable est utilisé sans gaspillage</t>
  </si>
  <si>
    <t>• Les procédures de respect de l’environnement des lieux et des biens sont appliquées</t>
  </si>
  <si>
    <t>• Les informations nécessaires à la communication (les contraintes des autres intervenants, les aléas rencontrés, les consignes de la hiérarchie, la préparation de la réunion de chantier …) sont identifiées</t>
  </si>
  <si>
    <t>• Les contraintes techniques sont expliquées</t>
  </si>
  <si>
    <t>• Les choix technologiques sont argumentés</t>
  </si>
  <si>
    <t>• Les choix économiques sont expliqués</t>
  </si>
  <si>
    <t xml:space="preserve">• Les contraintes techniques liées à la performance énergétique de l’installation sont expliquées </t>
  </si>
  <si>
    <t>• L’état d’avancement de l’opération est justifié</t>
  </si>
  <si>
    <t>• Les difficultés sont remontées à la hiérarchie</t>
  </si>
  <si>
    <t xml:space="preserve">• Les informations nécessaires sont recueillies </t>
  </si>
  <si>
    <t xml:space="preserve">• Les contraintes techniques et d’exécution sont repérées </t>
  </si>
  <si>
    <t>• Les contraintes liées à l’efficacité énergétique sont repérées</t>
  </si>
  <si>
    <t>• Les risques professionnels sont évalués</t>
  </si>
  <si>
    <t>• Les mesures de prévention de santé et sécurité au travail sont proposées</t>
  </si>
  <si>
    <t xml:space="preserve">• Les contraintes environnementales sont recensées </t>
  </si>
  <si>
    <t>• Les interactions avec les autres intervenants sont repérées</t>
  </si>
  <si>
    <t>• Les habilitations et certifications nécessaires à l’opération sont identifiées</t>
  </si>
  <si>
    <t xml:space="preserve">• Le dossier technique des opérations est constitué et complet </t>
  </si>
  <si>
    <t xml:space="preserve">• La solution technique proposée répond au besoin du client et elle est pertinente </t>
  </si>
  <si>
    <t xml:space="preserve">• La solution technique proposée intègre les enjeux d’efficacité énergétique </t>
  </si>
  <si>
    <t xml:space="preserve">• Les applications numériques (logiciels* de représentation graphique, de dimensionnement, de chiffrage, …) sont exploitées avec pertinence </t>
  </si>
  <si>
    <t xml:space="preserve">• La recherche d’information est faite avec pertinence </t>
  </si>
  <si>
    <t xml:space="preserve">• Les moyens et outils de communication numériques sont exploités avec pertinence </t>
  </si>
  <si>
    <t>• Les moyens et outils de communication sont exploités de manière éthique et responsable</t>
  </si>
  <si>
    <t>• Les documents à compléter sont identifiés</t>
  </si>
  <si>
    <t>• Les informations nécessaires sont identifiées</t>
  </si>
  <si>
    <t>• Les documents sont complétés ou modifiés correctement</t>
  </si>
  <si>
    <t>juin 2017</t>
  </si>
  <si>
    <t>Nom étab de formation</t>
  </si>
  <si>
    <t>Consignes</t>
  </si>
  <si>
    <t>Paramètres</t>
  </si>
  <si>
    <t>Dans chaque onglet :</t>
  </si>
  <si>
    <t>Bac Pro MELEC</t>
  </si>
  <si>
    <t>Utilisation</t>
  </si>
  <si>
    <t>Conformément au référentiel :</t>
  </si>
  <si>
    <t>Remplir les zones bleues dans la zone "Paramètres" ci-dessus</t>
  </si>
  <si>
    <t>Le fichier est enregistré avec Nom et Prénom du candidat puis communiqué au centre de délibération</t>
  </si>
  <si>
    <t xml:space="preserve"> sur un support conforme aux consignes du chef de centre.</t>
  </si>
  <si>
    <t xml:space="preserve"> /20</t>
  </si>
  <si>
    <t>…</t>
  </si>
  <si>
    <t>session</t>
  </si>
  <si>
    <t xml:space="preserve"> et en accord avec les instructions du chef de centre d'examen.</t>
  </si>
  <si>
    <t>Compétence partiellement aquise</t>
  </si>
  <si>
    <t>Compétence totalement acquise et transférable</t>
  </si>
  <si>
    <t>Compétence en cours d'acquisition non stabilisée</t>
  </si>
  <si>
    <t>travail confié.</t>
  </si>
  <si>
    <t>Niveau d'acquisition complet : le candidat sait s'adapter et transférer la compétence</t>
  </si>
  <si>
    <t xml:space="preserve"> dans toutes les situations sans aide.</t>
  </si>
  <si>
    <t xml:space="preserve">Niveau d'acquisition très insuffisant : le candidat ne peut travailler sans être </t>
  </si>
  <si>
    <t xml:space="preserve"> très souvent accompagné.</t>
  </si>
  <si>
    <t xml:space="preserve">Niveau d'acquisition incomplet : le transfert de la compétence  n'est pas total dans </t>
  </si>
  <si>
    <t>chaque situation de travail proposée, une aide est parfois requise.</t>
  </si>
  <si>
    <t>Poids relatif du niveau de maîtrise</t>
  </si>
  <si>
    <t>d'une compétence</t>
  </si>
  <si>
    <t>Niveau d'acquisition fragile qui nécessite un accompagnement pour effectuer le</t>
  </si>
  <si>
    <t>NB : il n'y a pas de mot de passe pour retirer la protection de la feuille (la protection évite d'effacer des formules).</t>
  </si>
  <si>
    <t>Grille de notation des épreuves ponctuelles</t>
  </si>
  <si>
    <t>Saisir la note du candidat dans l'application institutionelle, conformément aux instructions académiques</t>
  </si>
  <si>
    <r>
      <t xml:space="preserve">    </t>
    </r>
    <r>
      <rPr>
        <b/>
        <sz val="11"/>
        <color theme="1"/>
        <rFont val="Calibri"/>
        <family val="2"/>
        <scheme val="minor"/>
      </rPr>
      <t xml:space="preserve">au regard de chaque critère d'évaluation </t>
    </r>
    <r>
      <rPr>
        <sz val="11"/>
        <color theme="1"/>
        <rFont val="Calibri"/>
        <family val="2"/>
        <scheme val="minor"/>
      </rPr>
      <t xml:space="preserve">de la compétence visée </t>
    </r>
  </si>
  <si>
    <t xml:space="preserve">·  Les informations relatives au dysfonctionnement sont analysées </t>
  </si>
  <si>
    <t>·  Le fonctionnement de l’installation est analysé</t>
  </si>
  <si>
    <t xml:space="preserve">·  Le diagnostic est posé </t>
  </si>
  <si>
    <t>·  Le diagnostic est pertinent et complet</t>
  </si>
  <si>
    <t>·  Les règles de santé et de sécurité au travail sont respectées</t>
  </si>
  <si>
    <t>·  Le matériel électrique à remplacer est identifié</t>
  </si>
  <si>
    <t>·  Le matériel électrique à remplacer est correctement déposé</t>
  </si>
  <si>
    <t>·  Le matériel électrique de remplacement est correctement choisi</t>
  </si>
  <si>
    <t>·  Le matériel électrique de remplacement est correctement installé</t>
  </si>
  <si>
    <t>·  Le fonctionnement est vérifié après rétablissement des énergies</t>
  </si>
  <si>
    <t>Note attribuée au candidat</t>
  </si>
  <si>
    <t xml:space="preserve">    &gt; le jury compléte la zone "appréciation" destinée à éclairer le jury final sur la note obtenue</t>
  </si>
  <si>
    <t>Non évalué</t>
  </si>
  <si>
    <t xml:space="preserve">   (si un critère d'évaluation ne peut être évalué dans l'épreuve, la colonne "non évalué" est remplie avec "X").</t>
  </si>
  <si>
    <t xml:space="preserve">    &gt; le jury saisit manuellement la note sur 20 qu'il attribue au candidat dans la cellule "…" /20 .</t>
  </si>
  <si>
    <t xml:space="preserve">" La notation de l'épreuve s'obtient à partir de la grille </t>
  </si>
  <si>
    <t xml:space="preserve"> nationale d'évaluation par compétences publiée dans la </t>
  </si>
  <si>
    <t xml:space="preserve"> circulaire nationale d'organisation".</t>
  </si>
  <si>
    <t xml:space="preserve"> " La commission d'évaluation est composée de 2 membres :</t>
  </si>
  <si>
    <t xml:space="preserve">  - un enseignant du domaine professionnel (…)</t>
  </si>
  <si>
    <t xml:space="preserve">  - un professionnel (ou à défaut un autre enseignant)"</t>
  </si>
  <si>
    <t xml:space="preserve"> "A l'issue de l'évaluation, il est constitué pour chaque</t>
  </si>
  <si>
    <t xml:space="preserve"> candidat un dossier composé :</t>
  </si>
  <si>
    <t xml:space="preserve">  - du sujet relatif à l'épreuve,</t>
  </si>
  <si>
    <t xml:space="preserve">    ou complétés par le candidat</t>
  </si>
  <si>
    <t xml:space="preserve">  - de l'ensemble des documents produits </t>
  </si>
  <si>
    <t xml:space="preserve">  - de la fiche d'évaluation comportant la note."</t>
  </si>
  <si>
    <t>" Ce dossier est tenu à la disposition du jury académique de</t>
  </si>
  <si>
    <t xml:space="preserve"> délibération et de l'autorité académique selon la </t>
  </si>
  <si>
    <t xml:space="preserve"> réglementation en vigueur"</t>
  </si>
  <si>
    <t>Positionner le niveau de maîtrise de C1 sur 1 des 4 niveaux</t>
  </si>
  <si>
    <t>Positionner le niveau de maîtrise de C3 sur 1 des 4 niveaux</t>
  </si>
  <si>
    <t>Positionner le niveau de maîtrise de C10 sur 1 des 4 niveaux</t>
  </si>
  <si>
    <t>Positionner le niveau de maîtrise de C11 sur 1 des 4 niveaux</t>
  </si>
  <si>
    <t>Positionner le niveau de maîtrise de C2 sur 1 des 4 niveaux</t>
  </si>
  <si>
    <t>Positionner le niveau de maîtrise de C4 sur 1 des 4 niveaux</t>
  </si>
  <si>
    <t>Positionner le niveau de maîtrise de C12 sur 1 des 4 niveaux</t>
  </si>
  <si>
    <t>Positionner le niveau de maîtrise de C5 sur 1 des 4 niveaux</t>
  </si>
  <si>
    <t>Positionner le niveau de maîtrise de C6 sur 1 des 4 niveaux</t>
  </si>
  <si>
    <t>Positionner le niveau de maîtrise de C7 sur 1 des 4 niveaux</t>
  </si>
  <si>
    <t>Positionner le niveau de maîtrise de C13 sur 1 des 4 niveaux</t>
  </si>
  <si>
    <t>Positionner le niveau de maîtrise de C8 sur 1 des 4 niveaux</t>
  </si>
  <si>
    <t>Positionner le niveau de maîtrise de C9 sur 1 des 4 niveaux</t>
  </si>
  <si>
    <r>
      <t>Appréciation de la performance du candidat durant l'épreuve</t>
    </r>
    <r>
      <rPr>
        <sz val="11"/>
        <color theme="1"/>
        <rFont val="Calibri"/>
        <family val="2"/>
        <scheme val="minor"/>
      </rPr>
      <t xml:space="preserve"> :</t>
    </r>
  </si>
  <si>
    <t>Date et horaires de l'épreuve :</t>
  </si>
  <si>
    <t>saisir ici la date et les horaires</t>
  </si>
  <si>
    <t>saisir ici l'appréciation</t>
  </si>
  <si>
    <t xml:space="preserve">Nom et Prénom des membres du jury : </t>
  </si>
  <si>
    <t>saisir ici les prénoms et noms des membres du jury</t>
  </si>
  <si>
    <t>préciser les indicateurs retenus pour ce critère</t>
  </si>
  <si>
    <t>Bac Pro MELEC - épreuves professionnelles ponctuelles</t>
  </si>
  <si>
    <t>NOTE épreuve E2</t>
  </si>
  <si>
    <t>NOTE épreuve E31</t>
  </si>
  <si>
    <t>NOTE épreuve E32</t>
  </si>
  <si>
    <t>NOTE épreuve E33</t>
  </si>
  <si>
    <t>/20</t>
  </si>
  <si>
    <t xml:space="preserve">    &gt; le jury compléte la date, les horaires et l'identité des membres du jury</t>
  </si>
  <si>
    <r>
      <t xml:space="preserve">  &gt; le jury évalue, pour chaque compétence, le niveau de performance du candidat (par un "X" sur </t>
    </r>
    <r>
      <rPr>
        <b/>
        <sz val="11"/>
        <color theme="1"/>
        <rFont val="Calibri"/>
        <family val="2"/>
        <scheme val="minor"/>
      </rPr>
      <t>1 des 5 niveaux</t>
    </r>
    <r>
      <rPr>
        <sz val="11"/>
        <color theme="1"/>
        <rFont val="Calibri"/>
        <family val="2"/>
        <scheme val="minor"/>
      </rPr>
      <t>),</t>
    </r>
  </si>
  <si>
    <r>
      <t xml:space="preserve">    &gt; le jury positionne </t>
    </r>
    <r>
      <rPr>
        <b/>
        <u/>
        <sz val="11"/>
        <color theme="1"/>
        <rFont val="Calibri"/>
        <family val="2"/>
        <scheme val="minor"/>
      </rPr>
      <t>ensuite</t>
    </r>
    <r>
      <rPr>
        <sz val="11"/>
        <color theme="1"/>
        <rFont val="Calibri"/>
        <family val="2"/>
        <scheme val="minor"/>
      </rPr>
      <t xml:space="preserve"> le niveau de maîtrise de chaque compétence (par un  "X" sur</t>
    </r>
    <r>
      <rPr>
        <b/>
        <sz val="11"/>
        <color theme="1"/>
        <rFont val="Calibri"/>
        <family val="2"/>
        <scheme val="minor"/>
      </rPr>
      <t xml:space="preserve"> 1 des 4 niveaux</t>
    </r>
    <r>
      <rPr>
        <sz val="11"/>
        <color theme="1"/>
        <rFont val="Calibri"/>
        <family val="2"/>
        <scheme val="minor"/>
      </rPr>
      <t>).</t>
    </r>
  </si>
  <si>
    <t>version 1.1 - juin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</si>
</sst>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0" fillId="0" borderId="4" xfId="0" applyBorder="1"/>
    <xf numFmtId="0" fontId="0" fillId="0" borderId="4" xfId="0" applyFont="1" applyBorder="1"/>
    <xf numFmtId="0" fontId="0" fillId="0" borderId="7" xfId="0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4" xfId="0" applyFont="1" applyBorder="1" applyAlignment="1"/>
    <xf numFmtId="0" fontId="10" fillId="0" borderId="0" xfId="0" applyFont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0" xfId="0" applyFont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7" fontId="12" fillId="5" borderId="9" xfId="0" quotePrefix="1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9" xfId="0" quotePrefix="1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49" fontId="0" fillId="0" borderId="0" xfId="0" applyNumberFormat="1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1" fillId="0" borderId="0" xfId="0" applyFont="1" applyBorder="1"/>
    <xf numFmtId="0" fontId="0" fillId="0" borderId="13" xfId="0" applyBorder="1"/>
    <xf numFmtId="0" fontId="0" fillId="0" borderId="14" xfId="0" applyBorder="1"/>
    <xf numFmtId="49" fontId="0" fillId="0" borderId="14" xfId="0" applyNumberFormat="1" applyBorder="1"/>
    <xf numFmtId="0" fontId="0" fillId="0" borderId="15" xfId="0" applyBorder="1"/>
    <xf numFmtId="0" fontId="0" fillId="0" borderId="0" xfId="0" applyFill="1" applyBorder="1"/>
    <xf numFmtId="164" fontId="15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0" fontId="15" fillId="0" borderId="0" xfId="0" applyFont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22" xfId="0" applyBorder="1"/>
    <xf numFmtId="0" fontId="0" fillId="0" borderId="6" xfId="0" applyBorder="1"/>
    <xf numFmtId="0" fontId="0" fillId="0" borderId="9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quotePrefix="1" applyBorder="1"/>
    <xf numFmtId="9" fontId="1" fillId="5" borderId="24" xfId="0" applyNumberFormat="1" applyFont="1" applyFill="1" applyBorder="1" applyAlignment="1">
      <alignment horizontal="center" vertical="center"/>
    </xf>
    <xf numFmtId="9" fontId="6" fillId="5" borderId="11" xfId="0" applyNumberFormat="1" applyFont="1" applyFill="1" applyBorder="1" applyAlignment="1">
      <alignment horizontal="center" vertical="center"/>
    </xf>
    <xf numFmtId="0" fontId="10" fillId="0" borderId="12" xfId="0" applyFont="1" applyBorder="1" applyAlignment="1"/>
    <xf numFmtId="17" fontId="10" fillId="5" borderId="0" xfId="0" quotePrefix="1" applyNumberFormat="1" applyFont="1" applyFill="1" applyBorder="1" applyAlignment="1">
      <alignment horizontal="center" vertical="center" wrapText="1"/>
    </xf>
    <xf numFmtId="9" fontId="1" fillId="5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Font="1" applyBorder="1" applyAlignment="1">
      <alignment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4" fillId="9" borderId="3" xfId="0" quotePrefix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49" fontId="0" fillId="3" borderId="0" xfId="0" applyNumberFormat="1" applyFill="1" applyBorder="1" applyProtection="1">
      <protection locked="0"/>
    </xf>
    <xf numFmtId="49" fontId="0" fillId="0" borderId="0" xfId="0" applyNumberFormat="1" applyFill="1" applyBorder="1"/>
    <xf numFmtId="0" fontId="1" fillId="4" borderId="0" xfId="0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9" fontId="1" fillId="4" borderId="0" xfId="0" applyNumberFormat="1" applyFont="1" applyFill="1" applyAlignment="1">
      <alignment horizontal="center"/>
    </xf>
    <xf numFmtId="9" fontId="1" fillId="4" borderId="0" xfId="0" quotePrefix="1" applyNumberFormat="1" applyFont="1" applyFill="1" applyAlignment="1">
      <alignment horizontal="center" vertical="center"/>
    </xf>
    <xf numFmtId="9" fontId="1" fillId="4" borderId="0" xfId="0" quotePrefix="1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0" fillId="0" borderId="0" xfId="0" applyFont="1" applyBorder="1" applyAlignment="1"/>
    <xf numFmtId="0" fontId="0" fillId="0" borderId="11" xfId="0" applyBorder="1" applyAlignment="1">
      <alignment horizontal="center" wrapText="1"/>
    </xf>
    <xf numFmtId="0" fontId="1" fillId="5" borderId="22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0" fillId="0" borderId="23" xfId="0" applyBorder="1"/>
    <xf numFmtId="0" fontId="3" fillId="2" borderId="23" xfId="0" applyFont="1" applyFill="1" applyBorder="1" applyAlignment="1">
      <alignment horizontal="center" vertical="center"/>
    </xf>
    <xf numFmtId="0" fontId="3" fillId="2" borderId="26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7" fontId="1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7" fontId="19" fillId="0" borderId="16" xfId="0" quotePrefix="1" applyNumberFormat="1" applyFont="1" applyFill="1" applyBorder="1" applyAlignment="1">
      <alignment horizontal="left" vertical="center" wrapText="1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17" fontId="10" fillId="0" borderId="0" xfId="0" quotePrefix="1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7" fontId="2" fillId="0" borderId="0" xfId="0" quotePrefix="1" applyNumberFormat="1" applyFont="1" applyFill="1" applyBorder="1" applyAlignment="1">
      <alignment horizontal="left" vertical="center" wrapText="1"/>
    </xf>
    <xf numFmtId="17" fontId="2" fillId="0" borderId="16" xfId="0" quotePrefix="1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164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quotePrefix="1" applyFont="1" applyFill="1" applyBorder="1" applyAlignment="1">
      <alignment horizontal="center" vertical="center" wrapText="1"/>
    </xf>
    <xf numFmtId="0" fontId="19" fillId="0" borderId="16" xfId="0" quotePrefix="1" applyFont="1" applyFill="1" applyBorder="1" applyAlignment="1">
      <alignment horizontal="left" vertical="center" wrapText="1"/>
    </xf>
    <xf numFmtId="0" fontId="21" fillId="0" borderId="16" xfId="0" quotePrefix="1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17" fontId="19" fillId="0" borderId="16" xfId="0" quotePrefix="1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23" xfId="0" applyFill="1" applyBorder="1"/>
    <xf numFmtId="0" fontId="0" fillId="11" borderId="4" xfId="0" applyFill="1" applyBorder="1"/>
    <xf numFmtId="0" fontId="0" fillId="12" borderId="16" xfId="0" applyFill="1" applyBorder="1" applyProtection="1">
      <protection locked="0"/>
    </xf>
    <xf numFmtId="0" fontId="0" fillId="11" borderId="4" xfId="0" applyFont="1" applyFill="1" applyBorder="1"/>
    <xf numFmtId="0" fontId="10" fillId="11" borderId="4" xfId="0" applyFont="1" applyFill="1" applyBorder="1" applyAlignment="1"/>
    <xf numFmtId="0" fontId="0" fillId="12" borderId="16" xfId="0" applyFill="1" applyBorder="1" applyAlignment="1">
      <alignment horizontal="center"/>
    </xf>
    <xf numFmtId="0" fontId="9" fillId="12" borderId="0" xfId="0" applyFont="1" applyFill="1" applyBorder="1" applyAlignment="1">
      <alignment horizontal="center" vertical="center"/>
    </xf>
    <xf numFmtId="0" fontId="0" fillId="12" borderId="16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/>
    </xf>
    <xf numFmtId="164" fontId="24" fillId="0" borderId="0" xfId="0" applyNumberFormat="1" applyFont="1"/>
    <xf numFmtId="164" fontId="24" fillId="0" borderId="0" xfId="0" applyNumberFormat="1" applyFont="1" applyFill="1"/>
    <xf numFmtId="164" fontId="24" fillId="0" borderId="0" xfId="0" applyNumberFormat="1" applyFont="1" applyAlignment="1"/>
    <xf numFmtId="164" fontId="24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left" vertical="center"/>
    </xf>
    <xf numFmtId="0" fontId="0" fillId="0" borderId="20" xfId="0" applyFont="1" applyBorder="1" applyAlignment="1" applyProtection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26" fillId="3" borderId="0" xfId="0" applyNumberFormat="1" applyFont="1" applyFill="1" applyBorder="1" applyAlignment="1">
      <alignment horizontal="center" vertical="center"/>
    </xf>
    <xf numFmtId="0" fontId="28" fillId="0" borderId="16" xfId="0" applyFont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7" fillId="5" borderId="0" xfId="0" applyFont="1" applyFill="1"/>
    <xf numFmtId="49" fontId="4" fillId="5" borderId="0" xfId="0" applyNumberFormat="1" applyFont="1" applyFill="1"/>
    <xf numFmtId="0" fontId="0" fillId="5" borderId="0" xfId="0" applyFill="1"/>
    <xf numFmtId="0" fontId="7" fillId="2" borderId="0" xfId="0" applyFont="1" applyFill="1" applyAlignment="1">
      <alignment horizontal="right" vertical="center"/>
    </xf>
    <xf numFmtId="0" fontId="7" fillId="2" borderId="0" xfId="0" applyFont="1" applyFill="1"/>
    <xf numFmtId="49" fontId="4" fillId="2" borderId="0" xfId="0" applyNumberFormat="1" applyFont="1" applyFill="1"/>
    <xf numFmtId="0" fontId="0" fillId="2" borderId="0" xfId="0" applyFill="1"/>
    <xf numFmtId="49" fontId="7" fillId="5" borderId="0" xfId="0" applyNumberFormat="1" applyFont="1" applyFill="1"/>
    <xf numFmtId="0" fontId="4" fillId="0" borderId="11" xfId="0" applyFont="1" applyBorder="1" applyAlignment="1">
      <alignment horizontal="right"/>
    </xf>
    <xf numFmtId="0" fontId="4" fillId="0" borderId="0" xfId="0" applyFont="1" applyBorder="1"/>
    <xf numFmtId="0" fontId="4" fillId="0" borderId="0" xfId="0" quotePrefix="1" applyFont="1" applyBorder="1"/>
    <xf numFmtId="0" fontId="4" fillId="2" borderId="11" xfId="0" applyFont="1" applyFill="1" applyBorder="1" applyAlignment="1">
      <alignment horizontal="right"/>
    </xf>
    <xf numFmtId="0" fontId="4" fillId="2" borderId="0" xfId="0" applyFont="1" applyFill="1" applyBorder="1"/>
    <xf numFmtId="0" fontId="4" fillId="3" borderId="11" xfId="0" applyFont="1" applyFill="1" applyBorder="1" applyAlignment="1">
      <alignment horizontal="right"/>
    </xf>
    <xf numFmtId="0" fontId="4" fillId="3" borderId="0" xfId="0" applyFont="1" applyFill="1" applyBorder="1"/>
    <xf numFmtId="0" fontId="4" fillId="5" borderId="11" xfId="0" applyFont="1" applyFill="1" applyBorder="1" applyAlignment="1">
      <alignment horizontal="right"/>
    </xf>
    <xf numFmtId="0" fontId="4" fillId="5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right"/>
    </xf>
    <xf numFmtId="0" fontId="4" fillId="13" borderId="0" xfId="0" applyFont="1" applyFill="1" applyBorder="1"/>
    <xf numFmtId="0" fontId="4" fillId="1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24" fillId="0" borderId="0" xfId="0" applyNumberFormat="1" applyFont="1" applyFill="1" applyAlignment="1"/>
    <xf numFmtId="164" fontId="24" fillId="0" borderId="0" xfId="0" applyNumberFormat="1" applyFont="1" applyFill="1" applyAlignment="1">
      <alignment wrapText="1"/>
    </xf>
    <xf numFmtId="164" fontId="24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" fillId="7" borderId="6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7" fillId="9" borderId="13" xfId="0" applyFont="1" applyFill="1" applyBorder="1" applyAlignment="1">
      <alignment horizontal="center"/>
    </xf>
    <xf numFmtId="0" fontId="17" fillId="9" borderId="14" xfId="0" applyFont="1" applyFill="1" applyBorder="1" applyAlignment="1">
      <alignment horizontal="center"/>
    </xf>
    <xf numFmtId="0" fontId="17" fillId="9" borderId="1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23" fillId="0" borderId="14" xfId="0" quotePrefix="1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9" fillId="0" borderId="7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left" vertical="center"/>
    </xf>
    <xf numFmtId="0" fontId="2" fillId="0" borderId="2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7" xfId="0" applyFont="1" applyBorder="1" applyAlignment="1" applyProtection="1">
      <alignment horizontal="left" vertical="center" wrapText="1"/>
      <protection locked="0"/>
    </xf>
    <xf numFmtId="0" fontId="27" fillId="0" borderId="0" xfId="0" applyFont="1" applyFill="1" applyBorder="1" applyAlignment="1">
      <alignment horizontal="center" vertical="center"/>
    </xf>
    <xf numFmtId="49" fontId="26" fillId="3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5"/>
  <sheetViews>
    <sheetView tabSelected="1" workbookViewId="0">
      <selection activeCell="B4" sqref="B4:K4"/>
    </sheetView>
  </sheetViews>
  <sheetFormatPr baseColWidth="10" defaultRowHeight="15" x14ac:dyDescent="0.25"/>
  <cols>
    <col min="2" max="2" width="3.7109375" customWidth="1"/>
    <col min="3" max="3" width="14.7109375" customWidth="1"/>
    <col min="4" max="4" width="2.85546875" customWidth="1"/>
    <col min="5" max="5" width="25.5703125" style="37" customWidth="1"/>
    <col min="6" max="6" width="4.85546875" customWidth="1"/>
  </cols>
  <sheetData>
    <row r="2" spans="2:11" ht="15.75" thickBot="1" x14ac:dyDescent="0.3"/>
    <row r="3" spans="2:11" ht="15" customHeight="1" x14ac:dyDescent="0.3">
      <c r="B3" s="225" t="s">
        <v>116</v>
      </c>
      <c r="C3" s="226"/>
      <c r="D3" s="226"/>
      <c r="E3" s="226"/>
      <c r="F3" s="226"/>
      <c r="G3" s="226"/>
      <c r="H3" s="226"/>
      <c r="I3" s="226"/>
      <c r="J3" s="226"/>
      <c r="K3" s="227"/>
    </row>
    <row r="4" spans="2:11" x14ac:dyDescent="0.25">
      <c r="B4" s="228"/>
      <c r="C4" s="221"/>
      <c r="D4" s="221"/>
      <c r="E4" s="221"/>
      <c r="F4" s="221"/>
      <c r="G4" s="221"/>
      <c r="H4" s="221"/>
      <c r="I4" s="221"/>
      <c r="J4" s="221"/>
      <c r="K4" s="222"/>
    </row>
    <row r="5" spans="2:11" ht="15" customHeight="1" thickBot="1" x14ac:dyDescent="0.3">
      <c r="B5" s="229" t="s">
        <v>140</v>
      </c>
      <c r="C5" s="230"/>
      <c r="D5" s="230"/>
      <c r="E5" s="230"/>
      <c r="F5" s="230"/>
      <c r="G5" s="230"/>
      <c r="H5" s="230"/>
      <c r="I5" s="230"/>
      <c r="J5" s="230"/>
      <c r="K5" s="231"/>
    </row>
    <row r="6" spans="2:11" ht="15.75" thickBot="1" x14ac:dyDescent="0.3">
      <c r="H6" s="22"/>
      <c r="I6" s="22"/>
      <c r="J6" s="22"/>
      <c r="K6" s="22"/>
    </row>
    <row r="7" spans="2:11" ht="15.75" x14ac:dyDescent="0.25">
      <c r="B7" s="235" t="s">
        <v>114</v>
      </c>
      <c r="C7" s="236"/>
      <c r="D7" s="236"/>
      <c r="E7" s="236"/>
      <c r="F7" s="237"/>
      <c r="H7" s="232" t="s">
        <v>117</v>
      </c>
      <c r="I7" s="233"/>
      <c r="J7" s="233"/>
      <c r="K7" s="234"/>
    </row>
    <row r="8" spans="2:11" x14ac:dyDescent="0.25">
      <c r="B8" s="41"/>
      <c r="C8" s="42"/>
      <c r="D8" s="42"/>
      <c r="E8" s="43"/>
      <c r="F8" s="44"/>
      <c r="H8" s="41"/>
      <c r="I8" s="42"/>
      <c r="J8" s="42"/>
      <c r="K8" s="44"/>
    </row>
    <row r="9" spans="2:11" x14ac:dyDescent="0.25">
      <c r="B9" s="41"/>
      <c r="C9" s="46" t="s">
        <v>18</v>
      </c>
      <c r="D9" s="42"/>
      <c r="E9" s="97" t="s">
        <v>19</v>
      </c>
      <c r="F9" s="44"/>
      <c r="H9" s="238" t="s">
        <v>118</v>
      </c>
      <c r="I9" s="239"/>
      <c r="J9" s="239"/>
      <c r="K9" s="240"/>
    </row>
    <row r="10" spans="2:11" x14ac:dyDescent="0.25">
      <c r="B10" s="41"/>
      <c r="C10" s="46"/>
      <c r="D10" s="42"/>
      <c r="E10" s="43"/>
      <c r="F10" s="44"/>
      <c r="H10" s="215" t="s">
        <v>158</v>
      </c>
      <c r="I10" s="216"/>
      <c r="J10" s="216"/>
      <c r="K10" s="217"/>
    </row>
    <row r="11" spans="2:11" x14ac:dyDescent="0.25">
      <c r="B11" s="41"/>
      <c r="C11" s="46" t="s">
        <v>124</v>
      </c>
      <c r="D11" s="42"/>
      <c r="E11" s="97" t="s">
        <v>111</v>
      </c>
      <c r="F11" s="44"/>
      <c r="H11" s="215" t="s">
        <v>159</v>
      </c>
      <c r="I11" s="244"/>
      <c r="J11" s="244"/>
      <c r="K11" s="245"/>
    </row>
    <row r="12" spans="2:11" x14ac:dyDescent="0.25">
      <c r="B12" s="41"/>
      <c r="C12" s="46"/>
      <c r="D12" s="42"/>
      <c r="E12" s="43"/>
      <c r="F12" s="44"/>
      <c r="H12" s="215" t="s">
        <v>160</v>
      </c>
      <c r="I12" s="216"/>
      <c r="J12" s="216"/>
      <c r="K12" s="217"/>
    </row>
    <row r="13" spans="2:11" x14ac:dyDescent="0.25">
      <c r="B13" s="41"/>
      <c r="C13" s="46" t="s">
        <v>21</v>
      </c>
      <c r="D13" s="42"/>
      <c r="E13" s="97" t="s">
        <v>24</v>
      </c>
      <c r="F13" s="44"/>
      <c r="H13" s="215" t="s">
        <v>161</v>
      </c>
      <c r="I13" s="216"/>
      <c r="J13" s="216"/>
      <c r="K13" s="217"/>
    </row>
    <row r="14" spans="2:11" x14ac:dyDescent="0.25">
      <c r="B14" s="41"/>
      <c r="C14" s="46"/>
      <c r="D14" s="42"/>
      <c r="E14" s="43"/>
      <c r="F14" s="44"/>
      <c r="H14" s="215" t="s">
        <v>162</v>
      </c>
      <c r="I14" s="216"/>
      <c r="J14" s="216"/>
      <c r="K14" s="217"/>
    </row>
    <row r="15" spans="2:11" x14ac:dyDescent="0.25">
      <c r="B15" s="41"/>
      <c r="C15" s="46" t="s">
        <v>22</v>
      </c>
      <c r="D15" s="42"/>
      <c r="E15" s="97" t="s">
        <v>23</v>
      </c>
      <c r="F15" s="44"/>
      <c r="H15" s="215" t="s">
        <v>163</v>
      </c>
      <c r="I15" s="216"/>
      <c r="J15" s="216"/>
      <c r="K15" s="217"/>
    </row>
    <row r="16" spans="2:11" x14ac:dyDescent="0.25">
      <c r="B16" s="41"/>
      <c r="C16" s="46"/>
      <c r="D16" s="42"/>
      <c r="E16" s="43"/>
      <c r="F16" s="44"/>
      <c r="H16" s="215" t="s">
        <v>164</v>
      </c>
      <c r="I16" s="216"/>
      <c r="J16" s="216"/>
      <c r="K16" s="217"/>
    </row>
    <row r="17" spans="2:11" x14ac:dyDescent="0.25">
      <c r="B17" s="41"/>
      <c r="C17" s="46" t="s">
        <v>27</v>
      </c>
      <c r="D17" s="42"/>
      <c r="E17" s="97" t="s">
        <v>28</v>
      </c>
      <c r="F17" s="44"/>
      <c r="H17" s="215" t="s">
        <v>165</v>
      </c>
      <c r="I17" s="216"/>
      <c r="J17" s="216"/>
      <c r="K17" s="217"/>
    </row>
    <row r="18" spans="2:11" x14ac:dyDescent="0.25">
      <c r="B18" s="41"/>
      <c r="C18" s="46"/>
      <c r="D18" s="42"/>
      <c r="E18" s="43"/>
      <c r="F18" s="44"/>
      <c r="H18" s="215" t="s">
        <v>166</v>
      </c>
      <c r="I18" s="216"/>
      <c r="J18" s="216"/>
      <c r="K18" s="217"/>
    </row>
    <row r="19" spans="2:11" x14ac:dyDescent="0.25">
      <c r="B19" s="41"/>
      <c r="C19" s="46" t="s">
        <v>25</v>
      </c>
      <c r="D19" s="42"/>
      <c r="E19" s="97" t="s">
        <v>112</v>
      </c>
      <c r="F19" s="44"/>
      <c r="H19" s="215" t="s">
        <v>168</v>
      </c>
      <c r="I19" s="216"/>
      <c r="J19" s="216"/>
      <c r="K19" s="217"/>
    </row>
    <row r="20" spans="2:11" x14ac:dyDescent="0.25">
      <c r="B20" s="41"/>
      <c r="C20" s="46"/>
      <c r="D20" s="42"/>
      <c r="E20" s="98"/>
      <c r="F20" s="44"/>
      <c r="H20" s="215" t="s">
        <v>167</v>
      </c>
      <c r="I20" s="216"/>
      <c r="J20" s="216"/>
      <c r="K20" s="217"/>
    </row>
    <row r="21" spans="2:11" x14ac:dyDescent="0.25">
      <c r="B21" s="41"/>
      <c r="C21" s="46"/>
      <c r="D21" s="42"/>
      <c r="E21" s="98"/>
      <c r="F21" s="44"/>
      <c r="H21" s="124" t="s">
        <v>169</v>
      </c>
      <c r="I21" s="125"/>
      <c r="J21" s="125"/>
      <c r="K21" s="126"/>
    </row>
    <row r="22" spans="2:11" x14ac:dyDescent="0.25">
      <c r="B22" s="41"/>
      <c r="C22" s="46"/>
      <c r="D22" s="42"/>
      <c r="E22" s="98"/>
      <c r="F22" s="44"/>
      <c r="H22" s="124" t="s">
        <v>170</v>
      </c>
      <c r="I22" s="125"/>
      <c r="J22" s="125"/>
      <c r="K22" s="126"/>
    </row>
    <row r="23" spans="2:11" x14ac:dyDescent="0.25">
      <c r="B23" s="41"/>
      <c r="C23" s="46"/>
      <c r="D23" s="42"/>
      <c r="E23" s="98"/>
      <c r="F23" s="44"/>
      <c r="H23" s="215" t="s">
        <v>171</v>
      </c>
      <c r="I23" s="216"/>
      <c r="J23" s="216"/>
      <c r="K23" s="217"/>
    </row>
    <row r="24" spans="2:11" x14ac:dyDescent="0.25">
      <c r="B24" s="41"/>
      <c r="C24" s="46"/>
      <c r="D24" s="42"/>
      <c r="E24" s="98"/>
      <c r="F24" s="44"/>
      <c r="H24" s="215" t="s">
        <v>172</v>
      </c>
      <c r="I24" s="216"/>
      <c r="J24" s="216"/>
      <c r="K24" s="217"/>
    </row>
    <row r="25" spans="2:11" ht="15.75" thickBot="1" x14ac:dyDescent="0.3">
      <c r="B25" s="47"/>
      <c r="C25" s="48"/>
      <c r="D25" s="48"/>
      <c r="E25" s="49"/>
      <c r="F25" s="50"/>
      <c r="H25" s="241"/>
      <c r="I25" s="242"/>
      <c r="J25" s="242"/>
      <c r="K25" s="243"/>
    </row>
    <row r="27" spans="2:11" ht="15.75" thickBot="1" x14ac:dyDescent="0.3">
      <c r="B27" s="42"/>
      <c r="C27" s="42"/>
      <c r="D27" s="42"/>
      <c r="E27" s="43"/>
      <c r="F27" s="42"/>
      <c r="G27" s="42"/>
      <c r="H27" s="42"/>
      <c r="I27" s="42"/>
      <c r="J27" s="42"/>
      <c r="K27" s="42"/>
    </row>
    <row r="28" spans="2:11" x14ac:dyDescent="0.25">
      <c r="B28" s="218" t="s">
        <v>113</v>
      </c>
      <c r="C28" s="219"/>
      <c r="D28" s="219"/>
      <c r="E28" s="219"/>
      <c r="F28" s="219"/>
      <c r="G28" s="219"/>
      <c r="H28" s="219"/>
      <c r="I28" s="219"/>
      <c r="J28" s="219"/>
      <c r="K28" s="220"/>
    </row>
    <row r="29" spans="2:11" x14ac:dyDescent="0.25">
      <c r="B29" s="41"/>
      <c r="C29" s="42"/>
      <c r="D29" s="42"/>
      <c r="E29" s="43"/>
      <c r="F29" s="42"/>
      <c r="G29" s="42"/>
      <c r="H29" s="42"/>
      <c r="I29" s="42"/>
      <c r="J29" s="42"/>
      <c r="K29" s="44"/>
    </row>
    <row r="30" spans="2:11" x14ac:dyDescent="0.25">
      <c r="B30" s="41"/>
      <c r="C30" s="208" t="s">
        <v>119</v>
      </c>
      <c r="D30" s="208"/>
      <c r="E30" s="208"/>
      <c r="F30" s="208"/>
      <c r="G30" s="208"/>
      <c r="H30" s="208"/>
      <c r="I30" s="208"/>
      <c r="J30" s="208"/>
      <c r="K30" s="209"/>
    </row>
    <row r="31" spans="2:11" x14ac:dyDescent="0.25">
      <c r="B31" s="4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2:11" x14ac:dyDescent="0.25">
      <c r="B32" s="41"/>
      <c r="C32" s="208" t="s">
        <v>115</v>
      </c>
      <c r="D32" s="208"/>
      <c r="E32" s="208"/>
      <c r="F32" s="208"/>
      <c r="G32" s="208"/>
      <c r="H32" s="208"/>
      <c r="I32" s="208"/>
      <c r="J32" s="208"/>
      <c r="K32" s="209"/>
    </row>
    <row r="33" spans="2:11" x14ac:dyDescent="0.25">
      <c r="B33" s="4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2:11" x14ac:dyDescent="0.25">
      <c r="B34" s="41"/>
      <c r="C34" s="210" t="s">
        <v>200</v>
      </c>
      <c r="D34" s="210"/>
      <c r="E34" s="210"/>
      <c r="F34" s="210"/>
      <c r="G34" s="210"/>
      <c r="H34" s="210"/>
      <c r="I34" s="210"/>
      <c r="J34" s="210"/>
      <c r="K34" s="209"/>
    </row>
    <row r="35" spans="2:11" x14ac:dyDescent="0.25">
      <c r="B35" s="41"/>
      <c r="C35" s="210" t="s">
        <v>142</v>
      </c>
      <c r="D35" s="210"/>
      <c r="E35" s="210"/>
      <c r="F35" s="210"/>
      <c r="G35" s="210"/>
      <c r="H35" s="210"/>
      <c r="I35" s="210"/>
      <c r="J35" s="210"/>
      <c r="K35" s="209"/>
    </row>
    <row r="36" spans="2:11" x14ac:dyDescent="0.25">
      <c r="B36" s="41"/>
      <c r="C36" s="239" t="s">
        <v>156</v>
      </c>
      <c r="D36" s="239"/>
      <c r="E36" s="239"/>
      <c r="F36" s="239"/>
      <c r="G36" s="239"/>
      <c r="H36" s="239"/>
      <c r="I36" s="239"/>
      <c r="J36" s="239"/>
      <c r="K36" s="240"/>
    </row>
    <row r="37" spans="2:11" x14ac:dyDescent="0.25">
      <c r="B37" s="41"/>
      <c r="C37" s="221"/>
      <c r="D37" s="221"/>
      <c r="E37" s="221"/>
      <c r="F37" s="221"/>
      <c r="G37" s="221"/>
      <c r="H37" s="221"/>
      <c r="I37" s="221"/>
      <c r="J37" s="221"/>
      <c r="K37" s="222"/>
    </row>
    <row r="38" spans="2:11" x14ac:dyDescent="0.25">
      <c r="B38" s="41"/>
      <c r="C38" s="239" t="s">
        <v>201</v>
      </c>
      <c r="D38" s="239"/>
      <c r="E38" s="239"/>
      <c r="F38" s="239"/>
      <c r="G38" s="239"/>
      <c r="H38" s="239"/>
      <c r="I38" s="239"/>
      <c r="J38" s="239"/>
      <c r="K38" s="240"/>
    </row>
    <row r="39" spans="2:11" x14ac:dyDescent="0.25">
      <c r="B39" s="41"/>
      <c r="C39" s="221"/>
      <c r="D39" s="221"/>
      <c r="E39" s="221"/>
      <c r="F39" s="221"/>
      <c r="G39" s="221"/>
      <c r="H39" s="221"/>
      <c r="I39" s="221"/>
      <c r="J39" s="221"/>
      <c r="K39" s="222"/>
    </row>
    <row r="40" spans="2:11" x14ac:dyDescent="0.25">
      <c r="B40" s="41"/>
      <c r="C40" s="114" t="s">
        <v>157</v>
      </c>
      <c r="D40" s="114"/>
      <c r="E40" s="114"/>
      <c r="F40" s="114"/>
      <c r="G40" s="114"/>
      <c r="H40" s="114"/>
      <c r="I40" s="114"/>
      <c r="J40" s="114"/>
      <c r="K40" s="115"/>
    </row>
    <row r="41" spans="2:11" x14ac:dyDescent="0.25">
      <c r="B41" s="4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2:11" x14ac:dyDescent="0.25">
      <c r="B42" s="41"/>
      <c r="C42" s="208" t="s">
        <v>154</v>
      </c>
      <c r="D42" s="208"/>
      <c r="E42" s="208"/>
      <c r="F42" s="208"/>
      <c r="G42" s="208"/>
      <c r="H42" s="208"/>
      <c r="I42" s="208"/>
      <c r="J42" s="208"/>
      <c r="K42" s="209"/>
    </row>
    <row r="43" spans="2:11" x14ac:dyDescent="0.25">
      <c r="B43" s="41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2:11" x14ac:dyDescent="0.25">
      <c r="B44" s="41"/>
      <c r="C44" s="208" t="s">
        <v>199</v>
      </c>
      <c r="D44" s="208"/>
      <c r="E44" s="208"/>
      <c r="F44" s="208"/>
      <c r="G44" s="208"/>
      <c r="H44" s="208"/>
      <c r="I44" s="208"/>
      <c r="J44" s="208"/>
      <c r="K44" s="209"/>
    </row>
    <row r="45" spans="2:11" x14ac:dyDescent="0.25">
      <c r="B45" s="41"/>
      <c r="C45" s="221"/>
      <c r="D45" s="221"/>
      <c r="E45" s="221"/>
      <c r="F45" s="221"/>
      <c r="G45" s="221"/>
      <c r="H45" s="221"/>
      <c r="I45" s="221"/>
      <c r="J45" s="221"/>
      <c r="K45" s="222"/>
    </row>
    <row r="46" spans="2:11" x14ac:dyDescent="0.25">
      <c r="B46" s="41"/>
      <c r="C46" s="208" t="s">
        <v>120</v>
      </c>
      <c r="D46" s="208"/>
      <c r="E46" s="208"/>
      <c r="F46" s="208"/>
      <c r="G46" s="208"/>
      <c r="H46" s="208"/>
      <c r="I46" s="208"/>
      <c r="J46" s="208"/>
      <c r="K46" s="209"/>
    </row>
    <row r="47" spans="2:11" x14ac:dyDescent="0.25">
      <c r="B47" s="41"/>
      <c r="C47" s="206" t="s">
        <v>121</v>
      </c>
      <c r="D47" s="206"/>
      <c r="E47" s="206"/>
      <c r="F47" s="206"/>
      <c r="G47" s="206"/>
      <c r="H47" s="206"/>
      <c r="I47" s="206"/>
      <c r="J47" s="206"/>
      <c r="K47" s="207"/>
    </row>
    <row r="48" spans="2:11" x14ac:dyDescent="0.25">
      <c r="B48" s="41"/>
      <c r="C48" s="221"/>
      <c r="D48" s="221"/>
      <c r="E48" s="221"/>
      <c r="F48" s="221"/>
      <c r="G48" s="221"/>
      <c r="H48" s="221"/>
      <c r="I48" s="221"/>
      <c r="J48" s="221"/>
      <c r="K48" s="222"/>
    </row>
    <row r="49" spans="2:11" x14ac:dyDescent="0.25">
      <c r="B49" s="41"/>
      <c r="C49" s="206" t="s">
        <v>141</v>
      </c>
      <c r="D49" s="206"/>
      <c r="E49" s="206"/>
      <c r="F49" s="206"/>
      <c r="G49" s="206"/>
      <c r="H49" s="206"/>
      <c r="I49" s="206"/>
      <c r="J49" s="206"/>
      <c r="K49" s="207"/>
    </row>
    <row r="50" spans="2:11" x14ac:dyDescent="0.25">
      <c r="B50" s="41"/>
      <c r="C50" s="206" t="s">
        <v>125</v>
      </c>
      <c r="D50" s="206"/>
      <c r="E50" s="206"/>
      <c r="F50" s="206"/>
      <c r="G50" s="206"/>
      <c r="H50" s="206"/>
      <c r="I50" s="206"/>
      <c r="J50" s="206"/>
      <c r="K50" s="207"/>
    </row>
    <row r="51" spans="2:11" ht="15.75" thickBot="1" x14ac:dyDescent="0.3">
      <c r="B51" s="47"/>
      <c r="C51" s="223"/>
      <c r="D51" s="223"/>
      <c r="E51" s="223"/>
      <c r="F51" s="223"/>
      <c r="G51" s="223"/>
      <c r="H51" s="223"/>
      <c r="I51" s="223"/>
      <c r="J51" s="223"/>
      <c r="K51" s="224"/>
    </row>
    <row r="53" spans="2:11" x14ac:dyDescent="0.25">
      <c r="B53" s="211" t="s">
        <v>139</v>
      </c>
      <c r="C53" s="211"/>
      <c r="D53" s="211"/>
      <c r="E53" s="211"/>
      <c r="F53" s="211"/>
      <c r="G53" s="211"/>
      <c r="H53" s="211"/>
      <c r="I53" s="211"/>
      <c r="J53" s="211"/>
      <c r="K53" s="211"/>
    </row>
    <row r="54" spans="2:11" ht="15.75" thickBot="1" x14ac:dyDescent="0.3"/>
    <row r="55" spans="2:11" ht="15.75" thickBot="1" x14ac:dyDescent="0.3">
      <c r="B55" s="212" t="s">
        <v>202</v>
      </c>
      <c r="C55" s="213"/>
      <c r="D55" s="213"/>
      <c r="E55" s="213"/>
      <c r="F55" s="213"/>
      <c r="G55" s="213"/>
      <c r="H55" s="213"/>
      <c r="I55" s="213"/>
      <c r="J55" s="213"/>
      <c r="K55" s="214"/>
    </row>
  </sheetData>
  <sheetProtection sheet="1" objects="1" scenarios="1"/>
  <mergeCells count="44">
    <mergeCell ref="H15:K15"/>
    <mergeCell ref="C38:K38"/>
    <mergeCell ref="C43:K43"/>
    <mergeCell ref="C31:K31"/>
    <mergeCell ref="C33:K33"/>
    <mergeCell ref="C36:K36"/>
    <mergeCell ref="H16:K16"/>
    <mergeCell ref="H17:K17"/>
    <mergeCell ref="H20:K20"/>
    <mergeCell ref="H23:K23"/>
    <mergeCell ref="H24:K24"/>
    <mergeCell ref="H25:K25"/>
    <mergeCell ref="H13:K13"/>
    <mergeCell ref="H14:K14"/>
    <mergeCell ref="B3:K3"/>
    <mergeCell ref="B4:K4"/>
    <mergeCell ref="B5:K5"/>
    <mergeCell ref="H7:K7"/>
    <mergeCell ref="B7:F7"/>
    <mergeCell ref="H9:K9"/>
    <mergeCell ref="H10:K10"/>
    <mergeCell ref="H11:K11"/>
    <mergeCell ref="H12:K12"/>
    <mergeCell ref="B53:K53"/>
    <mergeCell ref="B55:K55"/>
    <mergeCell ref="H18:K18"/>
    <mergeCell ref="H19:K19"/>
    <mergeCell ref="B28:K28"/>
    <mergeCell ref="C30:K30"/>
    <mergeCell ref="C32:K32"/>
    <mergeCell ref="C35:K35"/>
    <mergeCell ref="C37:K37"/>
    <mergeCell ref="C39:K39"/>
    <mergeCell ref="C41:K41"/>
    <mergeCell ref="C42:K42"/>
    <mergeCell ref="C45:K45"/>
    <mergeCell ref="C48:K48"/>
    <mergeCell ref="C51:K51"/>
    <mergeCell ref="C50:K50"/>
    <mergeCell ref="C49:K49"/>
    <mergeCell ref="C47:K47"/>
    <mergeCell ref="C46:K46"/>
    <mergeCell ref="C44:K44"/>
    <mergeCell ref="C34:K3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D5" sqref="D5"/>
    </sheetView>
  </sheetViews>
  <sheetFormatPr baseColWidth="10" defaultRowHeight="15" x14ac:dyDescent="0.25"/>
  <cols>
    <col min="2" max="2" width="5" customWidth="1"/>
    <col min="3" max="3" width="3.42578125" customWidth="1"/>
    <col min="4" max="4" width="75.42578125" customWidth="1"/>
    <col min="5" max="5" width="2.5703125" customWidth="1"/>
    <col min="6" max="6" width="36" customWidth="1"/>
  </cols>
  <sheetData>
    <row r="2" spans="2:6" x14ac:dyDescent="0.25">
      <c r="F2" s="101" t="s">
        <v>136</v>
      </c>
    </row>
    <row r="3" spans="2:6" x14ac:dyDescent="0.25">
      <c r="F3" s="102" t="s">
        <v>137</v>
      </c>
    </row>
    <row r="4" spans="2:6" x14ac:dyDescent="0.25">
      <c r="F4" s="102"/>
    </row>
    <row r="5" spans="2:6" x14ac:dyDescent="0.25">
      <c r="B5" s="106" t="s">
        <v>2</v>
      </c>
      <c r="C5" s="22"/>
      <c r="D5" s="99" t="s">
        <v>6</v>
      </c>
      <c r="F5" s="103">
        <v>0</v>
      </c>
    </row>
    <row r="6" spans="2:6" x14ac:dyDescent="0.25">
      <c r="B6" s="1"/>
      <c r="D6" s="2" t="s">
        <v>132</v>
      </c>
      <c r="F6" s="22"/>
    </row>
    <row r="7" spans="2:6" s="3" customFormat="1" x14ac:dyDescent="0.25">
      <c r="B7" s="90"/>
      <c r="D7" s="2" t="s">
        <v>133</v>
      </c>
      <c r="F7" s="100"/>
    </row>
    <row r="8" spans="2:6" x14ac:dyDescent="0.25">
      <c r="B8" s="1"/>
      <c r="F8" s="22"/>
    </row>
    <row r="9" spans="2:6" x14ac:dyDescent="0.25">
      <c r="B9" s="106" t="s">
        <v>3</v>
      </c>
      <c r="C9" s="22"/>
      <c r="D9" s="99" t="s">
        <v>128</v>
      </c>
      <c r="F9" s="104">
        <v>0.33300000000000002</v>
      </c>
    </row>
    <row r="10" spans="2:6" x14ac:dyDescent="0.25">
      <c r="B10" s="1"/>
      <c r="D10" s="2" t="s">
        <v>138</v>
      </c>
      <c r="F10" s="22"/>
    </row>
    <row r="11" spans="2:6" s="3" customFormat="1" x14ac:dyDescent="0.25">
      <c r="B11" s="90"/>
      <c r="D11" s="2" t="s">
        <v>129</v>
      </c>
      <c r="F11" s="100"/>
    </row>
    <row r="12" spans="2:6" x14ac:dyDescent="0.25">
      <c r="B12" s="1"/>
      <c r="F12" s="22"/>
    </row>
    <row r="13" spans="2:6" x14ac:dyDescent="0.25">
      <c r="B13" s="106" t="s">
        <v>4</v>
      </c>
      <c r="C13" s="22"/>
      <c r="D13" s="99" t="s">
        <v>126</v>
      </c>
      <c r="F13" s="105">
        <v>0.66</v>
      </c>
    </row>
    <row r="14" spans="2:6" x14ac:dyDescent="0.25">
      <c r="B14" s="1"/>
      <c r="D14" s="2" t="s">
        <v>134</v>
      </c>
      <c r="F14" s="22"/>
    </row>
    <row r="15" spans="2:6" s="3" customFormat="1" x14ac:dyDescent="0.25">
      <c r="B15" s="90"/>
      <c r="D15" s="2" t="s">
        <v>135</v>
      </c>
      <c r="F15" s="100"/>
    </row>
    <row r="16" spans="2:6" x14ac:dyDescent="0.25">
      <c r="B16" s="1"/>
      <c r="F16" s="22"/>
    </row>
    <row r="17" spans="2:6" x14ac:dyDescent="0.25">
      <c r="B17" s="106" t="s">
        <v>5</v>
      </c>
      <c r="C17" s="22"/>
      <c r="D17" s="99" t="s">
        <v>127</v>
      </c>
      <c r="F17" s="104">
        <v>1</v>
      </c>
    </row>
    <row r="18" spans="2:6" x14ac:dyDescent="0.25">
      <c r="D18" s="2" t="s">
        <v>130</v>
      </c>
    </row>
    <row r="19" spans="2:6" x14ac:dyDescent="0.25">
      <c r="D19" s="2" t="s">
        <v>131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7" zoomScale="80" zoomScaleNormal="80" workbookViewId="0">
      <selection activeCell="I14" sqref="I14"/>
    </sheetView>
  </sheetViews>
  <sheetFormatPr baseColWidth="10" defaultRowHeight="23.25" x14ac:dyDescent="0.35"/>
  <cols>
    <col min="1" max="1" width="1.7109375" customWidth="1"/>
    <col min="2" max="2" width="4.7109375" customWidth="1"/>
    <col min="3" max="3" width="80.7109375" style="31" customWidth="1"/>
    <col min="4" max="4" width="30.7109375" customWidth="1"/>
    <col min="5" max="9" width="11.7109375" customWidth="1"/>
    <col min="10" max="10" width="1.5703125" customWidth="1"/>
    <col min="11" max="11" width="4.42578125" style="162" customWidth="1"/>
    <col min="12" max="12" width="23.5703125" style="53" customWidth="1"/>
  </cols>
  <sheetData>
    <row r="1" spans="2:12" ht="10.5" customHeight="1" thickBot="1" x14ac:dyDescent="0.4"/>
    <row r="2" spans="2:12" ht="9.75" customHeight="1" thickBot="1" x14ac:dyDescent="0.4">
      <c r="B2" s="63"/>
      <c r="C2" s="64"/>
      <c r="D2" s="65"/>
      <c r="E2" s="65"/>
      <c r="F2" s="65"/>
      <c r="G2" s="65"/>
      <c r="H2" s="65"/>
      <c r="I2" s="65"/>
      <c r="J2" s="66"/>
    </row>
    <row r="3" spans="2:12" ht="30" customHeight="1" thickBot="1" x14ac:dyDescent="0.4">
      <c r="B3" s="41"/>
      <c r="C3" s="258" t="s">
        <v>36</v>
      </c>
      <c r="D3" s="259"/>
      <c r="E3" s="259"/>
      <c r="F3" s="259"/>
      <c r="G3" s="259"/>
      <c r="H3" s="259"/>
      <c r="I3" s="260"/>
      <c r="J3" s="44"/>
    </row>
    <row r="4" spans="2:12" s="3" customFormat="1" ht="7.5" customHeight="1" x14ac:dyDescent="0.35">
      <c r="B4" s="67"/>
      <c r="C4" s="10"/>
      <c r="D4" s="10"/>
      <c r="E4" s="10"/>
      <c r="F4" s="10"/>
      <c r="G4" s="10"/>
      <c r="H4" s="10"/>
      <c r="I4" s="10"/>
      <c r="J4" s="68"/>
      <c r="K4" s="163"/>
      <c r="L4" s="54"/>
    </row>
    <row r="5" spans="2:12" ht="19.5" customHeight="1" x14ac:dyDescent="0.35">
      <c r="B5" s="41"/>
      <c r="C5" s="17" t="s">
        <v>124</v>
      </c>
      <c r="D5" s="168" t="str">
        <f>Paramètres!E11</f>
        <v>juin 2017</v>
      </c>
      <c r="E5" s="11"/>
      <c r="F5" s="261"/>
      <c r="G5" s="262"/>
      <c r="H5" s="262"/>
      <c r="I5" s="262"/>
      <c r="J5" s="44"/>
    </row>
    <row r="6" spans="2:12" s="3" customFormat="1" ht="7.5" customHeight="1" x14ac:dyDescent="0.35">
      <c r="B6" s="67"/>
      <c r="C6" s="12"/>
      <c r="D6" s="39"/>
      <c r="E6" s="116"/>
      <c r="F6" s="13"/>
      <c r="G6" s="13"/>
      <c r="H6" s="13"/>
      <c r="I6" s="13"/>
      <c r="J6" s="68"/>
      <c r="K6" s="163"/>
      <c r="L6" s="54"/>
    </row>
    <row r="7" spans="2:12" ht="19.5" customHeight="1" x14ac:dyDescent="0.35">
      <c r="B7" s="41"/>
      <c r="C7" s="15" t="s">
        <v>20</v>
      </c>
      <c r="D7" s="170" t="str">
        <f>Paramètres!E13</f>
        <v>Prénom 1</v>
      </c>
      <c r="E7" s="265" t="str">
        <f>Paramètres!E15</f>
        <v>Nom 1</v>
      </c>
      <c r="F7" s="265"/>
      <c r="G7" s="265"/>
      <c r="H7" s="263"/>
      <c r="I7" s="263"/>
      <c r="J7" s="44"/>
    </row>
    <row r="8" spans="2:12" ht="7.5" customHeight="1" x14ac:dyDescent="0.35">
      <c r="B8" s="41"/>
      <c r="C8" s="15"/>
      <c r="D8" s="16"/>
      <c r="E8" s="16"/>
      <c r="F8" s="14"/>
      <c r="G8" s="14"/>
      <c r="H8" s="14"/>
      <c r="I8" s="14"/>
      <c r="J8" s="44"/>
    </row>
    <row r="9" spans="2:12" ht="19.5" customHeight="1" x14ac:dyDescent="0.35">
      <c r="B9" s="41"/>
      <c r="C9" s="15" t="s">
        <v>26</v>
      </c>
      <c r="D9" s="169" t="str">
        <f>Paramètres!E17</f>
        <v>A2017 0000 0000</v>
      </c>
      <c r="E9" s="16"/>
      <c r="F9" s="263"/>
      <c r="G9" s="263"/>
      <c r="H9" s="14"/>
      <c r="I9" s="14"/>
      <c r="J9" s="44"/>
    </row>
    <row r="10" spans="2:12" ht="7.5" customHeight="1" x14ac:dyDescent="0.35">
      <c r="B10" s="41"/>
      <c r="C10" s="12"/>
      <c r="D10" s="39"/>
      <c r="E10" s="116"/>
      <c r="F10" s="13"/>
      <c r="G10" s="13"/>
      <c r="H10" s="13"/>
      <c r="I10" s="13"/>
      <c r="J10" s="44"/>
    </row>
    <row r="11" spans="2:12" ht="19.5" customHeight="1" x14ac:dyDescent="0.35">
      <c r="B11" s="41"/>
      <c r="C11" s="20" t="s">
        <v>25</v>
      </c>
      <c r="D11" s="264" t="str">
        <f>Paramètres!E19</f>
        <v>Nom étab de formation</v>
      </c>
      <c r="E11" s="264"/>
      <c r="F11" s="264"/>
      <c r="G11" s="264"/>
      <c r="H11" s="264"/>
      <c r="I11" s="264"/>
      <c r="J11" s="44"/>
    </row>
    <row r="12" spans="2:12" ht="7.5" customHeight="1" x14ac:dyDescent="0.35">
      <c r="B12" s="41"/>
      <c r="C12" s="60"/>
      <c r="D12" s="42"/>
      <c r="E12" s="42"/>
      <c r="F12" s="42"/>
      <c r="G12" s="42"/>
      <c r="H12" s="42"/>
      <c r="I12" s="42"/>
      <c r="J12" s="44"/>
    </row>
    <row r="13" spans="2:12" ht="15" customHeight="1" x14ac:dyDescent="0.35">
      <c r="B13" s="41"/>
      <c r="C13" s="255" t="s">
        <v>37</v>
      </c>
      <c r="D13" s="62"/>
      <c r="E13" s="143"/>
      <c r="F13" s="109" t="s">
        <v>2</v>
      </c>
      <c r="G13" s="110" t="s">
        <v>3</v>
      </c>
      <c r="H13" s="110" t="s">
        <v>4</v>
      </c>
      <c r="I13" s="110" t="s">
        <v>5</v>
      </c>
      <c r="J13" s="44"/>
    </row>
    <row r="14" spans="2:12" ht="60" customHeight="1" x14ac:dyDescent="0.35">
      <c r="B14" s="41"/>
      <c r="C14" s="256"/>
      <c r="D14" s="6"/>
      <c r="E14" s="144"/>
      <c r="F14" s="18" t="str">
        <f>'Description des 4 Niveaux'!D5</f>
        <v>Compétence non acquise</v>
      </c>
      <c r="G14" s="19" t="str">
        <f>'Description des 4 Niveaux'!D9</f>
        <v>Compétence en cours d'acquisition non stabilisée</v>
      </c>
      <c r="H14" s="19" t="str">
        <f>'Description des 4 Niveaux'!D13</f>
        <v>Compétence partiellement aquise</v>
      </c>
      <c r="I14" s="19" t="str">
        <f>'Description des 4 Niveaux'!D17</f>
        <v>Compétence totalement acquise et transférable</v>
      </c>
      <c r="J14" s="44"/>
    </row>
    <row r="15" spans="2:12" ht="15" customHeight="1" x14ac:dyDescent="0.35">
      <c r="B15" s="41"/>
      <c r="C15" s="257"/>
      <c r="D15" s="111"/>
      <c r="E15" s="145"/>
      <c r="F15" s="112">
        <v>0</v>
      </c>
      <c r="G15" s="113" t="s">
        <v>7</v>
      </c>
      <c r="H15" s="113" t="s">
        <v>8</v>
      </c>
      <c r="I15" s="113" t="s">
        <v>9</v>
      </c>
      <c r="J15" s="44"/>
    </row>
    <row r="16" spans="2:12" ht="15" customHeight="1" x14ac:dyDescent="0.35">
      <c r="B16" s="41"/>
      <c r="C16" s="60"/>
      <c r="D16" s="42"/>
      <c r="E16" s="42"/>
      <c r="F16" s="69"/>
      <c r="G16" s="42"/>
      <c r="H16" s="42"/>
      <c r="I16" s="42"/>
      <c r="J16" s="44"/>
    </row>
    <row r="17" spans="1:12" ht="15" customHeight="1" thickBot="1" x14ac:dyDescent="0.4">
      <c r="B17" s="41"/>
      <c r="C17" s="60"/>
      <c r="D17" s="42"/>
      <c r="E17" s="42"/>
      <c r="F17" s="246" t="s">
        <v>173</v>
      </c>
      <c r="G17" s="246"/>
      <c r="H17" s="246"/>
      <c r="I17" s="246"/>
      <c r="J17" s="44"/>
    </row>
    <row r="18" spans="1:12" ht="40.5" customHeight="1" thickBot="1" x14ac:dyDescent="0.3">
      <c r="B18" s="70">
        <v>0.3</v>
      </c>
      <c r="C18" s="33" t="s">
        <v>39</v>
      </c>
      <c r="D18" s="4"/>
      <c r="E18" s="146"/>
      <c r="F18" s="81"/>
      <c r="G18" s="82" t="s">
        <v>10</v>
      </c>
      <c r="H18" s="81"/>
      <c r="I18" s="83"/>
      <c r="J18" s="44"/>
      <c r="K18" s="162">
        <f>IF(F18="X",0,IF(G18="X",G19,IF(H18="X",H19,IF(I18="X",I19,0))))</f>
        <v>2</v>
      </c>
      <c r="L18" s="52" t="str">
        <f>IF(F18="X","",IF(G18="X","",IF(H18="X","",IF(I18="X",""," A  COMPLETER"))))</f>
        <v/>
      </c>
    </row>
    <row r="19" spans="1:12" ht="15" customHeight="1" x14ac:dyDescent="0.35">
      <c r="A19" s="42"/>
      <c r="B19" s="9"/>
      <c r="C19" s="34" t="s">
        <v>43</v>
      </c>
      <c r="D19" s="42"/>
      <c r="E19" s="42"/>
      <c r="F19" s="156">
        <v>0</v>
      </c>
      <c r="G19" s="157">
        <f>I19/3</f>
        <v>2</v>
      </c>
      <c r="H19" s="157">
        <f>I19*2/3</f>
        <v>4</v>
      </c>
      <c r="I19" s="157">
        <v>6</v>
      </c>
      <c r="J19" s="44"/>
    </row>
    <row r="20" spans="1:12" ht="15" customHeight="1" x14ac:dyDescent="0.35">
      <c r="A20" s="42"/>
      <c r="B20" s="75"/>
      <c r="C20" s="117"/>
      <c r="D20" s="51"/>
      <c r="E20" s="150" t="s">
        <v>155</v>
      </c>
      <c r="F20" s="118"/>
      <c r="G20" s="119"/>
      <c r="H20" s="119"/>
      <c r="I20" s="119"/>
      <c r="J20" s="44"/>
    </row>
    <row r="21" spans="1:12" ht="22.5" customHeight="1" x14ac:dyDescent="0.25">
      <c r="A21" s="42"/>
      <c r="B21" s="75"/>
      <c r="C21" s="120" t="s">
        <v>93</v>
      </c>
      <c r="D21" s="172" t="s">
        <v>192</v>
      </c>
      <c r="E21" s="147"/>
      <c r="F21" s="121"/>
      <c r="G21" s="122" t="s">
        <v>10</v>
      </c>
      <c r="H21" s="122"/>
      <c r="I21" s="122"/>
      <c r="J21" s="44"/>
      <c r="L21" s="123" t="str">
        <f>IF(E21="X","",IF(F21="X","",IF(G21="X","",IF(H21="X","",IF(I21="X",""," A  COMPLETER")))))</f>
        <v/>
      </c>
    </row>
    <row r="22" spans="1:12" ht="22.5" customHeight="1" x14ac:dyDescent="0.25">
      <c r="A22" s="42"/>
      <c r="B22" s="75"/>
      <c r="C22" s="120" t="s">
        <v>94</v>
      </c>
      <c r="D22" s="172" t="s">
        <v>192</v>
      </c>
      <c r="E22" s="147"/>
      <c r="F22" s="121"/>
      <c r="G22" s="122"/>
      <c r="H22" s="122"/>
      <c r="I22" s="122"/>
      <c r="J22" s="44"/>
      <c r="L22" s="123" t="str">
        <f t="shared" ref="L22:L28" si="0">IF(E22="X","",IF(F22="X","",IF(G22="X","",IF(H22="X","",IF(I22="X",""," A  COMPLETER")))))</f>
        <v xml:space="preserve"> A  COMPLETER</v>
      </c>
    </row>
    <row r="23" spans="1:12" ht="22.5" customHeight="1" x14ac:dyDescent="0.25">
      <c r="A23" s="42"/>
      <c r="B23" s="75"/>
      <c r="C23" s="120" t="s">
        <v>95</v>
      </c>
      <c r="D23" s="172" t="s">
        <v>192</v>
      </c>
      <c r="E23" s="147"/>
      <c r="F23" s="121"/>
      <c r="G23" s="122"/>
      <c r="H23" s="122"/>
      <c r="I23" s="122"/>
      <c r="J23" s="44"/>
      <c r="L23" s="123" t="str">
        <f t="shared" si="0"/>
        <v xml:space="preserve"> A  COMPLETER</v>
      </c>
    </row>
    <row r="24" spans="1:12" ht="22.5" customHeight="1" x14ac:dyDescent="0.25">
      <c r="A24" s="42"/>
      <c r="B24" s="75"/>
      <c r="C24" s="120" t="s">
        <v>96</v>
      </c>
      <c r="D24" s="172" t="s">
        <v>192</v>
      </c>
      <c r="E24" s="147"/>
      <c r="F24" s="121"/>
      <c r="G24" s="122"/>
      <c r="H24" s="122"/>
      <c r="I24" s="122"/>
      <c r="J24" s="44"/>
      <c r="L24" s="123" t="str">
        <f t="shared" si="0"/>
        <v xml:space="preserve"> A  COMPLETER</v>
      </c>
    </row>
    <row r="25" spans="1:12" ht="22.5" customHeight="1" x14ac:dyDescent="0.25">
      <c r="A25" s="42"/>
      <c r="B25" s="75"/>
      <c r="C25" s="120" t="s">
        <v>97</v>
      </c>
      <c r="D25" s="172" t="s">
        <v>192</v>
      </c>
      <c r="E25" s="147"/>
      <c r="F25" s="121"/>
      <c r="G25" s="122"/>
      <c r="H25" s="122"/>
      <c r="I25" s="122"/>
      <c r="J25" s="44"/>
      <c r="L25" s="123" t="str">
        <f t="shared" si="0"/>
        <v xml:space="preserve"> A  COMPLETER</v>
      </c>
    </row>
    <row r="26" spans="1:12" ht="22.5" customHeight="1" x14ac:dyDescent="0.25">
      <c r="A26" s="42"/>
      <c r="B26" s="75"/>
      <c r="C26" s="120" t="s">
        <v>98</v>
      </c>
      <c r="D26" s="172" t="s">
        <v>192</v>
      </c>
      <c r="E26" s="147"/>
      <c r="F26" s="121"/>
      <c r="G26" s="122"/>
      <c r="H26" s="122"/>
      <c r="I26" s="122"/>
      <c r="J26" s="44"/>
      <c r="L26" s="123" t="str">
        <f t="shared" si="0"/>
        <v xml:space="preserve"> A  COMPLETER</v>
      </c>
    </row>
    <row r="27" spans="1:12" ht="22.5" customHeight="1" x14ac:dyDescent="0.25">
      <c r="A27" s="42"/>
      <c r="B27" s="75"/>
      <c r="C27" s="120" t="s">
        <v>99</v>
      </c>
      <c r="D27" s="172" t="s">
        <v>192</v>
      </c>
      <c r="E27" s="147"/>
      <c r="F27" s="121"/>
      <c r="G27" s="122"/>
      <c r="H27" s="122"/>
      <c r="I27" s="122"/>
      <c r="J27" s="44"/>
      <c r="L27" s="123" t="str">
        <f t="shared" si="0"/>
        <v xml:space="preserve"> A  COMPLETER</v>
      </c>
    </row>
    <row r="28" spans="1:12" ht="22.5" customHeight="1" x14ac:dyDescent="0.25">
      <c r="A28" s="42"/>
      <c r="B28" s="75"/>
      <c r="C28" s="120" t="s">
        <v>100</v>
      </c>
      <c r="D28" s="172" t="s">
        <v>192</v>
      </c>
      <c r="E28" s="147"/>
      <c r="F28" s="121"/>
      <c r="G28" s="122"/>
      <c r="H28" s="122"/>
      <c r="I28" s="122"/>
      <c r="J28" s="44"/>
      <c r="L28" s="123" t="str">
        <f t="shared" si="0"/>
        <v xml:space="preserve"> A  COMPLETER</v>
      </c>
    </row>
    <row r="29" spans="1:12" ht="15" customHeight="1" x14ac:dyDescent="0.35">
      <c r="B29" s="41"/>
      <c r="C29" s="60"/>
      <c r="D29" s="42"/>
      <c r="E29" s="151">
        <f>8-COUNTBLANK(E21:E28)</f>
        <v>0</v>
      </c>
      <c r="F29" s="42"/>
      <c r="G29" s="42"/>
      <c r="H29" s="42"/>
      <c r="I29" s="42"/>
      <c r="J29" s="44"/>
    </row>
    <row r="30" spans="1:12" ht="15" customHeight="1" thickBot="1" x14ac:dyDescent="0.4">
      <c r="B30" s="41"/>
      <c r="C30" s="60"/>
      <c r="D30" s="42"/>
      <c r="E30" s="154"/>
      <c r="F30" s="246" t="s">
        <v>174</v>
      </c>
      <c r="G30" s="246"/>
      <c r="H30" s="246"/>
      <c r="I30" s="246"/>
      <c r="J30" s="44"/>
    </row>
    <row r="31" spans="1:12" s="27" customFormat="1" ht="40.5" customHeight="1" thickBot="1" x14ac:dyDescent="0.3">
      <c r="B31" s="71">
        <v>0.2</v>
      </c>
      <c r="C31" s="33" t="s">
        <v>40</v>
      </c>
      <c r="D31" s="26"/>
      <c r="E31" s="149"/>
      <c r="F31" s="84"/>
      <c r="G31" s="85"/>
      <c r="H31" s="85"/>
      <c r="I31" s="86"/>
      <c r="J31" s="72"/>
      <c r="K31" s="164">
        <f>IF(F31="X",0,IF(G31="X",G32,IF(H31="X",H32,IF(I31="X",I32,0))))</f>
        <v>0</v>
      </c>
      <c r="L31" s="52" t="str">
        <f>IF(F31="X","",IF(G31="X","",IF(H31="X","",IF(I31="X",""," A  COMPLETER"))))</f>
        <v xml:space="preserve"> A  COMPLETER</v>
      </c>
    </row>
    <row r="32" spans="1:12" ht="15" customHeight="1" x14ac:dyDescent="0.35">
      <c r="A32" s="42"/>
      <c r="B32" s="9"/>
      <c r="C32" s="73" t="s">
        <v>42</v>
      </c>
      <c r="D32" s="42"/>
      <c r="E32" s="42"/>
      <c r="F32" s="156">
        <v>0</v>
      </c>
      <c r="G32" s="158">
        <f>I32/3</f>
        <v>1.3333333333333333</v>
      </c>
      <c r="H32" s="157">
        <f>I32*2/3</f>
        <v>2.6666666666666665</v>
      </c>
      <c r="I32" s="158">
        <v>4</v>
      </c>
      <c r="J32" s="44"/>
    </row>
    <row r="33" spans="1:12" ht="15" customHeight="1" x14ac:dyDescent="0.35">
      <c r="A33" s="42"/>
      <c r="B33" s="75"/>
      <c r="C33" s="127"/>
      <c r="D33" s="42"/>
      <c r="E33" s="150" t="s">
        <v>155</v>
      </c>
      <c r="F33" s="118"/>
      <c r="G33" s="128"/>
      <c r="H33" s="119"/>
      <c r="I33" s="128"/>
      <c r="J33" s="44"/>
    </row>
    <row r="34" spans="1:12" ht="22.5" customHeight="1" x14ac:dyDescent="0.25">
      <c r="A34" s="42"/>
      <c r="B34" s="75"/>
      <c r="C34" s="130" t="s">
        <v>101</v>
      </c>
      <c r="D34" s="172" t="s">
        <v>192</v>
      </c>
      <c r="E34" s="147"/>
      <c r="F34" s="121"/>
      <c r="G34" s="132"/>
      <c r="H34" s="122"/>
      <c r="I34" s="132"/>
      <c r="J34" s="44"/>
      <c r="L34" s="131" t="str">
        <f t="shared" ref="L34:L36" si="1">IF(E34="X","",IF(F34="X","",IF(G34="X","",IF(H34="X","",IF(I34="X",""," A  COMPLETER")))))</f>
        <v xml:space="preserve"> A  COMPLETER</v>
      </c>
    </row>
    <row r="35" spans="1:12" ht="22.5" customHeight="1" x14ac:dyDescent="0.25">
      <c r="A35" s="42"/>
      <c r="B35" s="75"/>
      <c r="C35" s="130" t="s">
        <v>102</v>
      </c>
      <c r="D35" s="172" t="s">
        <v>192</v>
      </c>
      <c r="E35" s="147"/>
      <c r="F35" s="121"/>
      <c r="G35" s="132"/>
      <c r="H35" s="122"/>
      <c r="I35" s="132"/>
      <c r="J35" s="44"/>
      <c r="L35" s="131" t="str">
        <f t="shared" si="1"/>
        <v xml:space="preserve"> A  COMPLETER</v>
      </c>
    </row>
    <row r="36" spans="1:12" ht="22.5" customHeight="1" x14ac:dyDescent="0.25">
      <c r="A36" s="42"/>
      <c r="B36" s="75"/>
      <c r="C36" s="130" t="s">
        <v>103</v>
      </c>
      <c r="D36" s="172" t="s">
        <v>192</v>
      </c>
      <c r="E36" s="147"/>
      <c r="F36" s="121"/>
      <c r="G36" s="132"/>
      <c r="H36" s="122"/>
      <c r="I36" s="132"/>
      <c r="J36" s="44"/>
      <c r="L36" s="131" t="str">
        <f t="shared" si="1"/>
        <v xml:space="preserve"> A  COMPLETER</v>
      </c>
    </row>
    <row r="37" spans="1:12" ht="15" customHeight="1" x14ac:dyDescent="0.35">
      <c r="B37" s="41"/>
      <c r="C37" s="38"/>
      <c r="D37" s="42"/>
      <c r="E37" s="151">
        <f>3-COUNTBLANK(E34:E36)</f>
        <v>0</v>
      </c>
      <c r="F37" s="42"/>
      <c r="G37" s="42"/>
      <c r="H37" s="42"/>
      <c r="I37" s="42"/>
      <c r="J37" s="44"/>
    </row>
    <row r="38" spans="1:12" s="3" customFormat="1" ht="15" customHeight="1" thickBot="1" x14ac:dyDescent="0.4">
      <c r="B38" s="67"/>
      <c r="C38" s="155"/>
      <c r="D38" s="51"/>
      <c r="E38" s="154"/>
      <c r="F38" s="246" t="s">
        <v>175</v>
      </c>
      <c r="G38" s="246"/>
      <c r="H38" s="246"/>
      <c r="I38" s="246"/>
      <c r="J38" s="68"/>
      <c r="K38" s="163"/>
      <c r="L38" s="54"/>
    </row>
    <row r="39" spans="1:12" ht="40.5" customHeight="1" thickBot="1" x14ac:dyDescent="0.3">
      <c r="B39" s="74">
        <v>0.3</v>
      </c>
      <c r="C39" s="33" t="s">
        <v>41</v>
      </c>
      <c r="D39" s="5"/>
      <c r="E39" s="148"/>
      <c r="F39" s="81"/>
      <c r="G39" s="82"/>
      <c r="H39" s="82"/>
      <c r="I39" s="83"/>
      <c r="J39" s="44"/>
      <c r="K39" s="162">
        <f>IF(F39="X",0,IF(G39="X",G40,IF(H39="X",H40,IF(I39="X",I40,0))))</f>
        <v>0</v>
      </c>
      <c r="L39" s="52" t="str">
        <f>IF(F39="X","",IF(G39="X","",IF(H39="X","",IF(I39="X",""," A  COMPLETER"))))</f>
        <v xml:space="preserve"> A  COMPLETER</v>
      </c>
    </row>
    <row r="40" spans="1:12" ht="15" customHeight="1" x14ac:dyDescent="0.35">
      <c r="A40" s="3"/>
      <c r="B40" s="9"/>
      <c r="C40" s="73" t="s">
        <v>13</v>
      </c>
      <c r="D40" s="42"/>
      <c r="E40" s="42"/>
      <c r="F40" s="156">
        <v>0</v>
      </c>
      <c r="G40" s="158">
        <f>I40/3</f>
        <v>2</v>
      </c>
      <c r="H40" s="158">
        <f>I40*2/3</f>
        <v>4</v>
      </c>
      <c r="I40" s="158">
        <v>6</v>
      </c>
      <c r="J40" s="44"/>
    </row>
    <row r="41" spans="1:12" ht="15" customHeight="1" x14ac:dyDescent="0.35">
      <c r="A41" s="3"/>
      <c r="B41" s="75"/>
      <c r="C41" s="127"/>
      <c r="D41" s="42"/>
      <c r="E41" s="150" t="s">
        <v>155</v>
      </c>
      <c r="F41" s="118"/>
      <c r="G41" s="128"/>
      <c r="H41" s="128"/>
      <c r="I41" s="128"/>
      <c r="J41" s="44"/>
    </row>
    <row r="42" spans="1:12" ht="24" customHeight="1" x14ac:dyDescent="0.25">
      <c r="A42" s="3"/>
      <c r="B42" s="75"/>
      <c r="C42" s="130" t="s">
        <v>104</v>
      </c>
      <c r="D42" s="172" t="s">
        <v>192</v>
      </c>
      <c r="E42" s="147"/>
      <c r="F42" s="121"/>
      <c r="G42" s="132"/>
      <c r="H42" s="132"/>
      <c r="I42" s="132"/>
      <c r="J42" s="44"/>
      <c r="L42" s="131" t="str">
        <f t="shared" ref="L42:L45" si="2">IF(E42="X","",IF(F42="X","",IF(G42="X","",IF(H42="X","",IF(I42="X",""," A  COMPLETER")))))</f>
        <v xml:space="preserve"> A  COMPLETER</v>
      </c>
    </row>
    <row r="43" spans="1:12" ht="22.5" customHeight="1" x14ac:dyDescent="0.25">
      <c r="A43" s="3"/>
      <c r="B43" s="75"/>
      <c r="C43" s="130" t="s">
        <v>105</v>
      </c>
      <c r="D43" s="172" t="s">
        <v>192</v>
      </c>
      <c r="E43" s="147"/>
      <c r="F43" s="121"/>
      <c r="G43" s="132"/>
      <c r="H43" s="132"/>
      <c r="I43" s="132"/>
      <c r="J43" s="44"/>
      <c r="L43" s="131" t="str">
        <f t="shared" si="2"/>
        <v xml:space="preserve"> A  COMPLETER</v>
      </c>
    </row>
    <row r="44" spans="1:12" ht="22.5" customHeight="1" x14ac:dyDescent="0.25">
      <c r="A44" s="3"/>
      <c r="B44" s="75"/>
      <c r="C44" s="130" t="s">
        <v>106</v>
      </c>
      <c r="D44" s="172" t="s">
        <v>192</v>
      </c>
      <c r="E44" s="147"/>
      <c r="F44" s="121"/>
      <c r="G44" s="132"/>
      <c r="H44" s="132"/>
      <c r="I44" s="132"/>
      <c r="J44" s="44"/>
      <c r="L44" s="131" t="str">
        <f t="shared" si="2"/>
        <v xml:space="preserve"> A  COMPLETER</v>
      </c>
    </row>
    <row r="45" spans="1:12" ht="22.5" customHeight="1" x14ac:dyDescent="0.25">
      <c r="A45" s="3"/>
      <c r="B45" s="75"/>
      <c r="C45" s="130" t="s">
        <v>107</v>
      </c>
      <c r="D45" s="172" t="s">
        <v>192</v>
      </c>
      <c r="E45" s="147"/>
      <c r="F45" s="121"/>
      <c r="G45" s="132"/>
      <c r="H45" s="132"/>
      <c r="I45" s="132"/>
      <c r="J45" s="44"/>
      <c r="L45" s="131" t="str">
        <f t="shared" si="2"/>
        <v xml:space="preserve"> A  COMPLETER</v>
      </c>
    </row>
    <row r="46" spans="1:12" ht="15" customHeight="1" x14ac:dyDescent="0.35">
      <c r="B46" s="45"/>
      <c r="C46" s="60"/>
      <c r="D46" s="42"/>
      <c r="E46" s="151">
        <f>4-COUNTBLANK(E42:E45)</f>
        <v>0</v>
      </c>
      <c r="F46" s="42"/>
      <c r="G46" s="42"/>
      <c r="H46" s="42"/>
      <c r="I46" s="42"/>
      <c r="J46" s="44"/>
    </row>
    <row r="47" spans="1:12" ht="15" customHeight="1" thickBot="1" x14ac:dyDescent="0.4">
      <c r="B47" s="153"/>
      <c r="C47" s="60"/>
      <c r="D47" s="42"/>
      <c r="E47" s="154"/>
      <c r="F47" s="246" t="s">
        <v>176</v>
      </c>
      <c r="G47" s="246"/>
      <c r="H47" s="246"/>
      <c r="I47" s="246"/>
      <c r="J47" s="44"/>
    </row>
    <row r="48" spans="1:12" ht="40.5" customHeight="1" thickBot="1" x14ac:dyDescent="0.3">
      <c r="B48" s="74">
        <v>0.2</v>
      </c>
      <c r="C48" s="33" t="s">
        <v>44</v>
      </c>
      <c r="D48" s="5"/>
      <c r="E48" s="148"/>
      <c r="F48" s="81"/>
      <c r="G48" s="82"/>
      <c r="H48" s="82"/>
      <c r="I48" s="83"/>
      <c r="J48" s="44"/>
      <c r="K48" s="162">
        <f>IF(F48="X",0,IF(G48="X",G49,IF(H48="X",H49,IF(I48="X",I49,0))))</f>
        <v>0</v>
      </c>
      <c r="L48" s="52" t="str">
        <f>IF(F48="X","",IF(G48="X","",IF(H48="X","",IF(I48="X",""," A  COMPLETER"))))</f>
        <v xml:space="preserve"> A  COMPLETER</v>
      </c>
    </row>
    <row r="49" spans="1:12" ht="15" customHeight="1" x14ac:dyDescent="0.35">
      <c r="A49" s="42"/>
      <c r="B49" s="9"/>
      <c r="C49" s="73" t="s">
        <v>42</v>
      </c>
      <c r="D49" s="42"/>
      <c r="E49" s="42"/>
      <c r="F49" s="156">
        <v>0</v>
      </c>
      <c r="G49" s="158">
        <f>I49/3</f>
        <v>1.3333333333333333</v>
      </c>
      <c r="H49" s="158">
        <f>I49*2/3</f>
        <v>2.6666666666666665</v>
      </c>
      <c r="I49" s="158">
        <v>4</v>
      </c>
      <c r="J49" s="44"/>
    </row>
    <row r="50" spans="1:12" ht="15" customHeight="1" x14ac:dyDescent="0.35">
      <c r="A50" s="42"/>
      <c r="B50" s="75"/>
      <c r="C50" s="127"/>
      <c r="D50" s="42"/>
      <c r="E50" s="150" t="s">
        <v>155</v>
      </c>
      <c r="F50" s="118"/>
      <c r="G50" s="128"/>
      <c r="H50" s="128"/>
      <c r="I50" s="128"/>
      <c r="J50" s="44"/>
    </row>
    <row r="51" spans="1:12" ht="22.5" customHeight="1" x14ac:dyDescent="0.25">
      <c r="A51" s="42"/>
      <c r="B51" s="75"/>
      <c r="C51" s="130" t="s">
        <v>108</v>
      </c>
      <c r="D51" s="172" t="s">
        <v>192</v>
      </c>
      <c r="E51" s="147"/>
      <c r="F51" s="121"/>
      <c r="G51" s="132"/>
      <c r="H51" s="132"/>
      <c r="I51" s="132"/>
      <c r="J51" s="44"/>
      <c r="L51" s="131" t="str">
        <f t="shared" ref="L51:L53" si="3">IF(E51="X","",IF(F51="X","",IF(G51="X","",IF(H51="X","",IF(I51="X",""," A  COMPLETER")))))</f>
        <v xml:space="preserve"> A  COMPLETER</v>
      </c>
    </row>
    <row r="52" spans="1:12" ht="22.5" customHeight="1" x14ac:dyDescent="0.25">
      <c r="A52" s="42"/>
      <c r="B52" s="75"/>
      <c r="C52" s="130" t="s">
        <v>109</v>
      </c>
      <c r="D52" s="172" t="s">
        <v>192</v>
      </c>
      <c r="E52" s="147"/>
      <c r="F52" s="121"/>
      <c r="G52" s="132"/>
      <c r="H52" s="132"/>
      <c r="I52" s="132"/>
      <c r="J52" s="44"/>
      <c r="L52" s="131" t="str">
        <f t="shared" si="3"/>
        <v xml:space="preserve"> A  COMPLETER</v>
      </c>
    </row>
    <row r="53" spans="1:12" ht="22.5" customHeight="1" x14ac:dyDescent="0.25">
      <c r="A53" s="42"/>
      <c r="B53" s="75"/>
      <c r="C53" s="130" t="s">
        <v>110</v>
      </c>
      <c r="D53" s="172" t="s">
        <v>192</v>
      </c>
      <c r="E53" s="147"/>
      <c r="F53" s="121"/>
      <c r="G53" s="132"/>
      <c r="H53" s="132"/>
      <c r="I53" s="132"/>
      <c r="J53" s="44"/>
      <c r="L53" s="131" t="str">
        <f t="shared" si="3"/>
        <v xml:space="preserve"> A  COMPLETER</v>
      </c>
    </row>
    <row r="54" spans="1:12" ht="15" customHeight="1" x14ac:dyDescent="0.35">
      <c r="B54" s="45"/>
      <c r="C54" s="60"/>
      <c r="D54" s="42"/>
      <c r="E54" s="151">
        <f>3-COUNTBLANK(E51:E53)</f>
        <v>0</v>
      </c>
      <c r="F54" s="42"/>
      <c r="G54" s="42"/>
      <c r="H54" s="42"/>
      <c r="I54" s="42"/>
      <c r="J54" s="44"/>
    </row>
    <row r="55" spans="1:12" ht="15" customHeight="1" thickBot="1" x14ac:dyDescent="0.4">
      <c r="B55" s="41"/>
      <c r="C55" s="38"/>
      <c r="D55" s="42"/>
      <c r="E55" s="42"/>
      <c r="F55" s="42"/>
      <c r="G55" s="42"/>
      <c r="H55" s="42"/>
      <c r="I55" s="42"/>
      <c r="J55" s="44"/>
    </row>
    <row r="56" spans="1:12" s="1" customFormat="1" ht="31.5" customHeight="1" thickBot="1" x14ac:dyDescent="0.3">
      <c r="B56" s="75"/>
      <c r="C56" s="56" t="s">
        <v>153</v>
      </c>
      <c r="D56" s="57"/>
      <c r="E56" s="57"/>
      <c r="F56" s="88" t="s">
        <v>123</v>
      </c>
      <c r="G56" s="89" t="s">
        <v>122</v>
      </c>
      <c r="H56" s="87" t="s">
        <v>29</v>
      </c>
      <c r="I56" s="21">
        <f>K18+K31+K39+K48</f>
        <v>2</v>
      </c>
      <c r="J56" s="77"/>
      <c r="K56" s="165"/>
      <c r="L56" s="55"/>
    </row>
    <row r="57" spans="1:12" ht="15" customHeight="1" x14ac:dyDescent="0.35">
      <c r="B57" s="41"/>
      <c r="C57" s="60"/>
      <c r="D57" s="42"/>
      <c r="E57" s="42"/>
      <c r="F57" s="42"/>
      <c r="G57" s="42"/>
      <c r="H57" s="42"/>
      <c r="I57" s="42"/>
      <c r="J57" s="44"/>
    </row>
    <row r="58" spans="1:12" s="58" customFormat="1" ht="15" customHeight="1" x14ac:dyDescent="0.25">
      <c r="B58" s="78"/>
      <c r="C58" s="61"/>
      <c r="D58" s="61"/>
      <c r="E58" s="61"/>
      <c r="F58" s="61"/>
      <c r="G58" s="61"/>
      <c r="H58" s="61"/>
      <c r="I58" s="61"/>
      <c r="J58" s="79"/>
      <c r="K58" s="166"/>
      <c r="L58" s="59"/>
    </row>
    <row r="59" spans="1:12" ht="15" customHeight="1" x14ac:dyDescent="0.35">
      <c r="B59" s="41"/>
      <c r="C59" s="173" t="s">
        <v>186</v>
      </c>
      <c r="D59" s="174" t="s">
        <v>187</v>
      </c>
      <c r="E59" s="253" t="s">
        <v>188</v>
      </c>
      <c r="F59" s="253"/>
      <c r="G59" s="253"/>
      <c r="H59" s="253"/>
      <c r="I59" s="254"/>
      <c r="J59" s="44"/>
    </row>
    <row r="60" spans="1:12" ht="15" customHeight="1" x14ac:dyDescent="0.35">
      <c r="B60" s="41"/>
      <c r="C60" s="250" t="s">
        <v>189</v>
      </c>
      <c r="D60" s="251"/>
      <c r="E60" s="251"/>
      <c r="F60" s="251"/>
      <c r="G60" s="251"/>
      <c r="H60" s="251"/>
      <c r="I60" s="252"/>
      <c r="J60" s="44"/>
    </row>
    <row r="61" spans="1:12" ht="15" customHeight="1" x14ac:dyDescent="0.35">
      <c r="B61" s="41"/>
      <c r="C61" s="247"/>
      <c r="D61" s="248"/>
      <c r="E61" s="248"/>
      <c r="F61" s="248"/>
      <c r="G61" s="248"/>
      <c r="H61" s="248"/>
      <c r="I61" s="249"/>
      <c r="J61" s="44"/>
    </row>
    <row r="62" spans="1:12" ht="15" customHeight="1" x14ac:dyDescent="0.35">
      <c r="B62" s="41"/>
      <c r="C62" s="247"/>
      <c r="D62" s="248"/>
      <c r="E62" s="248"/>
      <c r="F62" s="248"/>
      <c r="G62" s="248"/>
      <c r="H62" s="248"/>
      <c r="I62" s="249"/>
      <c r="J62" s="44"/>
    </row>
    <row r="63" spans="1:12" ht="15" customHeight="1" x14ac:dyDescent="0.35">
      <c r="B63" s="41"/>
      <c r="C63" s="167" t="s">
        <v>190</v>
      </c>
      <c r="D63" s="269"/>
      <c r="E63" s="269"/>
      <c r="F63" s="269"/>
      <c r="G63" s="269"/>
      <c r="H63" s="269"/>
      <c r="I63" s="270"/>
      <c r="J63" s="44"/>
    </row>
    <row r="64" spans="1:12" ht="15" customHeight="1" x14ac:dyDescent="0.35">
      <c r="B64" s="41"/>
      <c r="C64" s="250" t="s">
        <v>191</v>
      </c>
      <c r="D64" s="251"/>
      <c r="E64" s="251"/>
      <c r="F64" s="251"/>
      <c r="G64" s="251"/>
      <c r="H64" s="251"/>
      <c r="I64" s="252"/>
      <c r="J64" s="44"/>
    </row>
    <row r="65" spans="2:10" ht="15" customHeight="1" x14ac:dyDescent="0.35">
      <c r="B65" s="41"/>
      <c r="C65" s="266"/>
      <c r="D65" s="267"/>
      <c r="E65" s="267"/>
      <c r="F65" s="267"/>
      <c r="G65" s="267"/>
      <c r="H65" s="267"/>
      <c r="I65" s="268"/>
      <c r="J65" s="44"/>
    </row>
    <row r="66" spans="2:10" ht="15" customHeight="1" thickBot="1" x14ac:dyDescent="0.4">
      <c r="B66" s="47"/>
      <c r="C66" s="80"/>
      <c r="D66" s="48"/>
      <c r="E66" s="48"/>
      <c r="F66" s="48"/>
      <c r="G66" s="48"/>
      <c r="H66" s="48"/>
      <c r="I66" s="48"/>
      <c r="J66" s="50"/>
    </row>
  </sheetData>
  <sheetProtection sheet="1" objects="1" scenarios="1"/>
  <mergeCells count="18">
    <mergeCell ref="C64:I64"/>
    <mergeCell ref="C65:I65"/>
    <mergeCell ref="C62:I62"/>
    <mergeCell ref="D63:I63"/>
    <mergeCell ref="C13:C15"/>
    <mergeCell ref="C3:I3"/>
    <mergeCell ref="F5:I5"/>
    <mergeCell ref="H7:I7"/>
    <mergeCell ref="F9:G9"/>
    <mergeCell ref="D11:I11"/>
    <mergeCell ref="E7:G7"/>
    <mergeCell ref="F17:I17"/>
    <mergeCell ref="F30:I30"/>
    <mergeCell ref="F38:I38"/>
    <mergeCell ref="F47:I47"/>
    <mergeCell ref="C61:I61"/>
    <mergeCell ref="C60:I60"/>
    <mergeCell ref="E59:I59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50" fitToWidth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1"/>
  <sheetViews>
    <sheetView topLeftCell="A4" zoomScale="90" zoomScaleNormal="90" workbookViewId="0">
      <selection activeCell="I14" sqref="I14"/>
    </sheetView>
  </sheetViews>
  <sheetFormatPr baseColWidth="10" defaultRowHeight="15" x14ac:dyDescent="0.25"/>
  <cols>
    <col min="1" max="1" width="1.7109375" customWidth="1"/>
    <col min="2" max="2" width="4.7109375" customWidth="1"/>
    <col min="3" max="3" width="80.7109375" style="31" customWidth="1"/>
    <col min="4" max="4" width="30.7109375" customWidth="1"/>
    <col min="5" max="9" width="11.7109375" customWidth="1"/>
    <col min="10" max="10" width="1.7109375" customWidth="1"/>
    <col min="11" max="11" width="3.85546875" style="162" customWidth="1"/>
    <col min="12" max="12" width="23.5703125" customWidth="1"/>
  </cols>
  <sheetData>
    <row r="1" spans="2:11" ht="10.5" customHeight="1" thickBot="1" x14ac:dyDescent="0.3"/>
    <row r="2" spans="2:11" ht="9.75" customHeight="1" thickBot="1" x14ac:dyDescent="0.3">
      <c r="B2" s="63"/>
      <c r="C2" s="64"/>
      <c r="D2" s="65"/>
      <c r="E2" s="65"/>
      <c r="F2" s="65"/>
      <c r="G2" s="65"/>
      <c r="H2" s="65"/>
      <c r="I2" s="65"/>
      <c r="J2" s="66"/>
    </row>
    <row r="3" spans="2:11" ht="30" customHeight="1" thickBot="1" x14ac:dyDescent="0.3">
      <c r="B3" s="41"/>
      <c r="C3" s="258" t="s">
        <v>14</v>
      </c>
      <c r="D3" s="259"/>
      <c r="E3" s="259"/>
      <c r="F3" s="259"/>
      <c r="G3" s="259"/>
      <c r="H3" s="259"/>
      <c r="I3" s="260"/>
      <c r="J3" s="44"/>
    </row>
    <row r="4" spans="2:11" s="3" customFormat="1" ht="7.5" customHeight="1" x14ac:dyDescent="0.25">
      <c r="B4" s="67"/>
      <c r="C4" s="10"/>
      <c r="D4" s="10"/>
      <c r="E4" s="10"/>
      <c r="F4" s="10"/>
      <c r="G4" s="10"/>
      <c r="H4" s="10"/>
      <c r="I4" s="10"/>
      <c r="J4" s="68"/>
      <c r="K4" s="163"/>
    </row>
    <row r="5" spans="2:11" ht="19.5" customHeight="1" x14ac:dyDescent="0.25">
      <c r="B5" s="41"/>
      <c r="C5" s="17" t="s">
        <v>124</v>
      </c>
      <c r="D5" s="168" t="str">
        <f>Paramètres!E11</f>
        <v>juin 2017</v>
      </c>
      <c r="E5" s="11"/>
      <c r="F5" s="261"/>
      <c r="G5" s="262"/>
      <c r="H5" s="262"/>
      <c r="I5" s="262"/>
      <c r="J5" s="44"/>
    </row>
    <row r="6" spans="2:11" s="3" customFormat="1" ht="7.5" customHeight="1" x14ac:dyDescent="0.25">
      <c r="B6" s="67"/>
      <c r="C6" s="12"/>
      <c r="D6" s="39"/>
      <c r="E6" s="116"/>
      <c r="F6" s="13"/>
      <c r="G6" s="13"/>
      <c r="H6" s="13"/>
      <c r="I6" s="13"/>
      <c r="J6" s="68"/>
      <c r="K6" s="163"/>
    </row>
    <row r="7" spans="2:11" ht="19.5" customHeight="1" x14ac:dyDescent="0.25">
      <c r="B7" s="41"/>
      <c r="C7" s="15" t="s">
        <v>20</v>
      </c>
      <c r="D7" s="170" t="str">
        <f>Paramètres!E13</f>
        <v>Prénom 1</v>
      </c>
      <c r="E7" s="265" t="str">
        <f>Paramètres!E15</f>
        <v>Nom 1</v>
      </c>
      <c r="F7" s="265"/>
      <c r="G7" s="265"/>
      <c r="H7" s="263"/>
      <c r="I7" s="263"/>
      <c r="J7" s="44"/>
    </row>
    <row r="8" spans="2:11" ht="7.5" customHeight="1" x14ac:dyDescent="0.25">
      <c r="B8" s="41"/>
      <c r="C8" s="15"/>
      <c r="D8" s="16"/>
      <c r="E8" s="16"/>
      <c r="F8" s="14"/>
      <c r="G8" s="14"/>
      <c r="H8" s="14"/>
      <c r="I8" s="14"/>
      <c r="J8" s="44"/>
    </row>
    <row r="9" spans="2:11" ht="19.5" customHeight="1" x14ac:dyDescent="0.25">
      <c r="B9" s="41"/>
      <c r="C9" s="15" t="s">
        <v>26</v>
      </c>
      <c r="D9" s="169" t="str">
        <f>Paramètres!E17</f>
        <v>A2017 0000 0000</v>
      </c>
      <c r="E9" s="16"/>
      <c r="F9" s="263"/>
      <c r="G9" s="263"/>
      <c r="H9" s="14"/>
      <c r="I9" s="14"/>
      <c r="J9" s="44"/>
    </row>
    <row r="10" spans="2:11" ht="7.5" customHeight="1" x14ac:dyDescent="0.25">
      <c r="B10" s="41"/>
      <c r="C10" s="12"/>
      <c r="D10" s="39"/>
      <c r="E10" s="116"/>
      <c r="F10" s="13"/>
      <c r="G10" s="13"/>
      <c r="H10" s="13"/>
      <c r="I10" s="13"/>
      <c r="J10" s="44"/>
    </row>
    <row r="11" spans="2:11" ht="18.75" customHeight="1" x14ac:dyDescent="0.25">
      <c r="B11" s="41"/>
      <c r="C11" s="20" t="s">
        <v>25</v>
      </c>
      <c r="D11" s="264" t="str">
        <f>Paramètres!E19</f>
        <v>Nom étab de formation</v>
      </c>
      <c r="E11" s="264"/>
      <c r="F11" s="264"/>
      <c r="G11" s="264"/>
      <c r="H11" s="264"/>
      <c r="I11" s="264"/>
      <c r="J11" s="44"/>
    </row>
    <row r="12" spans="2:11" ht="7.5" customHeight="1" x14ac:dyDescent="0.25">
      <c r="B12" s="41"/>
      <c r="C12" s="60"/>
      <c r="D12" s="42"/>
      <c r="E12" s="42"/>
      <c r="F12" s="42"/>
      <c r="G12" s="42"/>
      <c r="H12" s="42"/>
      <c r="I12" s="42"/>
      <c r="J12" s="44"/>
    </row>
    <row r="13" spans="2:11" x14ac:dyDescent="0.25">
      <c r="B13" s="41"/>
      <c r="C13" s="255" t="s">
        <v>38</v>
      </c>
      <c r="D13" s="62"/>
      <c r="E13" s="62"/>
      <c r="F13" s="109" t="s">
        <v>2</v>
      </c>
      <c r="G13" s="110" t="s">
        <v>3</v>
      </c>
      <c r="H13" s="110" t="s">
        <v>4</v>
      </c>
      <c r="I13" s="110" t="s">
        <v>5</v>
      </c>
      <c r="J13" s="44"/>
    </row>
    <row r="14" spans="2:11" ht="60" customHeight="1" x14ac:dyDescent="0.25">
      <c r="B14" s="41"/>
      <c r="C14" s="256"/>
      <c r="D14" s="6"/>
      <c r="E14" s="6"/>
      <c r="F14" s="18" t="str">
        <f>'Description des 4 Niveaux'!D5</f>
        <v>Compétence non acquise</v>
      </c>
      <c r="G14" s="19" t="str">
        <f>'Description des 4 Niveaux'!D9</f>
        <v>Compétence en cours d'acquisition non stabilisée</v>
      </c>
      <c r="H14" s="19" t="str">
        <f>'Description des 4 Niveaux'!D13</f>
        <v>Compétence partiellement aquise</v>
      </c>
      <c r="I14" s="19" t="str">
        <f>'Description des 4 Niveaux'!D17</f>
        <v>Compétence totalement acquise et transférable</v>
      </c>
      <c r="J14" s="44"/>
    </row>
    <row r="15" spans="2:11" ht="15" customHeight="1" x14ac:dyDescent="0.25">
      <c r="B15" s="41"/>
      <c r="C15" s="257"/>
      <c r="D15" s="111"/>
      <c r="E15" s="111"/>
      <c r="F15" s="112">
        <v>0</v>
      </c>
      <c r="G15" s="113" t="s">
        <v>7</v>
      </c>
      <c r="H15" s="113" t="s">
        <v>8</v>
      </c>
      <c r="I15" s="113" t="s">
        <v>9</v>
      </c>
      <c r="J15" s="44"/>
    </row>
    <row r="16" spans="2:11" x14ac:dyDescent="0.25">
      <c r="B16" s="41"/>
      <c r="C16" s="60"/>
      <c r="D16" s="42"/>
      <c r="E16" s="42"/>
      <c r="F16" s="69"/>
      <c r="G16" s="42"/>
      <c r="H16" s="42"/>
      <c r="I16" s="42"/>
      <c r="J16" s="44"/>
    </row>
    <row r="17" spans="2:12" ht="15.75" thickBot="1" x14ac:dyDescent="0.3">
      <c r="B17" s="41"/>
      <c r="C17" s="60"/>
      <c r="D17" s="42"/>
      <c r="E17" s="42"/>
      <c r="F17" s="246" t="s">
        <v>177</v>
      </c>
      <c r="G17" s="246"/>
      <c r="H17" s="246"/>
      <c r="I17" s="246"/>
      <c r="J17" s="44"/>
    </row>
    <row r="18" spans="2:12" ht="40.5" customHeight="1" thickBot="1" x14ac:dyDescent="0.3">
      <c r="B18" s="70">
        <v>0.3</v>
      </c>
      <c r="C18" s="33" t="s">
        <v>15</v>
      </c>
      <c r="D18" s="4"/>
      <c r="E18" s="146"/>
      <c r="F18" s="7"/>
      <c r="G18" s="8"/>
      <c r="H18" s="7"/>
      <c r="I18" s="40"/>
      <c r="J18" s="44"/>
      <c r="K18" s="162">
        <f>IF(F18="X",0,IF(G18="X",G19,IF(H18="X",H19,IF(I18="X",I19,0))))</f>
        <v>0</v>
      </c>
      <c r="L18" s="55" t="str">
        <f>IF(F18="X","",IF(G18="X","",IF(H18="X","",IF(I18="X",""," A  COMPLETER"))))</f>
        <v xml:space="preserve"> A  COMPLETER</v>
      </c>
    </row>
    <row r="19" spans="2:12" ht="15" customHeight="1" x14ac:dyDescent="0.25">
      <c r="B19" s="9"/>
      <c r="C19" s="36" t="s">
        <v>46</v>
      </c>
      <c r="D19" s="42"/>
      <c r="E19" s="42"/>
      <c r="F19" s="156">
        <v>0</v>
      </c>
      <c r="G19" s="157">
        <f>I19/3</f>
        <v>2</v>
      </c>
      <c r="H19" s="157">
        <f>I19*2/3</f>
        <v>4</v>
      </c>
      <c r="I19" s="157">
        <v>6</v>
      </c>
      <c r="J19" s="44"/>
    </row>
    <row r="20" spans="2:12" ht="15" customHeight="1" x14ac:dyDescent="0.25">
      <c r="B20" s="75"/>
      <c r="C20" s="133"/>
      <c r="D20" s="42"/>
      <c r="E20" s="150" t="s">
        <v>155</v>
      </c>
      <c r="F20" s="118"/>
      <c r="G20" s="119"/>
      <c r="H20" s="119"/>
      <c r="I20" s="119"/>
      <c r="J20" s="44"/>
    </row>
    <row r="21" spans="2:12" ht="22.5" customHeight="1" x14ac:dyDescent="0.25">
      <c r="B21" s="75"/>
      <c r="C21" s="134" t="s">
        <v>67</v>
      </c>
      <c r="D21" s="172" t="s">
        <v>192</v>
      </c>
      <c r="E21" s="152"/>
      <c r="F21" s="121"/>
      <c r="G21" s="122"/>
      <c r="H21" s="122"/>
      <c r="I21" s="122"/>
      <c r="J21" s="44"/>
      <c r="L21" s="131" t="str">
        <f t="shared" ref="L21:L31" si="0">IF(E21="X","",IF(F21="X","",IF(G21="X","",IF(H21="X","",IF(I21="X",""," A  COMPLETER")))))</f>
        <v xml:space="preserve"> A  COMPLETER</v>
      </c>
    </row>
    <row r="22" spans="2:12" ht="22.5" customHeight="1" x14ac:dyDescent="0.25">
      <c r="B22" s="75"/>
      <c r="C22" s="134" t="s">
        <v>68</v>
      </c>
      <c r="D22" s="172" t="s">
        <v>192</v>
      </c>
      <c r="E22" s="152"/>
      <c r="F22" s="121"/>
      <c r="G22" s="122"/>
      <c r="H22" s="122"/>
      <c r="I22" s="122"/>
      <c r="J22" s="44"/>
      <c r="L22" s="131" t="str">
        <f t="shared" si="0"/>
        <v xml:space="preserve"> A  COMPLETER</v>
      </c>
    </row>
    <row r="23" spans="2:12" ht="22.5" customHeight="1" x14ac:dyDescent="0.25">
      <c r="B23" s="75"/>
      <c r="C23" s="134" t="s">
        <v>69</v>
      </c>
      <c r="D23" s="172" t="s">
        <v>192</v>
      </c>
      <c r="E23" s="152"/>
      <c r="F23" s="121"/>
      <c r="G23" s="122"/>
      <c r="H23" s="122"/>
      <c r="I23" s="122"/>
      <c r="J23" s="44"/>
      <c r="L23" s="131" t="str">
        <f t="shared" si="0"/>
        <v xml:space="preserve"> A  COMPLETER</v>
      </c>
    </row>
    <row r="24" spans="2:12" ht="22.5" customHeight="1" x14ac:dyDescent="0.25">
      <c r="B24" s="75"/>
      <c r="C24" s="134" t="s">
        <v>70</v>
      </c>
      <c r="D24" s="172" t="s">
        <v>192</v>
      </c>
      <c r="E24" s="152"/>
      <c r="F24" s="121"/>
      <c r="G24" s="122"/>
      <c r="H24" s="122"/>
      <c r="I24" s="122"/>
      <c r="J24" s="44"/>
      <c r="L24" s="131" t="str">
        <f t="shared" si="0"/>
        <v xml:space="preserve"> A  COMPLETER</v>
      </c>
    </row>
    <row r="25" spans="2:12" ht="22.5" customHeight="1" x14ac:dyDescent="0.25">
      <c r="B25" s="75"/>
      <c r="C25" s="134" t="s">
        <v>71</v>
      </c>
      <c r="D25" s="172" t="s">
        <v>192</v>
      </c>
      <c r="E25" s="152"/>
      <c r="F25" s="121"/>
      <c r="G25" s="122"/>
      <c r="H25" s="122"/>
      <c r="I25" s="122"/>
      <c r="J25" s="44"/>
      <c r="L25" s="131" t="str">
        <f t="shared" si="0"/>
        <v xml:space="preserve"> A  COMPLETER</v>
      </c>
    </row>
    <row r="26" spans="2:12" ht="22.5" customHeight="1" x14ac:dyDescent="0.25">
      <c r="B26" s="75"/>
      <c r="C26" s="135" t="s">
        <v>72</v>
      </c>
      <c r="D26" s="172" t="s">
        <v>192</v>
      </c>
      <c r="E26" s="152"/>
      <c r="F26" s="121"/>
      <c r="G26" s="122"/>
      <c r="H26" s="122"/>
      <c r="I26" s="122"/>
      <c r="J26" s="44"/>
      <c r="L26" s="131" t="str">
        <f t="shared" si="0"/>
        <v xml:space="preserve"> A  COMPLETER</v>
      </c>
    </row>
    <row r="27" spans="2:12" ht="22.5" customHeight="1" x14ac:dyDescent="0.25">
      <c r="B27" s="75"/>
      <c r="C27" s="134" t="s">
        <v>73</v>
      </c>
      <c r="D27" s="172" t="s">
        <v>192</v>
      </c>
      <c r="E27" s="152"/>
      <c r="F27" s="121"/>
      <c r="G27" s="122"/>
      <c r="H27" s="122"/>
      <c r="I27" s="122"/>
      <c r="J27" s="44"/>
      <c r="L27" s="131" t="str">
        <f t="shared" si="0"/>
        <v xml:space="preserve"> A  COMPLETER</v>
      </c>
    </row>
    <row r="28" spans="2:12" ht="22.5" customHeight="1" x14ac:dyDescent="0.25">
      <c r="B28" s="75"/>
      <c r="C28" s="134" t="s">
        <v>53</v>
      </c>
      <c r="D28" s="172" t="s">
        <v>192</v>
      </c>
      <c r="E28" s="152"/>
      <c r="F28" s="121"/>
      <c r="G28" s="122"/>
      <c r="H28" s="122"/>
      <c r="I28" s="122"/>
      <c r="J28" s="44"/>
      <c r="L28" s="131" t="str">
        <f t="shared" si="0"/>
        <v xml:space="preserve"> A  COMPLETER</v>
      </c>
    </row>
    <row r="29" spans="2:12" ht="22.5" customHeight="1" x14ac:dyDescent="0.25">
      <c r="B29" s="75"/>
      <c r="C29" s="134" t="s">
        <v>74</v>
      </c>
      <c r="D29" s="172" t="s">
        <v>192</v>
      </c>
      <c r="E29" s="152"/>
      <c r="F29" s="121"/>
      <c r="G29" s="122"/>
      <c r="H29" s="122"/>
      <c r="I29" s="122"/>
      <c r="J29" s="44"/>
      <c r="L29" s="131" t="str">
        <f t="shared" si="0"/>
        <v xml:space="preserve"> A  COMPLETER</v>
      </c>
    </row>
    <row r="30" spans="2:12" ht="22.5" customHeight="1" x14ac:dyDescent="0.25">
      <c r="B30" s="75"/>
      <c r="C30" s="134" t="s">
        <v>75</v>
      </c>
      <c r="D30" s="172" t="s">
        <v>192</v>
      </c>
      <c r="E30" s="152"/>
      <c r="F30" s="121"/>
      <c r="G30" s="122"/>
      <c r="H30" s="122"/>
      <c r="I30" s="122"/>
      <c r="J30" s="44"/>
      <c r="L30" s="131" t="str">
        <f t="shared" si="0"/>
        <v xml:space="preserve"> A  COMPLETER</v>
      </c>
    </row>
    <row r="31" spans="2:12" ht="22.5" customHeight="1" x14ac:dyDescent="0.25">
      <c r="B31" s="45"/>
      <c r="C31" s="136" t="s">
        <v>76</v>
      </c>
      <c r="D31" s="172" t="s">
        <v>192</v>
      </c>
      <c r="E31" s="152"/>
      <c r="F31" s="121"/>
      <c r="G31" s="122"/>
      <c r="H31" s="122"/>
      <c r="I31" s="122"/>
      <c r="J31" s="44"/>
      <c r="L31" s="131" t="str">
        <f t="shared" si="0"/>
        <v xml:space="preserve"> A  COMPLETER</v>
      </c>
    </row>
    <row r="32" spans="2:12" ht="15" customHeight="1" x14ac:dyDescent="0.25">
      <c r="B32" s="41"/>
      <c r="C32" s="60"/>
      <c r="D32" s="42"/>
      <c r="E32" s="151">
        <f>11-COUNTBLANK(E21:E31)</f>
        <v>0</v>
      </c>
      <c r="F32" s="42"/>
      <c r="G32" s="42"/>
      <c r="H32" s="42"/>
      <c r="I32" s="42"/>
      <c r="J32" s="44"/>
    </row>
    <row r="33" spans="2:12" ht="15" customHeight="1" thickBot="1" x14ac:dyDescent="0.3">
      <c r="B33" s="41"/>
      <c r="C33" s="60"/>
      <c r="D33" s="42"/>
      <c r="E33" s="154"/>
      <c r="F33" s="246" t="s">
        <v>178</v>
      </c>
      <c r="G33" s="246"/>
      <c r="H33" s="246"/>
      <c r="I33" s="246"/>
      <c r="J33" s="44"/>
    </row>
    <row r="34" spans="2:12" s="27" customFormat="1" ht="40.5" customHeight="1" thickBot="1" x14ac:dyDescent="0.3">
      <c r="B34" s="71">
        <v>0.5</v>
      </c>
      <c r="C34" s="33" t="s">
        <v>16</v>
      </c>
      <c r="D34" s="26"/>
      <c r="E34" s="149"/>
      <c r="F34" s="23"/>
      <c r="G34" s="24"/>
      <c r="H34" s="24"/>
      <c r="I34" s="25"/>
      <c r="J34" s="72"/>
      <c r="K34" s="164">
        <f>IF(F34="X",0,IF(G34="X",G35,IF(H34="X",H35,IF(I34="X",I35,0))))</f>
        <v>0</v>
      </c>
      <c r="L34" s="55" t="str">
        <f>IF(F34="X","",IF(G34="X","",IF(H34="X","",IF(I34="X",""," A  COMPLETER"))))</f>
        <v xml:space="preserve"> A  COMPLETER</v>
      </c>
    </row>
    <row r="35" spans="2:12" ht="15" customHeight="1" x14ac:dyDescent="0.25">
      <c r="B35" s="9"/>
      <c r="C35" s="73" t="s">
        <v>47</v>
      </c>
      <c r="D35" s="42"/>
      <c r="E35" s="42"/>
      <c r="F35" s="156">
        <v>0</v>
      </c>
      <c r="G35" s="158">
        <f>I35/3</f>
        <v>3.3333333333333335</v>
      </c>
      <c r="H35" s="157">
        <f>I35*2/3</f>
        <v>6.666666666666667</v>
      </c>
      <c r="I35" s="158">
        <v>10</v>
      </c>
      <c r="J35" s="44"/>
    </row>
    <row r="36" spans="2:12" ht="15" customHeight="1" x14ac:dyDescent="0.25">
      <c r="B36" s="75"/>
      <c r="C36" s="127"/>
      <c r="D36" s="42"/>
      <c r="E36" s="150" t="s">
        <v>155</v>
      </c>
      <c r="F36" s="118"/>
      <c r="G36" s="128"/>
      <c r="H36" s="119"/>
      <c r="I36" s="128"/>
      <c r="J36" s="44"/>
    </row>
    <row r="37" spans="2:12" ht="22.5" customHeight="1" x14ac:dyDescent="0.25">
      <c r="B37" s="75"/>
      <c r="C37" s="130" t="s">
        <v>77</v>
      </c>
      <c r="D37" s="172" t="s">
        <v>192</v>
      </c>
      <c r="E37" s="152"/>
      <c r="F37" s="121"/>
      <c r="G37" s="132"/>
      <c r="H37" s="122"/>
      <c r="I37" s="132"/>
      <c r="J37" s="44"/>
      <c r="L37" s="131" t="str">
        <f t="shared" ref="L37:L46" si="1">IF(E37="X","",IF(F37="X","",IF(G37="X","",IF(H37="X","",IF(I37="X",""," A  COMPLETER")))))</f>
        <v xml:space="preserve"> A  COMPLETER</v>
      </c>
    </row>
    <row r="38" spans="2:12" ht="22.5" customHeight="1" x14ac:dyDescent="0.25">
      <c r="B38" s="75"/>
      <c r="C38" s="130" t="s">
        <v>78</v>
      </c>
      <c r="D38" s="172" t="s">
        <v>192</v>
      </c>
      <c r="E38" s="152"/>
      <c r="F38" s="121"/>
      <c r="G38" s="132"/>
      <c r="H38" s="122"/>
      <c r="I38" s="132"/>
      <c r="J38" s="44"/>
      <c r="L38" s="131" t="str">
        <f t="shared" si="1"/>
        <v xml:space="preserve"> A  COMPLETER</v>
      </c>
    </row>
    <row r="39" spans="2:12" ht="22.5" customHeight="1" x14ac:dyDescent="0.25">
      <c r="B39" s="75"/>
      <c r="C39" s="130" t="s">
        <v>79</v>
      </c>
      <c r="D39" s="172" t="s">
        <v>192</v>
      </c>
      <c r="E39" s="152"/>
      <c r="F39" s="121"/>
      <c r="G39" s="132"/>
      <c r="H39" s="122"/>
      <c r="I39" s="132"/>
      <c r="J39" s="44"/>
      <c r="L39" s="131" t="str">
        <f t="shared" si="1"/>
        <v xml:space="preserve"> A  COMPLETER</v>
      </c>
    </row>
    <row r="40" spans="2:12" ht="22.5" customHeight="1" x14ac:dyDescent="0.25">
      <c r="B40" s="75"/>
      <c r="C40" s="130" t="s">
        <v>80</v>
      </c>
      <c r="D40" s="172" t="s">
        <v>192</v>
      </c>
      <c r="E40" s="152"/>
      <c r="F40" s="121"/>
      <c r="G40" s="132"/>
      <c r="H40" s="122"/>
      <c r="I40" s="132"/>
      <c r="J40" s="44"/>
      <c r="L40" s="131" t="str">
        <f t="shared" si="1"/>
        <v xml:space="preserve"> A  COMPLETER</v>
      </c>
    </row>
    <row r="41" spans="2:12" ht="22.5" customHeight="1" x14ac:dyDescent="0.25">
      <c r="B41" s="75"/>
      <c r="C41" s="130" t="s">
        <v>81</v>
      </c>
      <c r="D41" s="172" t="s">
        <v>192</v>
      </c>
      <c r="E41" s="152"/>
      <c r="F41" s="121"/>
      <c r="G41" s="132"/>
      <c r="H41" s="122"/>
      <c r="I41" s="132"/>
      <c r="J41" s="44"/>
      <c r="L41" s="131" t="str">
        <f t="shared" si="1"/>
        <v xml:space="preserve"> A  COMPLETER</v>
      </c>
    </row>
    <row r="42" spans="2:12" ht="22.5" customHeight="1" x14ac:dyDescent="0.25">
      <c r="B42" s="75"/>
      <c r="C42" s="130" t="s">
        <v>82</v>
      </c>
      <c r="D42" s="172" t="s">
        <v>192</v>
      </c>
      <c r="E42" s="152"/>
      <c r="F42" s="121"/>
      <c r="G42" s="132"/>
      <c r="H42" s="122"/>
      <c r="I42" s="132"/>
      <c r="J42" s="44"/>
      <c r="L42" s="131" t="str">
        <f t="shared" si="1"/>
        <v xml:space="preserve"> A  COMPLETER</v>
      </c>
    </row>
    <row r="43" spans="2:12" ht="22.5" customHeight="1" x14ac:dyDescent="0.25">
      <c r="B43" s="75"/>
      <c r="C43" s="130" t="s">
        <v>83</v>
      </c>
      <c r="D43" s="172" t="s">
        <v>192</v>
      </c>
      <c r="E43" s="152"/>
      <c r="F43" s="121"/>
      <c r="G43" s="132"/>
      <c r="H43" s="122"/>
      <c r="I43" s="132"/>
      <c r="J43" s="44"/>
      <c r="L43" s="131" t="str">
        <f t="shared" si="1"/>
        <v xml:space="preserve"> A  COMPLETER</v>
      </c>
    </row>
    <row r="44" spans="2:12" ht="22.5" customHeight="1" x14ac:dyDescent="0.25">
      <c r="B44" s="75"/>
      <c r="C44" s="130" t="s">
        <v>84</v>
      </c>
      <c r="D44" s="172" t="s">
        <v>192</v>
      </c>
      <c r="E44" s="152"/>
      <c r="F44" s="121"/>
      <c r="G44" s="132"/>
      <c r="H44" s="122"/>
      <c r="I44" s="132"/>
      <c r="J44" s="44"/>
      <c r="L44" s="131" t="str">
        <f t="shared" si="1"/>
        <v xml:space="preserve"> A  COMPLETER</v>
      </c>
    </row>
    <row r="45" spans="2:12" ht="22.5" customHeight="1" x14ac:dyDescent="0.25">
      <c r="B45" s="75"/>
      <c r="C45" s="130" t="s">
        <v>53</v>
      </c>
      <c r="D45" s="172" t="s">
        <v>192</v>
      </c>
      <c r="E45" s="152"/>
      <c r="F45" s="121"/>
      <c r="G45" s="132"/>
      <c r="H45" s="122"/>
      <c r="I45" s="132"/>
      <c r="J45" s="44"/>
      <c r="L45" s="131" t="str">
        <f t="shared" si="1"/>
        <v xml:space="preserve"> A  COMPLETER</v>
      </c>
    </row>
    <row r="46" spans="2:12" ht="22.5" customHeight="1" x14ac:dyDescent="0.25">
      <c r="B46" s="75"/>
      <c r="C46" s="130" t="s">
        <v>85</v>
      </c>
      <c r="D46" s="172" t="s">
        <v>192</v>
      </c>
      <c r="E46" s="152"/>
      <c r="F46" s="121"/>
      <c r="G46" s="132"/>
      <c r="H46" s="122"/>
      <c r="I46" s="132"/>
      <c r="J46" s="44"/>
      <c r="L46" s="131" t="str">
        <f t="shared" si="1"/>
        <v xml:space="preserve"> A  COMPLETER</v>
      </c>
    </row>
    <row r="47" spans="2:12" ht="15" customHeight="1" x14ac:dyDescent="0.25">
      <c r="B47" s="41"/>
      <c r="C47" s="38"/>
      <c r="D47" s="42"/>
      <c r="E47" s="151">
        <f>10-COUNTBLANK(E37:E46)</f>
        <v>0</v>
      </c>
      <c r="F47" s="42"/>
      <c r="G47" s="42"/>
      <c r="H47" s="42"/>
      <c r="I47" s="42"/>
      <c r="J47" s="44"/>
    </row>
    <row r="48" spans="2:12" ht="15" customHeight="1" thickBot="1" x14ac:dyDescent="0.3">
      <c r="B48" s="41"/>
      <c r="C48" s="38"/>
      <c r="D48" s="42"/>
      <c r="E48" s="154"/>
      <c r="F48" s="246" t="s">
        <v>179</v>
      </c>
      <c r="G48" s="246"/>
      <c r="H48" s="246"/>
      <c r="I48" s="246"/>
      <c r="J48" s="44"/>
    </row>
    <row r="49" spans="2:12" ht="40.5" customHeight="1" thickBot="1" x14ac:dyDescent="0.3">
      <c r="B49" s="74">
        <v>0.2</v>
      </c>
      <c r="C49" s="28" t="s">
        <v>35</v>
      </c>
      <c r="D49" s="5"/>
      <c r="E49" s="148"/>
      <c r="F49" s="7"/>
      <c r="G49" s="8"/>
      <c r="H49" s="8"/>
      <c r="I49" s="40"/>
      <c r="J49" s="44"/>
      <c r="K49" s="162">
        <f>IF(F49="X",0,IF(G49="X",G50,IF(H49="X",H50,IF(I49="X",I50,0))))</f>
        <v>0</v>
      </c>
      <c r="L49" s="55" t="str">
        <f>IF(F49="X","",IF(G49="X","",IF(H49="X","",IF(I49="X",""," A  COMPLETER"))))</f>
        <v xml:space="preserve"> A  COMPLETER</v>
      </c>
    </row>
    <row r="50" spans="2:12" ht="15.75" x14ac:dyDescent="0.25">
      <c r="B50" s="9"/>
      <c r="C50" s="73" t="s">
        <v>42</v>
      </c>
      <c r="D50" s="42"/>
      <c r="E50" s="42"/>
      <c r="F50" s="156">
        <v>0</v>
      </c>
      <c r="G50" s="158">
        <f>I50/3</f>
        <v>1.3333333333333333</v>
      </c>
      <c r="H50" s="157">
        <f>I50*2/3</f>
        <v>2.6666666666666665</v>
      </c>
      <c r="I50" s="158">
        <v>4</v>
      </c>
      <c r="J50" s="44"/>
    </row>
    <row r="51" spans="2:12" ht="15.75" x14ac:dyDescent="0.25">
      <c r="B51" s="75"/>
      <c r="C51" s="127"/>
      <c r="D51" s="42"/>
      <c r="E51" s="150" t="s">
        <v>155</v>
      </c>
      <c r="F51" s="118"/>
      <c r="G51" s="128"/>
      <c r="H51" s="119"/>
      <c r="I51" s="128"/>
      <c r="J51" s="44"/>
    </row>
    <row r="52" spans="2:12" ht="27" customHeight="1" x14ac:dyDescent="0.25">
      <c r="B52" s="75"/>
      <c r="C52" s="130" t="s">
        <v>86</v>
      </c>
      <c r="D52" s="172" t="s">
        <v>192</v>
      </c>
      <c r="E52" s="152"/>
      <c r="F52" s="121"/>
      <c r="G52" s="132"/>
      <c r="H52" s="122"/>
      <c r="I52" s="132"/>
      <c r="J52" s="44"/>
      <c r="L52" s="131" t="str">
        <f t="shared" ref="L52:L58" si="2">IF(E52="X","",IF(F52="X","",IF(G52="X","",IF(H52="X","",IF(I52="X",""," A  COMPLETER")))))</f>
        <v xml:space="preserve"> A  COMPLETER</v>
      </c>
    </row>
    <row r="53" spans="2:12" ht="25.5" x14ac:dyDescent="0.25">
      <c r="B53" s="75"/>
      <c r="C53" s="130" t="s">
        <v>87</v>
      </c>
      <c r="D53" s="172" t="s">
        <v>192</v>
      </c>
      <c r="E53" s="152"/>
      <c r="F53" s="121"/>
      <c r="G53" s="132"/>
      <c r="H53" s="122"/>
      <c r="I53" s="132"/>
      <c r="J53" s="44"/>
      <c r="L53" s="131" t="str">
        <f t="shared" si="2"/>
        <v xml:space="preserve"> A  COMPLETER</v>
      </c>
    </row>
    <row r="54" spans="2:12" ht="25.5" x14ac:dyDescent="0.25">
      <c r="B54" s="75"/>
      <c r="C54" s="130" t="s">
        <v>88</v>
      </c>
      <c r="D54" s="172" t="s">
        <v>192</v>
      </c>
      <c r="E54" s="152"/>
      <c r="F54" s="121"/>
      <c r="G54" s="132"/>
      <c r="H54" s="122"/>
      <c r="I54" s="132"/>
      <c r="J54" s="44"/>
      <c r="L54" s="131" t="str">
        <f t="shared" si="2"/>
        <v xml:space="preserve"> A  COMPLETER</v>
      </c>
    </row>
    <row r="55" spans="2:12" ht="25.5" x14ac:dyDescent="0.25">
      <c r="B55" s="75"/>
      <c r="C55" s="130" t="s">
        <v>89</v>
      </c>
      <c r="D55" s="172" t="s">
        <v>192</v>
      </c>
      <c r="E55" s="152"/>
      <c r="F55" s="121"/>
      <c r="G55" s="132"/>
      <c r="H55" s="122"/>
      <c r="I55" s="132"/>
      <c r="J55" s="44"/>
      <c r="L55" s="131" t="str">
        <f t="shared" si="2"/>
        <v xml:space="preserve"> A  COMPLETER</v>
      </c>
    </row>
    <row r="56" spans="2:12" ht="25.5" x14ac:dyDescent="0.25">
      <c r="B56" s="75"/>
      <c r="C56" s="130" t="s">
        <v>90</v>
      </c>
      <c r="D56" s="172" t="s">
        <v>192</v>
      </c>
      <c r="E56" s="152"/>
      <c r="F56" s="121"/>
      <c r="G56" s="132"/>
      <c r="H56" s="122"/>
      <c r="I56" s="132"/>
      <c r="J56" s="44"/>
      <c r="L56" s="131" t="str">
        <f t="shared" si="2"/>
        <v xml:space="preserve"> A  COMPLETER</v>
      </c>
    </row>
    <row r="57" spans="2:12" ht="25.5" x14ac:dyDescent="0.25">
      <c r="B57" s="75"/>
      <c r="C57" s="130" t="s">
        <v>91</v>
      </c>
      <c r="D57" s="172" t="s">
        <v>192</v>
      </c>
      <c r="E57" s="152"/>
      <c r="F57" s="121"/>
      <c r="G57" s="132"/>
      <c r="H57" s="122"/>
      <c r="I57" s="132"/>
      <c r="J57" s="44"/>
      <c r="L57" s="131" t="str">
        <f t="shared" si="2"/>
        <v xml:space="preserve"> A  COMPLETER</v>
      </c>
    </row>
    <row r="58" spans="2:12" ht="25.5" x14ac:dyDescent="0.25">
      <c r="B58" s="75"/>
      <c r="C58" s="130" t="s">
        <v>92</v>
      </c>
      <c r="D58" s="172" t="s">
        <v>192</v>
      </c>
      <c r="E58" s="152"/>
      <c r="F58" s="121"/>
      <c r="G58" s="132"/>
      <c r="H58" s="122"/>
      <c r="I58" s="132"/>
      <c r="J58" s="44"/>
      <c r="L58" s="131" t="str">
        <f t="shared" si="2"/>
        <v xml:space="preserve"> A  COMPLETER</v>
      </c>
    </row>
    <row r="59" spans="2:12" x14ac:dyDescent="0.25">
      <c r="B59" s="75"/>
      <c r="C59" s="129"/>
      <c r="D59" s="42"/>
      <c r="E59" s="151">
        <f>7-COUNTBLANK(E52:E58)</f>
        <v>0</v>
      </c>
      <c r="F59" s="118"/>
      <c r="G59" s="128"/>
      <c r="H59" s="119"/>
      <c r="I59" s="128"/>
      <c r="J59" s="44"/>
      <c r="L59" s="131"/>
    </row>
    <row r="60" spans="2:12" ht="15" customHeight="1" thickBot="1" x14ac:dyDescent="0.3">
      <c r="B60" s="41"/>
      <c r="C60" s="38"/>
      <c r="D60" s="42"/>
      <c r="E60" s="42"/>
      <c r="F60" s="42"/>
      <c r="G60" s="42"/>
      <c r="H60" s="42"/>
      <c r="I60" s="42"/>
      <c r="J60" s="44"/>
    </row>
    <row r="61" spans="2:12" s="1" customFormat="1" ht="31.5" customHeight="1" thickBot="1" x14ac:dyDescent="0.3">
      <c r="B61" s="75"/>
      <c r="C61" s="56" t="s">
        <v>153</v>
      </c>
      <c r="D61" s="57"/>
      <c r="E61" s="57"/>
      <c r="F61" s="88" t="s">
        <v>123</v>
      </c>
      <c r="G61" s="89" t="s">
        <v>122</v>
      </c>
      <c r="H61" s="87" t="s">
        <v>29</v>
      </c>
      <c r="I61" s="21">
        <f>K18+K34+K49</f>
        <v>0</v>
      </c>
      <c r="J61" s="77"/>
      <c r="K61" s="165"/>
    </row>
    <row r="62" spans="2:12" x14ac:dyDescent="0.25">
      <c r="B62" s="41"/>
      <c r="C62" s="60"/>
      <c r="D62" s="42"/>
      <c r="E62" s="42"/>
      <c r="F62" s="42"/>
      <c r="G62" s="42"/>
      <c r="H62" s="42"/>
      <c r="I62" s="42"/>
      <c r="J62" s="44"/>
    </row>
    <row r="63" spans="2:12" x14ac:dyDescent="0.25">
      <c r="B63" s="41"/>
      <c r="C63" s="61"/>
      <c r="D63" s="61"/>
      <c r="E63" s="61"/>
      <c r="F63" s="61"/>
      <c r="G63" s="61"/>
      <c r="H63" s="61"/>
      <c r="I63" s="61"/>
      <c r="J63" s="44"/>
    </row>
    <row r="64" spans="2:12" x14ac:dyDescent="0.25">
      <c r="B64" s="41"/>
      <c r="C64" s="173" t="s">
        <v>186</v>
      </c>
      <c r="D64" s="174" t="s">
        <v>187</v>
      </c>
      <c r="E64" s="253" t="s">
        <v>188</v>
      </c>
      <c r="F64" s="253"/>
      <c r="G64" s="253"/>
      <c r="H64" s="253"/>
      <c r="I64" s="254"/>
      <c r="J64" s="44"/>
    </row>
    <row r="65" spans="2:10" x14ac:dyDescent="0.25">
      <c r="B65" s="41"/>
      <c r="C65" s="250" t="s">
        <v>189</v>
      </c>
      <c r="D65" s="251"/>
      <c r="E65" s="251"/>
      <c r="F65" s="251"/>
      <c r="G65" s="251"/>
      <c r="H65" s="251"/>
      <c r="I65" s="252"/>
      <c r="J65" s="44"/>
    </row>
    <row r="66" spans="2:10" x14ac:dyDescent="0.25">
      <c r="B66" s="41"/>
      <c r="C66" s="247"/>
      <c r="D66" s="248"/>
      <c r="E66" s="248"/>
      <c r="F66" s="248"/>
      <c r="G66" s="248"/>
      <c r="H66" s="248"/>
      <c r="I66" s="249"/>
      <c r="J66" s="44"/>
    </row>
    <row r="67" spans="2:10" x14ac:dyDescent="0.25">
      <c r="B67" s="41"/>
      <c r="C67" s="247"/>
      <c r="D67" s="248"/>
      <c r="E67" s="248"/>
      <c r="F67" s="248"/>
      <c r="G67" s="248"/>
      <c r="H67" s="248"/>
      <c r="I67" s="249"/>
      <c r="J67" s="44"/>
    </row>
    <row r="68" spans="2:10" x14ac:dyDescent="0.25">
      <c r="B68" s="41"/>
      <c r="C68" s="167" t="s">
        <v>190</v>
      </c>
      <c r="D68" s="269"/>
      <c r="E68" s="269"/>
      <c r="F68" s="269"/>
      <c r="G68" s="269"/>
      <c r="H68" s="269"/>
      <c r="I68" s="270"/>
      <c r="J68" s="44"/>
    </row>
    <row r="69" spans="2:10" x14ac:dyDescent="0.25">
      <c r="B69" s="41"/>
      <c r="C69" s="250" t="s">
        <v>191</v>
      </c>
      <c r="D69" s="251"/>
      <c r="E69" s="251"/>
      <c r="F69" s="251"/>
      <c r="G69" s="251"/>
      <c r="H69" s="251"/>
      <c r="I69" s="252"/>
      <c r="J69" s="44"/>
    </row>
    <row r="70" spans="2:10" x14ac:dyDescent="0.25">
      <c r="B70" s="41"/>
      <c r="C70" s="266"/>
      <c r="D70" s="267"/>
      <c r="E70" s="267"/>
      <c r="F70" s="267"/>
      <c r="G70" s="267"/>
      <c r="H70" s="267"/>
      <c r="I70" s="268"/>
      <c r="J70" s="44"/>
    </row>
    <row r="71" spans="2:10" ht="15.75" thickBot="1" x14ac:dyDescent="0.3">
      <c r="B71" s="47"/>
      <c r="C71" s="80"/>
      <c r="D71" s="48"/>
      <c r="E71" s="48"/>
      <c r="F71" s="48"/>
      <c r="G71" s="48"/>
      <c r="H71" s="48"/>
      <c r="I71" s="48"/>
      <c r="J71" s="50"/>
    </row>
  </sheetData>
  <sheetProtection sheet="1" objects="1" scenarios="1"/>
  <mergeCells count="17">
    <mergeCell ref="C69:I69"/>
    <mergeCell ref="C70:I70"/>
    <mergeCell ref="C65:I65"/>
    <mergeCell ref="C67:I67"/>
    <mergeCell ref="D68:I68"/>
    <mergeCell ref="C13:C15"/>
    <mergeCell ref="C3:I3"/>
    <mergeCell ref="F5:I5"/>
    <mergeCell ref="H7:I7"/>
    <mergeCell ref="F9:G9"/>
    <mergeCell ref="D11:I11"/>
    <mergeCell ref="E7:G7"/>
    <mergeCell ref="F17:I17"/>
    <mergeCell ref="F33:I33"/>
    <mergeCell ref="F48:I48"/>
    <mergeCell ref="E64:I64"/>
    <mergeCell ref="C66:I66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80" zoomScaleNormal="80" workbookViewId="0">
      <selection activeCell="I14" sqref="I14"/>
    </sheetView>
  </sheetViews>
  <sheetFormatPr baseColWidth="10" defaultRowHeight="23.25" x14ac:dyDescent="0.25"/>
  <cols>
    <col min="1" max="1" width="1.7109375" customWidth="1"/>
    <col min="2" max="2" width="4.7109375" customWidth="1"/>
    <col min="3" max="3" width="80.7109375" style="31" customWidth="1"/>
    <col min="4" max="4" width="30.7109375" customWidth="1"/>
    <col min="5" max="9" width="11.7109375" customWidth="1"/>
    <col min="10" max="10" width="1.7109375" customWidth="1"/>
    <col min="11" max="11" width="3.85546875" style="163" customWidth="1"/>
    <col min="12" max="12" width="23.5703125" style="55" customWidth="1"/>
  </cols>
  <sheetData>
    <row r="1" spans="1:12" ht="10.5" customHeight="1" thickBot="1" x14ac:dyDescent="0.3"/>
    <row r="2" spans="1:12" ht="10.5" customHeight="1" thickBot="1" x14ac:dyDescent="0.3">
      <c r="A2" s="42"/>
      <c r="B2" s="63"/>
      <c r="C2" s="64"/>
      <c r="D2" s="65"/>
      <c r="E2" s="65"/>
      <c r="F2" s="65"/>
      <c r="G2" s="65"/>
      <c r="H2" s="65"/>
      <c r="I2" s="65"/>
      <c r="J2" s="66"/>
    </row>
    <row r="3" spans="1:12" ht="30" customHeight="1" thickBot="1" x14ac:dyDescent="0.3">
      <c r="A3" s="42"/>
      <c r="B3" s="41"/>
      <c r="C3" s="258" t="s">
        <v>30</v>
      </c>
      <c r="D3" s="259"/>
      <c r="E3" s="259"/>
      <c r="F3" s="259"/>
      <c r="G3" s="259"/>
      <c r="H3" s="259"/>
      <c r="I3" s="260"/>
      <c r="J3" s="44"/>
    </row>
    <row r="4" spans="1:12" s="3" customFormat="1" ht="7.5" customHeight="1" x14ac:dyDescent="0.25">
      <c r="A4" s="51"/>
      <c r="B4" s="67"/>
      <c r="C4" s="10"/>
      <c r="D4" s="10"/>
      <c r="E4" s="10"/>
      <c r="F4" s="10"/>
      <c r="G4" s="10"/>
      <c r="H4" s="10"/>
      <c r="I4" s="10"/>
      <c r="J4" s="68"/>
      <c r="K4" s="163"/>
      <c r="L4" s="91"/>
    </row>
    <row r="5" spans="1:12" ht="18.75" customHeight="1" x14ac:dyDescent="0.25">
      <c r="A5" s="42"/>
      <c r="B5" s="41"/>
      <c r="C5" s="17" t="s">
        <v>124</v>
      </c>
      <c r="D5" s="168" t="str">
        <f>Paramètres!E11</f>
        <v>juin 2017</v>
      </c>
      <c r="E5" s="11"/>
      <c r="F5" s="261"/>
      <c r="G5" s="262"/>
      <c r="H5" s="262"/>
      <c r="I5" s="262"/>
      <c r="J5" s="44"/>
    </row>
    <row r="6" spans="1:12" s="3" customFormat="1" ht="7.5" customHeight="1" x14ac:dyDescent="0.25">
      <c r="A6" s="51"/>
      <c r="B6" s="67"/>
      <c r="C6" s="12"/>
      <c r="D6" s="39"/>
      <c r="E6" s="116"/>
      <c r="F6" s="13"/>
      <c r="G6" s="13"/>
      <c r="H6" s="13"/>
      <c r="I6" s="13"/>
      <c r="J6" s="68"/>
      <c r="K6" s="163"/>
      <c r="L6" s="91"/>
    </row>
    <row r="7" spans="1:12" ht="18.75" customHeight="1" x14ac:dyDescent="0.25">
      <c r="A7" s="42"/>
      <c r="B7" s="41"/>
      <c r="C7" s="15" t="s">
        <v>20</v>
      </c>
      <c r="D7" s="171" t="str">
        <f>Paramètres!E13</f>
        <v>Prénom 1</v>
      </c>
      <c r="E7" s="272" t="str">
        <f>Paramètres!E15</f>
        <v>Nom 1</v>
      </c>
      <c r="F7" s="272"/>
      <c r="G7" s="272"/>
      <c r="H7" s="263"/>
      <c r="I7" s="263"/>
      <c r="J7" s="44"/>
    </row>
    <row r="8" spans="1:12" ht="7.5" customHeight="1" x14ac:dyDescent="0.25">
      <c r="A8" s="42"/>
      <c r="B8" s="41"/>
      <c r="C8" s="15"/>
      <c r="D8" s="16"/>
      <c r="E8" s="16"/>
      <c r="F8" s="14"/>
      <c r="G8" s="14"/>
      <c r="H8" s="14"/>
      <c r="I8" s="14"/>
      <c r="J8" s="44"/>
    </row>
    <row r="9" spans="1:12" ht="25.5" customHeight="1" x14ac:dyDescent="0.25">
      <c r="A9" s="42"/>
      <c r="B9" s="41"/>
      <c r="C9" s="15" t="s">
        <v>26</v>
      </c>
      <c r="D9" s="169" t="str">
        <f>Paramètres!E17</f>
        <v>A2017 0000 0000</v>
      </c>
      <c r="E9" s="16"/>
      <c r="F9" s="263"/>
      <c r="G9" s="263"/>
      <c r="H9" s="14"/>
      <c r="I9" s="14"/>
      <c r="J9" s="44"/>
    </row>
    <row r="10" spans="1:12" ht="7.5" customHeight="1" x14ac:dyDescent="0.25">
      <c r="A10" s="42"/>
      <c r="B10" s="41"/>
      <c r="C10" s="12"/>
      <c r="D10" s="39"/>
      <c r="E10" s="116"/>
      <c r="F10" s="13"/>
      <c r="G10" s="13"/>
      <c r="H10" s="13"/>
      <c r="I10" s="13"/>
      <c r="J10" s="44"/>
    </row>
    <row r="11" spans="1:12" ht="18.75" customHeight="1" x14ac:dyDescent="0.25">
      <c r="A11" s="42"/>
      <c r="B11" s="41"/>
      <c r="C11" s="20" t="s">
        <v>25</v>
      </c>
      <c r="D11" s="271" t="str">
        <f>Paramètres!E19</f>
        <v>Nom étab de formation</v>
      </c>
      <c r="E11" s="271"/>
      <c r="F11" s="271"/>
      <c r="G11" s="271"/>
      <c r="H11" s="271"/>
      <c r="I11" s="271"/>
      <c r="J11" s="44"/>
    </row>
    <row r="12" spans="1:12" ht="7.5" customHeight="1" x14ac:dyDescent="0.25">
      <c r="A12" s="42"/>
      <c r="B12" s="41"/>
      <c r="C12" s="60"/>
      <c r="D12" s="42"/>
      <c r="E12" s="42"/>
      <c r="F12" s="42"/>
      <c r="G12" s="42"/>
      <c r="H12" s="42"/>
      <c r="I12" s="42"/>
      <c r="J12" s="44"/>
    </row>
    <row r="13" spans="1:12" ht="15" customHeight="1" x14ac:dyDescent="0.25">
      <c r="A13" s="42"/>
      <c r="B13" s="41"/>
      <c r="C13" s="255" t="s">
        <v>37</v>
      </c>
      <c r="D13" s="62"/>
      <c r="E13" s="62"/>
      <c r="F13" s="109" t="s">
        <v>2</v>
      </c>
      <c r="G13" s="110" t="s">
        <v>3</v>
      </c>
      <c r="H13" s="110" t="s">
        <v>4</v>
      </c>
      <c r="I13" s="110" t="s">
        <v>5</v>
      </c>
      <c r="J13" s="44"/>
    </row>
    <row r="14" spans="1:12" ht="60" customHeight="1" x14ac:dyDescent="0.25">
      <c r="A14" s="42"/>
      <c r="B14" s="41"/>
      <c r="C14" s="256"/>
      <c r="D14" s="6"/>
      <c r="E14" s="6"/>
      <c r="F14" s="18" t="str">
        <f>'Description des 4 Niveaux'!D5</f>
        <v>Compétence non acquise</v>
      </c>
      <c r="G14" s="19" t="str">
        <f>'Description des 4 Niveaux'!D9</f>
        <v>Compétence en cours d'acquisition non stabilisée</v>
      </c>
      <c r="H14" s="19" t="str">
        <f>'Description des 4 Niveaux'!D13</f>
        <v>Compétence partiellement aquise</v>
      </c>
      <c r="I14" s="19" t="str">
        <f>'Description des 4 Niveaux'!D17</f>
        <v>Compétence totalement acquise et transférable</v>
      </c>
      <c r="J14" s="44"/>
    </row>
    <row r="15" spans="1:12" ht="15" customHeight="1" x14ac:dyDescent="0.25">
      <c r="A15" s="42"/>
      <c r="B15" s="41"/>
      <c r="C15" s="257"/>
      <c r="D15" s="111"/>
      <c r="E15" s="111"/>
      <c r="F15" s="112">
        <v>0</v>
      </c>
      <c r="G15" s="113" t="s">
        <v>7</v>
      </c>
      <c r="H15" s="113" t="s">
        <v>8</v>
      </c>
      <c r="I15" s="113" t="s">
        <v>9</v>
      </c>
      <c r="J15" s="44"/>
    </row>
    <row r="16" spans="1:12" ht="15" customHeight="1" x14ac:dyDescent="0.25">
      <c r="A16" s="42"/>
      <c r="B16" s="41"/>
      <c r="C16" s="60"/>
      <c r="D16" s="42"/>
      <c r="E16" s="42"/>
      <c r="F16" s="69"/>
      <c r="G16" s="42"/>
      <c r="H16" s="42"/>
      <c r="I16" s="42"/>
      <c r="J16" s="44"/>
    </row>
    <row r="17" spans="1:12" ht="15" customHeight="1" thickBot="1" x14ac:dyDescent="0.3">
      <c r="A17" s="42"/>
      <c r="B17" s="41"/>
      <c r="C17" s="60"/>
      <c r="D17" s="42"/>
      <c r="E17" s="42"/>
      <c r="F17" s="246" t="s">
        <v>180</v>
      </c>
      <c r="G17" s="246"/>
      <c r="H17" s="246"/>
      <c r="I17" s="246"/>
      <c r="J17" s="44"/>
    </row>
    <row r="18" spans="1:12" ht="40.5" customHeight="1" thickBot="1" x14ac:dyDescent="0.3">
      <c r="A18" s="42"/>
      <c r="B18" s="70">
        <v>0.25</v>
      </c>
      <c r="C18" s="33" t="s">
        <v>31</v>
      </c>
      <c r="D18" s="4"/>
      <c r="E18" s="146"/>
      <c r="F18" s="81"/>
      <c r="G18" s="82"/>
      <c r="H18" s="81"/>
      <c r="I18" s="83"/>
      <c r="J18" s="44"/>
      <c r="K18" s="163">
        <f>IF(F18="X",0,IF(G18="X",G19,IF(H18="X",H19,IF(I18="X",I19,0))))</f>
        <v>0</v>
      </c>
      <c r="L18" s="55" t="str">
        <f>IF(F18="X","",IF(G18="X","",IF(H18="X","",IF(I18="X",""," A  COMPLETER"))))</f>
        <v xml:space="preserve"> A  COMPLETER</v>
      </c>
    </row>
    <row r="19" spans="1:12" ht="15" customHeight="1" x14ac:dyDescent="0.25">
      <c r="A19" s="42"/>
      <c r="B19" s="9"/>
      <c r="C19" s="34" t="s">
        <v>45</v>
      </c>
      <c r="D19" s="42"/>
      <c r="E19" s="42"/>
      <c r="F19" s="156">
        <v>0</v>
      </c>
      <c r="G19" s="157">
        <f>I19/3</f>
        <v>1.6666666666666667</v>
      </c>
      <c r="H19" s="157">
        <f>I19*2/3</f>
        <v>3.3333333333333335</v>
      </c>
      <c r="I19" s="157">
        <v>5</v>
      </c>
      <c r="J19" s="44"/>
    </row>
    <row r="20" spans="1:12" ht="15" customHeight="1" x14ac:dyDescent="0.25">
      <c r="A20" s="42"/>
      <c r="B20" s="75"/>
      <c r="C20" s="117"/>
      <c r="D20" s="42"/>
      <c r="E20" s="150" t="s">
        <v>155</v>
      </c>
      <c r="F20" s="118"/>
      <c r="G20" s="119"/>
      <c r="H20" s="119"/>
      <c r="I20" s="119"/>
      <c r="J20" s="44"/>
    </row>
    <row r="21" spans="1:12" ht="22.5" customHeight="1" x14ac:dyDescent="0.25">
      <c r="A21" s="42"/>
      <c r="B21" s="75"/>
      <c r="C21" s="137" t="s">
        <v>48</v>
      </c>
      <c r="D21" s="172" t="s">
        <v>192</v>
      </c>
      <c r="E21" s="152"/>
      <c r="F21" s="121"/>
      <c r="G21" s="122"/>
      <c r="H21" s="122"/>
      <c r="I21" s="122"/>
      <c r="J21" s="44"/>
      <c r="L21" s="131" t="str">
        <f t="shared" ref="L21:L26" si="0">IF(E21="X","",IF(F21="X","",IF(G21="X","",IF(H21="X","",IF(I21="X",""," A  COMPLETER")))))</f>
        <v xml:space="preserve"> A  COMPLETER</v>
      </c>
    </row>
    <row r="22" spans="1:12" ht="22.5" customHeight="1" x14ac:dyDescent="0.25">
      <c r="A22" s="42"/>
      <c r="B22" s="75"/>
      <c r="C22" s="137" t="s">
        <v>49</v>
      </c>
      <c r="D22" s="172" t="s">
        <v>192</v>
      </c>
      <c r="E22" s="152"/>
      <c r="F22" s="121"/>
      <c r="G22" s="122"/>
      <c r="H22" s="122"/>
      <c r="I22" s="122"/>
      <c r="J22" s="44"/>
      <c r="L22" s="131" t="str">
        <f t="shared" si="0"/>
        <v xml:space="preserve"> A  COMPLETER</v>
      </c>
    </row>
    <row r="23" spans="1:12" ht="22.5" customHeight="1" x14ac:dyDescent="0.25">
      <c r="A23" s="42"/>
      <c r="B23" s="75"/>
      <c r="C23" s="137" t="s">
        <v>50</v>
      </c>
      <c r="D23" s="172" t="s">
        <v>192</v>
      </c>
      <c r="E23" s="152"/>
      <c r="F23" s="121"/>
      <c r="G23" s="122"/>
      <c r="H23" s="122"/>
      <c r="I23" s="122"/>
      <c r="J23" s="44"/>
      <c r="L23" s="131" t="str">
        <f t="shared" si="0"/>
        <v xml:space="preserve"> A  COMPLETER</v>
      </c>
    </row>
    <row r="24" spans="1:12" ht="22.5" customHeight="1" x14ac:dyDescent="0.25">
      <c r="A24" s="42"/>
      <c r="B24" s="75"/>
      <c r="C24" s="137" t="s">
        <v>51</v>
      </c>
      <c r="D24" s="172" t="s">
        <v>192</v>
      </c>
      <c r="E24" s="152"/>
      <c r="F24" s="121"/>
      <c r="G24" s="122"/>
      <c r="H24" s="122"/>
      <c r="I24" s="122"/>
      <c r="J24" s="44"/>
      <c r="L24" s="131" t="str">
        <f t="shared" si="0"/>
        <v xml:space="preserve"> A  COMPLETER</v>
      </c>
    </row>
    <row r="25" spans="1:12" ht="22.5" customHeight="1" x14ac:dyDescent="0.25">
      <c r="A25" s="42"/>
      <c r="B25" s="75"/>
      <c r="C25" s="137" t="s">
        <v>52</v>
      </c>
      <c r="D25" s="172" t="s">
        <v>192</v>
      </c>
      <c r="E25" s="152"/>
      <c r="F25" s="121"/>
      <c r="G25" s="122"/>
      <c r="H25" s="122"/>
      <c r="I25" s="122"/>
      <c r="J25" s="44"/>
      <c r="L25" s="131" t="str">
        <f t="shared" si="0"/>
        <v xml:space="preserve"> A  COMPLETER</v>
      </c>
    </row>
    <row r="26" spans="1:12" ht="22.5" customHeight="1" x14ac:dyDescent="0.25">
      <c r="A26" s="42"/>
      <c r="B26" s="75"/>
      <c r="C26" s="137" t="s">
        <v>53</v>
      </c>
      <c r="D26" s="172" t="s">
        <v>192</v>
      </c>
      <c r="E26" s="152"/>
      <c r="F26" s="121"/>
      <c r="G26" s="122"/>
      <c r="H26" s="122"/>
      <c r="I26" s="122"/>
      <c r="J26" s="44"/>
      <c r="L26" s="131" t="str">
        <f t="shared" si="0"/>
        <v xml:space="preserve"> A  COMPLETER</v>
      </c>
    </row>
    <row r="27" spans="1:12" ht="15" customHeight="1" x14ac:dyDescent="0.25">
      <c r="A27" s="42"/>
      <c r="B27" s="41"/>
      <c r="C27" s="60"/>
      <c r="D27" s="42"/>
      <c r="E27" s="151">
        <f>6-COUNTBLANK(E21:E26)</f>
        <v>0</v>
      </c>
      <c r="F27" s="42"/>
      <c r="G27" s="42"/>
      <c r="H27" s="42"/>
      <c r="I27" s="42"/>
      <c r="J27" s="44"/>
    </row>
    <row r="28" spans="1:12" ht="15" customHeight="1" thickBot="1" x14ac:dyDescent="0.3">
      <c r="A28" s="42"/>
      <c r="B28" s="41"/>
      <c r="C28" s="60"/>
      <c r="D28" s="42"/>
      <c r="E28" s="154"/>
      <c r="F28" s="246" t="s">
        <v>181</v>
      </c>
      <c r="G28" s="246"/>
      <c r="H28" s="246"/>
      <c r="I28" s="246"/>
      <c r="J28" s="44"/>
    </row>
    <row r="29" spans="1:12" s="27" customFormat="1" ht="40.5" customHeight="1" thickBot="1" x14ac:dyDescent="0.3">
      <c r="A29" s="107"/>
      <c r="B29" s="71">
        <v>0.25</v>
      </c>
      <c r="C29" s="29" t="s">
        <v>32</v>
      </c>
      <c r="D29" s="26"/>
      <c r="E29" s="149"/>
      <c r="F29" s="84"/>
      <c r="G29" s="85"/>
      <c r="H29" s="85"/>
      <c r="I29" s="86"/>
      <c r="J29" s="72"/>
      <c r="K29" s="203">
        <f>IF(F29="X",0,IF(G29="X",G30,IF(H29="X",H30,IF(I29="X",I30,0))))</f>
        <v>0</v>
      </c>
      <c r="L29" s="55" t="str">
        <f>IF(F29="X","",IF(G29="X","",IF(H29="X","",IF(I29="X",""," A  COMPLETER"))))</f>
        <v xml:space="preserve"> A  COMPLETER</v>
      </c>
    </row>
    <row r="30" spans="1:12" ht="15" customHeight="1" x14ac:dyDescent="0.25">
      <c r="A30" s="42"/>
      <c r="B30" s="9"/>
      <c r="C30" s="73" t="s">
        <v>45</v>
      </c>
      <c r="D30" s="42"/>
      <c r="F30" s="156">
        <v>0</v>
      </c>
      <c r="G30" s="158">
        <f>I30/3</f>
        <v>1.6666666666666667</v>
      </c>
      <c r="H30" s="157">
        <f>I30*2/3</f>
        <v>3.3333333333333335</v>
      </c>
      <c r="I30" s="158">
        <v>5</v>
      </c>
      <c r="J30" s="44"/>
    </row>
    <row r="31" spans="1:12" ht="15" customHeight="1" x14ac:dyDescent="0.25">
      <c r="A31" s="42"/>
      <c r="B31" s="75"/>
      <c r="C31" s="127"/>
      <c r="D31" s="42"/>
      <c r="E31" s="150" t="s">
        <v>155</v>
      </c>
      <c r="F31" s="118"/>
      <c r="G31" s="128"/>
      <c r="H31" s="119"/>
      <c r="I31" s="128"/>
      <c r="J31" s="44"/>
    </row>
    <row r="32" spans="1:12" ht="22.5" customHeight="1" x14ac:dyDescent="0.25">
      <c r="A32" s="42"/>
      <c r="B32" s="75"/>
      <c r="C32" s="130" t="s">
        <v>54</v>
      </c>
      <c r="D32" s="172" t="s">
        <v>192</v>
      </c>
      <c r="E32" s="152"/>
      <c r="F32" s="121"/>
      <c r="G32" s="132"/>
      <c r="H32" s="122"/>
      <c r="I32" s="132"/>
      <c r="J32" s="44"/>
      <c r="L32" s="131" t="str">
        <f t="shared" ref="L32:L35" si="1">IF(E32="X","",IF(F32="X","",IF(G32="X","",IF(H32="X","",IF(I32="X",""," A  COMPLETER")))))</f>
        <v xml:space="preserve"> A  COMPLETER</v>
      </c>
    </row>
    <row r="33" spans="1:12" ht="22.5" customHeight="1" x14ac:dyDescent="0.25">
      <c r="A33" s="42"/>
      <c r="B33" s="75"/>
      <c r="C33" s="130" t="s">
        <v>55</v>
      </c>
      <c r="D33" s="172" t="s">
        <v>192</v>
      </c>
      <c r="E33" s="152"/>
      <c r="F33" s="121"/>
      <c r="G33" s="132"/>
      <c r="H33" s="122"/>
      <c r="I33" s="132"/>
      <c r="J33" s="44"/>
      <c r="L33" s="131" t="str">
        <f t="shared" si="1"/>
        <v xml:space="preserve"> A  COMPLETER</v>
      </c>
    </row>
    <row r="34" spans="1:12" ht="22.5" customHeight="1" x14ac:dyDescent="0.25">
      <c r="A34" s="42"/>
      <c r="B34" s="75"/>
      <c r="C34" s="130" t="s">
        <v>56</v>
      </c>
      <c r="D34" s="172" t="s">
        <v>192</v>
      </c>
      <c r="E34" s="152"/>
      <c r="F34" s="121"/>
      <c r="G34" s="132"/>
      <c r="H34" s="122"/>
      <c r="I34" s="132"/>
      <c r="J34" s="44"/>
      <c r="L34" s="131" t="str">
        <f t="shared" si="1"/>
        <v xml:space="preserve"> A  COMPLETER</v>
      </c>
    </row>
    <row r="35" spans="1:12" ht="22.5" customHeight="1" x14ac:dyDescent="0.25">
      <c r="A35" s="42"/>
      <c r="B35" s="75"/>
      <c r="C35" s="130" t="s">
        <v>53</v>
      </c>
      <c r="D35" s="172" t="s">
        <v>192</v>
      </c>
      <c r="E35" s="152"/>
      <c r="F35" s="121"/>
      <c r="G35" s="132"/>
      <c r="H35" s="122"/>
      <c r="I35" s="132"/>
      <c r="J35" s="44"/>
      <c r="L35" s="131" t="str">
        <f t="shared" si="1"/>
        <v xml:space="preserve"> A  COMPLETER</v>
      </c>
    </row>
    <row r="36" spans="1:12" ht="15" customHeight="1" x14ac:dyDescent="0.25">
      <c r="A36" s="42"/>
      <c r="B36" s="41"/>
      <c r="C36" s="38"/>
      <c r="D36" s="42"/>
      <c r="E36" s="151">
        <f>4-COUNTBLANK(E32:E35)</f>
        <v>0</v>
      </c>
      <c r="F36" s="42"/>
      <c r="G36" s="42"/>
      <c r="H36" s="42"/>
      <c r="I36" s="42"/>
      <c r="J36" s="44"/>
    </row>
    <row r="37" spans="1:12" ht="15" customHeight="1" thickBot="1" x14ac:dyDescent="0.3">
      <c r="A37" s="42"/>
      <c r="B37" s="41"/>
      <c r="C37" s="38"/>
      <c r="D37" s="42"/>
      <c r="E37" s="154"/>
      <c r="F37" s="246" t="s">
        <v>182</v>
      </c>
      <c r="G37" s="246"/>
      <c r="H37" s="246"/>
      <c r="I37" s="246"/>
      <c r="J37" s="44"/>
    </row>
    <row r="38" spans="1:12" ht="40.5" customHeight="1" thickBot="1" x14ac:dyDescent="0.3">
      <c r="A38" s="42"/>
      <c r="B38" s="74">
        <v>0.25</v>
      </c>
      <c r="C38" s="30" t="s">
        <v>33</v>
      </c>
      <c r="D38" s="5"/>
      <c r="E38" s="148"/>
      <c r="F38" s="81"/>
      <c r="G38" s="82"/>
      <c r="H38" s="82"/>
      <c r="I38" s="83"/>
      <c r="J38" s="44"/>
      <c r="K38" s="163">
        <f>IF(F38="X",0,IF(G38="X",G39,IF(H38="X",H39,IF(I38="X",I39,0))))</f>
        <v>0</v>
      </c>
      <c r="L38" s="55" t="str">
        <f>IF(F38="X","",IF(G38="X","",IF(H38="X","",IF(I38="X",""," A  COMPLETER"))))</f>
        <v xml:space="preserve"> A  COMPLETER</v>
      </c>
    </row>
    <row r="39" spans="1:12" ht="15" customHeight="1" x14ac:dyDescent="0.25">
      <c r="A39" s="42"/>
      <c r="B39" s="9"/>
      <c r="C39" s="73" t="s">
        <v>45</v>
      </c>
      <c r="D39" s="42"/>
      <c r="E39" s="42"/>
      <c r="F39" s="156">
        <v>0</v>
      </c>
      <c r="G39" s="158">
        <f>I39/3</f>
        <v>1.6666666666666667</v>
      </c>
      <c r="H39" s="158">
        <f>I39*2/3</f>
        <v>3.3333333333333335</v>
      </c>
      <c r="I39" s="158">
        <v>5</v>
      </c>
      <c r="J39" s="44"/>
    </row>
    <row r="40" spans="1:12" ht="15" customHeight="1" x14ac:dyDescent="0.25">
      <c r="A40" s="42"/>
      <c r="B40" s="75"/>
      <c r="C40" s="127"/>
      <c r="D40" s="42"/>
      <c r="E40" s="150" t="s">
        <v>155</v>
      </c>
      <c r="F40" s="118"/>
      <c r="G40" s="128"/>
      <c r="H40" s="128"/>
      <c r="I40" s="128"/>
      <c r="J40" s="44"/>
    </row>
    <row r="41" spans="1:12" ht="22.5" customHeight="1" x14ac:dyDescent="0.25">
      <c r="A41" s="42"/>
      <c r="B41" s="75"/>
      <c r="C41" s="130" t="s">
        <v>57</v>
      </c>
      <c r="D41" s="172" t="s">
        <v>192</v>
      </c>
      <c r="E41" s="152"/>
      <c r="F41" s="121"/>
      <c r="G41" s="132"/>
      <c r="H41" s="132"/>
      <c r="I41" s="132"/>
      <c r="J41" s="44"/>
      <c r="L41" s="131" t="str">
        <f t="shared" ref="L41:L44" si="2">IF(E41="X","",IF(F41="X","",IF(G41="X","",IF(H41="X","",IF(I41="X",""," A  COMPLETER")))))</f>
        <v xml:space="preserve"> A  COMPLETER</v>
      </c>
    </row>
    <row r="42" spans="1:12" ht="30" customHeight="1" x14ac:dyDescent="0.25">
      <c r="A42" s="42"/>
      <c r="B42" s="75"/>
      <c r="C42" s="130" t="s">
        <v>58</v>
      </c>
      <c r="D42" s="172" t="s">
        <v>192</v>
      </c>
      <c r="E42" s="152"/>
      <c r="F42" s="121"/>
      <c r="G42" s="132"/>
      <c r="H42" s="132"/>
      <c r="I42" s="132"/>
      <c r="J42" s="44"/>
      <c r="L42" s="131" t="str">
        <f t="shared" si="2"/>
        <v xml:space="preserve"> A  COMPLETER</v>
      </c>
    </row>
    <row r="43" spans="1:12" ht="22.5" customHeight="1" x14ac:dyDescent="0.25">
      <c r="A43" s="42"/>
      <c r="B43" s="75"/>
      <c r="C43" s="130" t="s">
        <v>59</v>
      </c>
      <c r="D43" s="172" t="s">
        <v>192</v>
      </c>
      <c r="E43" s="152"/>
      <c r="F43" s="121"/>
      <c r="G43" s="132"/>
      <c r="H43" s="132"/>
      <c r="I43" s="132"/>
      <c r="J43" s="44"/>
      <c r="L43" s="131" t="str">
        <f t="shared" si="2"/>
        <v xml:space="preserve"> A  COMPLETER</v>
      </c>
    </row>
    <row r="44" spans="1:12" ht="22.5" customHeight="1" x14ac:dyDescent="0.25">
      <c r="A44" s="42"/>
      <c r="B44" s="75"/>
      <c r="C44" s="130" t="s">
        <v>53</v>
      </c>
      <c r="D44" s="172" t="s">
        <v>192</v>
      </c>
      <c r="E44" s="152"/>
      <c r="F44" s="121"/>
      <c r="G44" s="132"/>
      <c r="H44" s="132"/>
      <c r="I44" s="132"/>
      <c r="J44" s="44"/>
      <c r="L44" s="131" t="str">
        <f t="shared" si="2"/>
        <v xml:space="preserve"> A  COMPLETER</v>
      </c>
    </row>
    <row r="45" spans="1:12" s="92" customFormat="1" ht="15" customHeight="1" x14ac:dyDescent="0.25">
      <c r="A45" s="95"/>
      <c r="B45" s="108"/>
      <c r="C45" s="60"/>
      <c r="D45" s="95"/>
      <c r="E45" s="151">
        <f>4-COUNTBLANK(E41:E44)</f>
        <v>0</v>
      </c>
      <c r="F45" s="95"/>
      <c r="G45" s="95"/>
      <c r="H45" s="95"/>
      <c r="I45" s="95"/>
      <c r="J45" s="96"/>
      <c r="K45" s="204"/>
      <c r="L45" s="93"/>
    </row>
    <row r="46" spans="1:12" s="92" customFormat="1" ht="15" customHeight="1" thickBot="1" x14ac:dyDescent="0.3">
      <c r="A46" s="95"/>
      <c r="B46" s="108"/>
      <c r="C46" s="60"/>
      <c r="D46" s="95"/>
      <c r="E46" s="154"/>
      <c r="F46" s="246" t="s">
        <v>183</v>
      </c>
      <c r="G46" s="246"/>
      <c r="H46" s="246"/>
      <c r="I46" s="246"/>
      <c r="J46" s="96"/>
      <c r="K46" s="204"/>
      <c r="L46" s="93"/>
    </row>
    <row r="47" spans="1:12" ht="40.5" customHeight="1" thickBot="1" x14ac:dyDescent="0.3">
      <c r="A47" s="42"/>
      <c r="B47" s="74">
        <v>0.25</v>
      </c>
      <c r="C47" s="33" t="s">
        <v>34</v>
      </c>
      <c r="D47" s="5"/>
      <c r="E47" s="148"/>
      <c r="F47" s="81"/>
      <c r="G47" s="82"/>
      <c r="H47" s="82"/>
      <c r="I47" s="83"/>
      <c r="J47" s="44"/>
      <c r="K47" s="163">
        <f>IF(F47="X",0,IF(G47="X",G48,IF(H47="X",H48,IF(I47="X",I48,0))))</f>
        <v>0</v>
      </c>
      <c r="L47" s="55" t="str">
        <f>IF(F47="X","",IF(G47="X","",IF(H47="X","",IF(I47="X",""," A  COMPLETER"))))</f>
        <v xml:space="preserve"> A  COMPLETER</v>
      </c>
    </row>
    <row r="48" spans="1:12" ht="15" customHeight="1" x14ac:dyDescent="0.25">
      <c r="A48" s="42"/>
      <c r="B48" s="9"/>
      <c r="C48" s="73" t="s">
        <v>45</v>
      </c>
      <c r="D48" s="42"/>
      <c r="E48" s="42"/>
      <c r="F48" s="159">
        <v>0</v>
      </c>
      <c r="G48" s="160">
        <f>I48/3</f>
        <v>1.6666666666666667</v>
      </c>
      <c r="H48" s="161">
        <f>I48*2/3</f>
        <v>3.3333333333333335</v>
      </c>
      <c r="I48" s="160">
        <v>5</v>
      </c>
      <c r="J48" s="44"/>
    </row>
    <row r="49" spans="1:12" ht="15" customHeight="1" x14ac:dyDescent="0.25">
      <c r="A49" s="42"/>
      <c r="B49" s="75"/>
      <c r="C49" s="127"/>
      <c r="D49" s="42"/>
      <c r="E49" s="150" t="s">
        <v>155</v>
      </c>
      <c r="F49" s="138"/>
      <c r="G49" s="139"/>
      <c r="H49" s="140"/>
      <c r="I49" s="139"/>
      <c r="J49" s="44"/>
    </row>
    <row r="50" spans="1:12" ht="22.5" customHeight="1" x14ac:dyDescent="0.25">
      <c r="A50" s="42"/>
      <c r="B50" s="75"/>
      <c r="C50" s="130" t="s">
        <v>60</v>
      </c>
      <c r="D50" s="172" t="s">
        <v>192</v>
      </c>
      <c r="E50" s="152"/>
      <c r="F50" s="200"/>
      <c r="G50" s="201"/>
      <c r="H50" s="202"/>
      <c r="I50" s="201"/>
      <c r="J50" s="44"/>
      <c r="L50" s="131" t="str">
        <f t="shared" ref="L50:L56" si="3">IF(E50="X","",IF(F50="X","",IF(G50="X","",IF(H50="X","",IF(I50="X",""," A  COMPLETER")))))</f>
        <v xml:space="preserve"> A  COMPLETER</v>
      </c>
    </row>
    <row r="51" spans="1:12" ht="30" customHeight="1" x14ac:dyDescent="0.25">
      <c r="A51" s="42"/>
      <c r="B51" s="75"/>
      <c r="C51" s="130" t="s">
        <v>61</v>
      </c>
      <c r="D51" s="172" t="s">
        <v>192</v>
      </c>
      <c r="E51" s="152"/>
      <c r="F51" s="200"/>
      <c r="G51" s="201"/>
      <c r="H51" s="202"/>
      <c r="I51" s="201"/>
      <c r="J51" s="44"/>
      <c r="L51" s="131" t="str">
        <f t="shared" si="3"/>
        <v xml:space="preserve"> A  COMPLETER</v>
      </c>
    </row>
    <row r="52" spans="1:12" ht="22.5" customHeight="1" x14ac:dyDescent="0.25">
      <c r="A52" s="42"/>
      <c r="B52" s="75"/>
      <c r="C52" s="130" t="s">
        <v>62</v>
      </c>
      <c r="D52" s="172" t="s">
        <v>192</v>
      </c>
      <c r="E52" s="152"/>
      <c r="F52" s="200"/>
      <c r="G52" s="201"/>
      <c r="H52" s="202"/>
      <c r="I52" s="201"/>
      <c r="J52" s="44"/>
      <c r="L52" s="131" t="str">
        <f t="shared" si="3"/>
        <v xml:space="preserve"> A  COMPLETER</v>
      </c>
    </row>
    <row r="53" spans="1:12" ht="22.5" customHeight="1" x14ac:dyDescent="0.25">
      <c r="A53" s="42"/>
      <c r="B53" s="75"/>
      <c r="C53" s="130" t="s">
        <v>63</v>
      </c>
      <c r="D53" s="172" t="s">
        <v>192</v>
      </c>
      <c r="E53" s="152"/>
      <c r="F53" s="200"/>
      <c r="G53" s="201"/>
      <c r="H53" s="202"/>
      <c r="I53" s="201"/>
      <c r="J53" s="44"/>
      <c r="L53" s="131" t="str">
        <f t="shared" si="3"/>
        <v xml:space="preserve"> A  COMPLETER</v>
      </c>
    </row>
    <row r="54" spans="1:12" ht="22.5" customHeight="1" x14ac:dyDescent="0.25">
      <c r="A54" s="42"/>
      <c r="B54" s="75"/>
      <c r="C54" s="130" t="s">
        <v>64</v>
      </c>
      <c r="D54" s="172" t="s">
        <v>192</v>
      </c>
      <c r="E54" s="152"/>
      <c r="F54" s="200"/>
      <c r="G54" s="201"/>
      <c r="H54" s="202"/>
      <c r="I54" s="201"/>
      <c r="J54" s="44"/>
      <c r="L54" s="131" t="str">
        <f t="shared" si="3"/>
        <v xml:space="preserve"> A  COMPLETER</v>
      </c>
    </row>
    <row r="55" spans="1:12" ht="22.5" customHeight="1" x14ac:dyDescent="0.25">
      <c r="A55" s="42"/>
      <c r="B55" s="75"/>
      <c r="C55" s="130" t="s">
        <v>65</v>
      </c>
      <c r="D55" s="172" t="s">
        <v>192</v>
      </c>
      <c r="E55" s="152"/>
      <c r="F55" s="200"/>
      <c r="G55" s="201"/>
      <c r="H55" s="202"/>
      <c r="I55" s="201"/>
      <c r="J55" s="44"/>
      <c r="L55" s="131" t="str">
        <f t="shared" si="3"/>
        <v xml:space="preserve"> A  COMPLETER</v>
      </c>
    </row>
    <row r="56" spans="1:12" ht="22.5" customHeight="1" x14ac:dyDescent="0.25">
      <c r="A56" s="42"/>
      <c r="B56" s="75"/>
      <c r="C56" s="130" t="s">
        <v>66</v>
      </c>
      <c r="D56" s="172" t="s">
        <v>192</v>
      </c>
      <c r="E56" s="152"/>
      <c r="F56" s="200"/>
      <c r="G56" s="201"/>
      <c r="H56" s="202"/>
      <c r="I56" s="201"/>
      <c r="J56" s="44"/>
      <c r="L56" s="131" t="str">
        <f t="shared" si="3"/>
        <v xml:space="preserve"> A  COMPLETER</v>
      </c>
    </row>
    <row r="57" spans="1:12" ht="15" customHeight="1" x14ac:dyDescent="0.25">
      <c r="A57" s="42"/>
      <c r="B57" s="45"/>
      <c r="C57" s="94"/>
      <c r="D57" s="94"/>
      <c r="E57" s="151">
        <f>7-COUNTBLANK(E50:E56)</f>
        <v>0</v>
      </c>
      <c r="F57" s="94"/>
      <c r="G57" s="94"/>
      <c r="H57" s="94"/>
      <c r="I57" s="94"/>
      <c r="J57" s="44"/>
    </row>
    <row r="58" spans="1:12" ht="15" customHeight="1" thickBot="1" x14ac:dyDescent="0.3">
      <c r="A58" s="42"/>
      <c r="B58" s="41"/>
      <c r="C58" s="38"/>
      <c r="D58" s="42"/>
      <c r="E58" s="42"/>
      <c r="F58" s="42"/>
      <c r="G58" s="42"/>
      <c r="H58" s="42"/>
      <c r="I58" s="42"/>
      <c r="J58" s="44"/>
    </row>
    <row r="59" spans="1:12" s="1" customFormat="1" ht="31.5" customHeight="1" thickBot="1" x14ac:dyDescent="0.3">
      <c r="A59" s="76"/>
      <c r="B59" s="75"/>
      <c r="C59" s="56" t="s">
        <v>153</v>
      </c>
      <c r="D59" s="57"/>
      <c r="E59" s="57"/>
      <c r="F59" s="88" t="s">
        <v>123</v>
      </c>
      <c r="G59" s="89" t="s">
        <v>122</v>
      </c>
      <c r="H59" s="87" t="s">
        <v>29</v>
      </c>
      <c r="I59" s="21">
        <f>K18+K29+K38+K47</f>
        <v>0</v>
      </c>
      <c r="J59" s="77"/>
      <c r="K59" s="205"/>
      <c r="L59" s="55"/>
    </row>
    <row r="60" spans="1:12" ht="15" customHeight="1" x14ac:dyDescent="0.25">
      <c r="A60" s="42"/>
      <c r="B60" s="41"/>
      <c r="C60" s="60"/>
      <c r="D60" s="42"/>
      <c r="E60" s="42"/>
      <c r="F60" s="42"/>
      <c r="G60" s="42"/>
      <c r="H60" s="42"/>
      <c r="I60" s="42"/>
      <c r="J60" s="44"/>
    </row>
    <row r="61" spans="1:12" ht="15" customHeight="1" x14ac:dyDescent="0.25">
      <c r="A61" s="42"/>
      <c r="B61" s="41"/>
      <c r="C61" s="61"/>
      <c r="D61" s="61"/>
      <c r="E61" s="61"/>
      <c r="F61" s="61"/>
      <c r="G61" s="61"/>
      <c r="H61" s="61"/>
      <c r="I61" s="61"/>
      <c r="J61" s="44"/>
    </row>
    <row r="62" spans="1:12" ht="15" customHeight="1" x14ac:dyDescent="0.25">
      <c r="A62" s="42"/>
      <c r="B62" s="41"/>
      <c r="C62" s="173" t="s">
        <v>186</v>
      </c>
      <c r="D62" s="174" t="s">
        <v>187</v>
      </c>
      <c r="E62" s="253" t="s">
        <v>188</v>
      </c>
      <c r="F62" s="253"/>
      <c r="G62" s="253"/>
      <c r="H62" s="253"/>
      <c r="I62" s="254"/>
      <c r="J62" s="44"/>
    </row>
    <row r="63" spans="1:12" ht="15" customHeight="1" x14ac:dyDescent="0.25">
      <c r="A63" s="42"/>
      <c r="B63" s="41"/>
      <c r="C63" s="250" t="s">
        <v>189</v>
      </c>
      <c r="D63" s="251"/>
      <c r="E63" s="251"/>
      <c r="F63" s="251"/>
      <c r="G63" s="251"/>
      <c r="H63" s="251"/>
      <c r="I63" s="252"/>
      <c r="J63" s="44"/>
    </row>
    <row r="64" spans="1:12" ht="15" customHeight="1" x14ac:dyDescent="0.25">
      <c r="A64" s="42"/>
      <c r="B64" s="41"/>
      <c r="C64" s="247"/>
      <c r="D64" s="248"/>
      <c r="E64" s="248"/>
      <c r="F64" s="248"/>
      <c r="G64" s="248"/>
      <c r="H64" s="248"/>
      <c r="I64" s="249"/>
      <c r="J64" s="44"/>
    </row>
    <row r="65" spans="1:10" ht="15" customHeight="1" x14ac:dyDescent="0.25">
      <c r="A65" s="42"/>
      <c r="B65" s="41"/>
      <c r="C65" s="247"/>
      <c r="D65" s="248"/>
      <c r="E65" s="248"/>
      <c r="F65" s="248"/>
      <c r="G65" s="248"/>
      <c r="H65" s="248"/>
      <c r="I65" s="249"/>
      <c r="J65" s="44"/>
    </row>
    <row r="66" spans="1:10" ht="15" customHeight="1" x14ac:dyDescent="0.25">
      <c r="A66" s="42"/>
      <c r="B66" s="41"/>
      <c r="C66" s="167" t="s">
        <v>190</v>
      </c>
      <c r="D66" s="269"/>
      <c r="E66" s="269"/>
      <c r="F66" s="269"/>
      <c r="G66" s="269"/>
      <c r="H66" s="269"/>
      <c r="I66" s="270"/>
      <c r="J66" s="44"/>
    </row>
    <row r="67" spans="1:10" ht="15" customHeight="1" x14ac:dyDescent="0.25">
      <c r="A67" s="42"/>
      <c r="B67" s="41"/>
      <c r="C67" s="250" t="s">
        <v>191</v>
      </c>
      <c r="D67" s="251"/>
      <c r="E67" s="251"/>
      <c r="F67" s="251"/>
      <c r="G67" s="251"/>
      <c r="H67" s="251"/>
      <c r="I67" s="252"/>
      <c r="J67" s="44"/>
    </row>
    <row r="68" spans="1:10" ht="15" customHeight="1" x14ac:dyDescent="0.25">
      <c r="A68" s="42"/>
      <c r="B68" s="41"/>
      <c r="C68" s="266"/>
      <c r="D68" s="267"/>
      <c r="E68" s="267"/>
      <c r="F68" s="267"/>
      <c r="G68" s="267"/>
      <c r="H68" s="267"/>
      <c r="I68" s="268"/>
      <c r="J68" s="44"/>
    </row>
    <row r="69" spans="1:10" ht="15" customHeight="1" thickBot="1" x14ac:dyDescent="0.3">
      <c r="A69" s="42"/>
      <c r="B69" s="47"/>
      <c r="C69" s="80"/>
      <c r="D69" s="48"/>
      <c r="E69" s="48"/>
      <c r="F69" s="48"/>
      <c r="G69" s="48"/>
      <c r="H69" s="48"/>
      <c r="I69" s="48"/>
      <c r="J69" s="50"/>
    </row>
  </sheetData>
  <sheetProtection sheet="1" objects="1" scenarios="1"/>
  <mergeCells count="18">
    <mergeCell ref="C68:I68"/>
    <mergeCell ref="C13:C15"/>
    <mergeCell ref="C63:I63"/>
    <mergeCell ref="C67:I67"/>
    <mergeCell ref="F17:I17"/>
    <mergeCell ref="F28:I28"/>
    <mergeCell ref="F37:I37"/>
    <mergeCell ref="F46:I46"/>
    <mergeCell ref="E62:I62"/>
    <mergeCell ref="C64:I64"/>
    <mergeCell ref="C65:I65"/>
    <mergeCell ref="D66:I66"/>
    <mergeCell ref="C3:I3"/>
    <mergeCell ref="F5:I5"/>
    <mergeCell ref="H7:I7"/>
    <mergeCell ref="F9:G9"/>
    <mergeCell ref="D11:I11"/>
    <mergeCell ref="E7:G7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53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opLeftCell="A31" zoomScaleNormal="100" workbookViewId="0">
      <selection activeCell="I14" sqref="I14"/>
    </sheetView>
  </sheetViews>
  <sheetFormatPr baseColWidth="10" defaultRowHeight="23.25" x14ac:dyDescent="0.25"/>
  <cols>
    <col min="1" max="1" width="1.7109375" customWidth="1"/>
    <col min="2" max="2" width="4.7109375" customWidth="1"/>
    <col min="3" max="3" width="80.85546875" style="31" customWidth="1"/>
    <col min="4" max="4" width="30.7109375" customWidth="1"/>
    <col min="5" max="5" width="11.7109375" customWidth="1"/>
    <col min="6" max="6" width="10.7109375" customWidth="1"/>
    <col min="7" max="9" width="11.7109375" customWidth="1"/>
    <col min="10" max="10" width="1.7109375" customWidth="1"/>
    <col min="11" max="11" width="3.42578125" style="162" customWidth="1"/>
    <col min="12" max="12" width="24.28515625" style="55" customWidth="1"/>
  </cols>
  <sheetData>
    <row r="1" spans="2:12" ht="10.5" customHeight="1" thickBot="1" x14ac:dyDescent="0.3"/>
    <row r="2" spans="2:12" ht="10.5" customHeight="1" thickBot="1" x14ac:dyDescent="0.3">
      <c r="B2" s="63"/>
      <c r="C2" s="64"/>
      <c r="D2" s="65"/>
      <c r="E2" s="65"/>
      <c r="F2" s="65"/>
      <c r="G2" s="65"/>
      <c r="H2" s="65"/>
      <c r="I2" s="65"/>
      <c r="J2" s="66"/>
    </row>
    <row r="3" spans="2:12" ht="30" customHeight="1" thickBot="1" x14ac:dyDescent="0.3">
      <c r="B3" s="41"/>
      <c r="C3" s="258" t="s">
        <v>11</v>
      </c>
      <c r="D3" s="259"/>
      <c r="E3" s="259"/>
      <c r="F3" s="259"/>
      <c r="G3" s="259"/>
      <c r="H3" s="259"/>
      <c r="I3" s="260"/>
      <c r="J3" s="44"/>
    </row>
    <row r="4" spans="2:12" s="3" customFormat="1" ht="7.5" customHeight="1" x14ac:dyDescent="0.25">
      <c r="B4" s="67"/>
      <c r="C4" s="10"/>
      <c r="D4" s="10"/>
      <c r="E4" s="10"/>
      <c r="F4" s="10"/>
      <c r="G4" s="10"/>
      <c r="H4" s="10"/>
      <c r="I4" s="10"/>
      <c r="J4" s="68"/>
      <c r="K4" s="163"/>
      <c r="L4" s="91"/>
    </row>
    <row r="5" spans="2:12" ht="18.75" customHeight="1" x14ac:dyDescent="0.25">
      <c r="B5" s="41"/>
      <c r="C5" s="17" t="s">
        <v>124</v>
      </c>
      <c r="D5" s="168" t="str">
        <f>Paramètres!E11</f>
        <v>juin 2017</v>
      </c>
      <c r="E5" s="11"/>
      <c r="F5" s="261"/>
      <c r="G5" s="262"/>
      <c r="H5" s="262"/>
      <c r="I5" s="262"/>
      <c r="J5" s="44"/>
    </row>
    <row r="6" spans="2:12" s="3" customFormat="1" ht="7.5" customHeight="1" x14ac:dyDescent="0.25">
      <c r="B6" s="67"/>
      <c r="C6" s="12"/>
      <c r="D6" s="39"/>
      <c r="E6" s="116"/>
      <c r="F6" s="13"/>
      <c r="G6" s="13"/>
      <c r="H6" s="13"/>
      <c r="I6" s="13"/>
      <c r="J6" s="68"/>
      <c r="K6" s="163"/>
      <c r="L6" s="91"/>
    </row>
    <row r="7" spans="2:12" ht="19.5" customHeight="1" x14ac:dyDescent="0.25">
      <c r="B7" s="41"/>
      <c r="C7" s="15" t="s">
        <v>20</v>
      </c>
      <c r="D7" s="171" t="str">
        <f>Paramètres!E13</f>
        <v>Prénom 1</v>
      </c>
      <c r="E7" s="272" t="str">
        <f>Paramètres!E15</f>
        <v>Nom 1</v>
      </c>
      <c r="F7" s="272"/>
      <c r="G7" s="272"/>
      <c r="H7" s="263"/>
      <c r="I7" s="263"/>
      <c r="J7" s="44"/>
    </row>
    <row r="8" spans="2:12" ht="7.5" customHeight="1" x14ac:dyDescent="0.25">
      <c r="B8" s="41"/>
      <c r="C8" s="15"/>
      <c r="D8" s="16"/>
      <c r="E8" s="16"/>
      <c r="F8" s="14"/>
      <c r="G8" s="14"/>
      <c r="H8" s="14"/>
      <c r="I8" s="14"/>
      <c r="J8" s="44"/>
    </row>
    <row r="9" spans="2:12" ht="19.5" customHeight="1" x14ac:dyDescent="0.25">
      <c r="B9" s="41"/>
      <c r="C9" s="15" t="s">
        <v>26</v>
      </c>
      <c r="D9" s="169" t="str">
        <f>Paramètres!E17</f>
        <v>A2017 0000 0000</v>
      </c>
      <c r="E9" s="16"/>
      <c r="F9" s="263"/>
      <c r="G9" s="263"/>
      <c r="H9" s="14"/>
      <c r="I9" s="14"/>
      <c r="J9" s="44"/>
    </row>
    <row r="10" spans="2:12" ht="7.5" customHeight="1" x14ac:dyDescent="0.25">
      <c r="B10" s="41"/>
      <c r="C10" s="12"/>
      <c r="D10" s="39"/>
      <c r="E10" s="116"/>
      <c r="F10" s="13"/>
      <c r="G10" s="13"/>
      <c r="H10" s="13"/>
      <c r="I10" s="13"/>
      <c r="J10" s="44"/>
    </row>
    <row r="11" spans="2:12" ht="18.75" customHeight="1" x14ac:dyDescent="0.25">
      <c r="B11" s="41"/>
      <c r="C11" s="20" t="s">
        <v>25</v>
      </c>
      <c r="D11" s="271" t="str">
        <f>Paramètres!E19</f>
        <v>Nom étab de formation</v>
      </c>
      <c r="E11" s="271"/>
      <c r="F11" s="271"/>
      <c r="G11" s="271"/>
      <c r="H11" s="271"/>
      <c r="I11" s="271"/>
      <c r="J11" s="44"/>
    </row>
    <row r="12" spans="2:12" ht="7.5" customHeight="1" x14ac:dyDescent="0.25">
      <c r="B12" s="41"/>
      <c r="C12" s="60"/>
      <c r="D12" s="42"/>
      <c r="E12" s="42"/>
      <c r="F12" s="42"/>
      <c r="G12" s="42"/>
      <c r="H12" s="42"/>
      <c r="I12" s="42"/>
      <c r="J12" s="44"/>
    </row>
    <row r="13" spans="2:12" ht="19.5" customHeight="1" x14ac:dyDescent="0.25">
      <c r="B13" s="41"/>
      <c r="C13" s="255" t="s">
        <v>17</v>
      </c>
      <c r="D13" s="62"/>
      <c r="E13" s="62"/>
      <c r="F13" s="109" t="s">
        <v>2</v>
      </c>
      <c r="G13" s="110" t="s">
        <v>3</v>
      </c>
      <c r="H13" s="110" t="s">
        <v>4</v>
      </c>
      <c r="I13" s="110" t="s">
        <v>5</v>
      </c>
      <c r="J13" s="44"/>
    </row>
    <row r="14" spans="2:12" ht="60" customHeight="1" x14ac:dyDescent="0.25">
      <c r="B14" s="41"/>
      <c r="C14" s="256"/>
      <c r="D14" s="6"/>
      <c r="E14" s="6"/>
      <c r="F14" s="18" t="str">
        <f>'Description des 4 Niveaux'!D5</f>
        <v>Compétence non acquise</v>
      </c>
      <c r="G14" s="19" t="str">
        <f>'Description des 4 Niveaux'!D9</f>
        <v>Compétence en cours d'acquisition non stabilisée</v>
      </c>
      <c r="H14" s="19" t="str">
        <f>'Description des 4 Niveaux'!D13</f>
        <v>Compétence partiellement aquise</v>
      </c>
      <c r="I14" s="19" t="str">
        <f>'Description des 4 Niveaux'!D17</f>
        <v>Compétence totalement acquise et transférable</v>
      </c>
      <c r="J14" s="44"/>
    </row>
    <row r="15" spans="2:12" ht="15" customHeight="1" x14ac:dyDescent="0.25">
      <c r="B15" s="41"/>
      <c r="C15" s="257"/>
      <c r="D15" s="111"/>
      <c r="E15" s="111"/>
      <c r="F15" s="112">
        <v>0</v>
      </c>
      <c r="G15" s="113" t="s">
        <v>7</v>
      </c>
      <c r="H15" s="113" t="s">
        <v>8</v>
      </c>
      <c r="I15" s="113" t="s">
        <v>9</v>
      </c>
      <c r="J15" s="44"/>
    </row>
    <row r="16" spans="2:12" x14ac:dyDescent="0.25">
      <c r="B16" s="41"/>
      <c r="C16" s="60"/>
      <c r="D16" s="42"/>
      <c r="E16" s="42"/>
      <c r="F16" s="69"/>
      <c r="G16" s="42"/>
      <c r="H16" s="42"/>
      <c r="I16" s="42"/>
      <c r="J16" s="44"/>
    </row>
    <row r="17" spans="2:12" ht="15" customHeight="1" thickBot="1" x14ac:dyDescent="0.3">
      <c r="B17" s="41"/>
      <c r="C17" s="60"/>
      <c r="D17" s="42"/>
      <c r="E17" s="42"/>
      <c r="F17" s="246" t="s">
        <v>184</v>
      </c>
      <c r="G17" s="246"/>
      <c r="H17" s="246"/>
      <c r="I17" s="246"/>
      <c r="J17" s="44"/>
    </row>
    <row r="18" spans="2:12" ht="40.5" customHeight="1" thickBot="1" x14ac:dyDescent="0.3">
      <c r="B18" s="70">
        <v>0.7</v>
      </c>
      <c r="C18" s="32" t="s">
        <v>0</v>
      </c>
      <c r="D18" s="4"/>
      <c r="E18" s="146"/>
      <c r="F18" s="81"/>
      <c r="G18" s="82"/>
      <c r="H18" s="81"/>
      <c r="I18" s="83"/>
      <c r="J18" s="44"/>
      <c r="K18" s="162">
        <f>IF(F18="X",0,IF(G18="X",G19,IF(H18="X",H19,IF(I18="X",I19,0))))</f>
        <v>0</v>
      </c>
      <c r="L18" s="55" t="str">
        <f>IF(F18="X","",IF(G18="X","",IF(H18="X","",IF(I18="X",""," A  COMPLETER"))))</f>
        <v xml:space="preserve"> A  COMPLETER</v>
      </c>
    </row>
    <row r="19" spans="2:12" ht="15" customHeight="1" x14ac:dyDescent="0.25">
      <c r="B19" s="9"/>
      <c r="C19" s="35" t="s">
        <v>12</v>
      </c>
      <c r="D19" s="42"/>
      <c r="E19" s="42"/>
      <c r="F19" s="156">
        <v>0</v>
      </c>
      <c r="G19" s="157">
        <f>I19/3</f>
        <v>4.666666666666667</v>
      </c>
      <c r="H19" s="157">
        <f>I19*2/3</f>
        <v>9.3333333333333339</v>
      </c>
      <c r="I19" s="157">
        <v>14</v>
      </c>
      <c r="J19" s="44"/>
    </row>
    <row r="20" spans="2:12" ht="15" customHeight="1" x14ac:dyDescent="0.25">
      <c r="B20" s="75"/>
      <c r="C20" s="141"/>
      <c r="D20" s="42"/>
      <c r="E20" s="150" t="s">
        <v>155</v>
      </c>
      <c r="F20" s="118"/>
      <c r="G20" s="119"/>
      <c r="H20" s="119"/>
      <c r="I20" s="119"/>
      <c r="J20" s="44"/>
    </row>
    <row r="21" spans="2:12" ht="22.5" customHeight="1" x14ac:dyDescent="0.25">
      <c r="B21" s="75"/>
      <c r="C21" s="142" t="s">
        <v>143</v>
      </c>
      <c r="D21" s="172" t="s">
        <v>192</v>
      </c>
      <c r="E21" s="152"/>
      <c r="F21" s="121"/>
      <c r="G21" s="122"/>
      <c r="H21" s="122"/>
      <c r="I21" s="122"/>
      <c r="J21" s="44"/>
      <c r="L21" s="131" t="str">
        <f t="shared" ref="L21:L25" si="0">IF(E21="X","",IF(F21="X","",IF(G21="X","",IF(H21="X","",IF(I21="X",""," A  COMPLETER")))))</f>
        <v xml:space="preserve"> A  COMPLETER</v>
      </c>
    </row>
    <row r="22" spans="2:12" ht="22.5" customHeight="1" x14ac:dyDescent="0.25">
      <c r="B22" s="75"/>
      <c r="C22" s="142" t="s">
        <v>144</v>
      </c>
      <c r="D22" s="172" t="s">
        <v>192</v>
      </c>
      <c r="E22" s="152"/>
      <c r="F22" s="121"/>
      <c r="G22" s="122"/>
      <c r="H22" s="122"/>
      <c r="I22" s="122"/>
      <c r="J22" s="44"/>
      <c r="L22" s="131" t="str">
        <f t="shared" si="0"/>
        <v xml:space="preserve"> A  COMPLETER</v>
      </c>
    </row>
    <row r="23" spans="2:12" ht="22.5" customHeight="1" x14ac:dyDescent="0.25">
      <c r="B23" s="75"/>
      <c r="C23" s="142" t="s">
        <v>145</v>
      </c>
      <c r="D23" s="172" t="s">
        <v>192</v>
      </c>
      <c r="E23" s="152"/>
      <c r="F23" s="121"/>
      <c r="G23" s="122"/>
      <c r="H23" s="122"/>
      <c r="I23" s="122"/>
      <c r="J23" s="44"/>
      <c r="L23" s="131" t="str">
        <f t="shared" si="0"/>
        <v xml:space="preserve"> A  COMPLETER</v>
      </c>
    </row>
    <row r="24" spans="2:12" ht="22.5" customHeight="1" x14ac:dyDescent="0.25">
      <c r="B24" s="75"/>
      <c r="C24" s="142" t="s">
        <v>146</v>
      </c>
      <c r="D24" s="172" t="s">
        <v>192</v>
      </c>
      <c r="E24" s="152"/>
      <c r="F24" s="121"/>
      <c r="G24" s="122"/>
      <c r="H24" s="122"/>
      <c r="I24" s="122"/>
      <c r="J24" s="44"/>
      <c r="L24" s="131" t="str">
        <f t="shared" si="0"/>
        <v xml:space="preserve"> A  COMPLETER</v>
      </c>
    </row>
    <row r="25" spans="2:12" ht="22.5" customHeight="1" x14ac:dyDescent="0.25">
      <c r="B25" s="45"/>
      <c r="C25" s="136" t="s">
        <v>147</v>
      </c>
      <c r="D25" s="172" t="s">
        <v>192</v>
      </c>
      <c r="E25" s="152"/>
      <c r="F25" s="121"/>
      <c r="G25" s="122"/>
      <c r="H25" s="122"/>
      <c r="I25" s="122"/>
      <c r="J25" s="44"/>
      <c r="L25" s="131" t="str">
        <f t="shared" si="0"/>
        <v xml:space="preserve"> A  COMPLETER</v>
      </c>
    </row>
    <row r="26" spans="2:12" ht="15" customHeight="1" x14ac:dyDescent="0.25">
      <c r="B26" s="41"/>
      <c r="C26" s="60"/>
      <c r="D26" s="42"/>
      <c r="E26" s="151">
        <f>5-COUNTBLANK(E21:E25)</f>
        <v>0</v>
      </c>
      <c r="F26" s="42"/>
      <c r="G26" s="42"/>
      <c r="H26" s="42"/>
      <c r="I26" s="42"/>
      <c r="J26" s="44"/>
    </row>
    <row r="27" spans="2:12" ht="15" customHeight="1" thickBot="1" x14ac:dyDescent="0.3">
      <c r="B27" s="41"/>
      <c r="C27" s="60"/>
      <c r="D27" s="42"/>
      <c r="E27" s="154"/>
      <c r="F27" s="246" t="s">
        <v>185</v>
      </c>
      <c r="G27" s="246"/>
      <c r="H27" s="246"/>
      <c r="I27" s="246"/>
      <c r="J27" s="44"/>
    </row>
    <row r="28" spans="2:12" ht="40.5" customHeight="1" thickBot="1" x14ac:dyDescent="0.3">
      <c r="B28" s="74">
        <v>0.3</v>
      </c>
      <c r="C28" s="32" t="s">
        <v>1</v>
      </c>
      <c r="D28" s="5"/>
      <c r="E28" s="148"/>
      <c r="F28" s="81"/>
      <c r="G28" s="82"/>
      <c r="H28" s="82"/>
      <c r="I28" s="83"/>
      <c r="J28" s="44"/>
      <c r="K28" s="162">
        <f>IF(F28="X",0,IF(G28="X",G29,IF(H28="X",H29,IF(I28="X",I29,0))))</f>
        <v>0</v>
      </c>
      <c r="L28" s="55" t="str">
        <f>IF(F28="X","",IF(G28="X","",IF(H28="X","",IF(I28="X",""," A  COMPLETER"))))</f>
        <v xml:space="preserve"> A  COMPLETER</v>
      </c>
    </row>
    <row r="29" spans="2:12" ht="15" customHeight="1" x14ac:dyDescent="0.25">
      <c r="B29" s="9"/>
      <c r="C29" s="73" t="s">
        <v>13</v>
      </c>
      <c r="D29" s="42"/>
      <c r="E29" s="42"/>
      <c r="F29" s="156">
        <v>0</v>
      </c>
      <c r="G29" s="158">
        <f>I29/3</f>
        <v>2</v>
      </c>
      <c r="H29" s="157">
        <f>I29*2/3</f>
        <v>4</v>
      </c>
      <c r="I29" s="158">
        <v>6</v>
      </c>
      <c r="J29" s="44"/>
    </row>
    <row r="30" spans="2:12" ht="15" customHeight="1" x14ac:dyDescent="0.25">
      <c r="B30" s="75"/>
      <c r="C30" s="127"/>
      <c r="D30" s="42"/>
      <c r="E30" s="150" t="s">
        <v>155</v>
      </c>
      <c r="F30" s="118"/>
      <c r="G30" s="128"/>
      <c r="H30" s="119"/>
      <c r="I30" s="128"/>
      <c r="J30" s="44"/>
    </row>
    <row r="31" spans="2:12" ht="22.5" customHeight="1" x14ac:dyDescent="0.25">
      <c r="B31" s="75"/>
      <c r="C31" s="130" t="s">
        <v>148</v>
      </c>
      <c r="D31" s="172" t="s">
        <v>192</v>
      </c>
      <c r="E31" s="152"/>
      <c r="F31" s="121"/>
      <c r="G31" s="132"/>
      <c r="H31" s="122"/>
      <c r="I31" s="132"/>
      <c r="J31" s="44"/>
      <c r="L31" s="131" t="str">
        <f t="shared" ref="L31:L36" si="1">IF(E31="X","",IF(F31="X","",IF(G31="X","",IF(H31="X","",IF(I31="X",""," A  COMPLETER")))))</f>
        <v xml:space="preserve"> A  COMPLETER</v>
      </c>
    </row>
    <row r="32" spans="2:12" ht="22.5" customHeight="1" x14ac:dyDescent="0.25">
      <c r="B32" s="75"/>
      <c r="C32" s="130" t="s">
        <v>149</v>
      </c>
      <c r="D32" s="172" t="s">
        <v>192</v>
      </c>
      <c r="E32" s="152"/>
      <c r="F32" s="121"/>
      <c r="G32" s="132"/>
      <c r="H32" s="122"/>
      <c r="I32" s="132"/>
      <c r="J32" s="44"/>
      <c r="L32" s="131" t="str">
        <f t="shared" si="1"/>
        <v xml:space="preserve"> A  COMPLETER</v>
      </c>
    </row>
    <row r="33" spans="2:12" ht="22.5" customHeight="1" x14ac:dyDescent="0.25">
      <c r="B33" s="75"/>
      <c r="C33" s="130" t="s">
        <v>150</v>
      </c>
      <c r="D33" s="172" t="s">
        <v>192</v>
      </c>
      <c r="E33" s="152"/>
      <c r="F33" s="121"/>
      <c r="G33" s="132"/>
      <c r="H33" s="122"/>
      <c r="I33" s="132"/>
      <c r="J33" s="44"/>
      <c r="L33" s="131" t="str">
        <f t="shared" si="1"/>
        <v xml:space="preserve"> A  COMPLETER</v>
      </c>
    </row>
    <row r="34" spans="2:12" ht="22.5" customHeight="1" x14ac:dyDescent="0.25">
      <c r="B34" s="75"/>
      <c r="C34" s="130" t="s">
        <v>151</v>
      </c>
      <c r="D34" s="172" t="s">
        <v>192</v>
      </c>
      <c r="E34" s="152"/>
      <c r="F34" s="121"/>
      <c r="G34" s="132"/>
      <c r="H34" s="122"/>
      <c r="I34" s="132"/>
      <c r="J34" s="44"/>
      <c r="L34" s="131" t="str">
        <f t="shared" si="1"/>
        <v xml:space="preserve"> A  COMPLETER</v>
      </c>
    </row>
    <row r="35" spans="2:12" ht="22.5" customHeight="1" x14ac:dyDescent="0.25">
      <c r="B35" s="75"/>
      <c r="C35" s="130" t="s">
        <v>152</v>
      </c>
      <c r="D35" s="172" t="s">
        <v>192</v>
      </c>
      <c r="E35" s="152"/>
      <c r="F35" s="121"/>
      <c r="G35" s="132"/>
      <c r="H35" s="122"/>
      <c r="I35" s="132"/>
      <c r="J35" s="44"/>
      <c r="L35" s="131" t="str">
        <f t="shared" si="1"/>
        <v xml:space="preserve"> A  COMPLETER</v>
      </c>
    </row>
    <row r="36" spans="2:12" ht="22.5" customHeight="1" x14ac:dyDescent="0.25">
      <c r="B36" s="75"/>
      <c r="C36" s="130" t="s">
        <v>147</v>
      </c>
      <c r="D36" s="172" t="s">
        <v>192</v>
      </c>
      <c r="E36" s="152"/>
      <c r="F36" s="121"/>
      <c r="G36" s="132"/>
      <c r="H36" s="122"/>
      <c r="I36" s="132"/>
      <c r="J36" s="44"/>
      <c r="L36" s="131" t="str">
        <f t="shared" si="1"/>
        <v xml:space="preserve"> A  COMPLETER</v>
      </c>
    </row>
    <row r="37" spans="2:12" ht="15" customHeight="1" x14ac:dyDescent="0.25">
      <c r="B37" s="41"/>
      <c r="C37" s="38"/>
      <c r="D37" s="38"/>
      <c r="E37" s="151">
        <f>6-COUNTBLANK(E31:E36)</f>
        <v>0</v>
      </c>
      <c r="F37" s="38"/>
      <c r="G37" s="38"/>
      <c r="H37" s="38"/>
      <c r="I37" s="38"/>
      <c r="J37" s="44"/>
    </row>
    <row r="38" spans="2:12" ht="15" customHeight="1" thickBot="1" x14ac:dyDescent="0.3">
      <c r="B38" s="41"/>
      <c r="C38" s="60"/>
      <c r="D38" s="42"/>
      <c r="E38" s="42"/>
      <c r="F38" s="42"/>
      <c r="G38" s="42"/>
      <c r="H38" s="42"/>
      <c r="I38" s="42"/>
      <c r="J38" s="44"/>
    </row>
    <row r="39" spans="2:12" s="1" customFormat="1" ht="31.5" customHeight="1" thickBot="1" x14ac:dyDescent="0.3">
      <c r="B39" s="75"/>
      <c r="C39" s="56" t="s">
        <v>153</v>
      </c>
      <c r="D39" s="57"/>
      <c r="E39" s="57"/>
      <c r="F39" s="88" t="s">
        <v>123</v>
      </c>
      <c r="G39" s="89" t="s">
        <v>122</v>
      </c>
      <c r="H39" s="87" t="s">
        <v>29</v>
      </c>
      <c r="I39" s="21">
        <f>K18+K28</f>
        <v>0</v>
      </c>
      <c r="J39" s="77"/>
      <c r="K39" s="165"/>
      <c r="L39" s="55"/>
    </row>
    <row r="40" spans="2:12" ht="15" customHeight="1" x14ac:dyDescent="0.25">
      <c r="B40" s="41"/>
      <c r="C40" s="60"/>
      <c r="D40" s="42"/>
      <c r="E40" s="42"/>
      <c r="F40" s="42"/>
      <c r="G40" s="42"/>
      <c r="H40" s="42"/>
      <c r="I40" s="42"/>
      <c r="J40" s="44"/>
    </row>
    <row r="41" spans="2:12" ht="15" customHeight="1" x14ac:dyDescent="0.25">
      <c r="B41" s="41"/>
      <c r="C41" s="61"/>
      <c r="D41" s="61"/>
      <c r="E41" s="61"/>
      <c r="F41" s="61"/>
      <c r="G41" s="61"/>
      <c r="H41" s="61"/>
      <c r="I41" s="61"/>
      <c r="J41" s="44"/>
    </row>
    <row r="42" spans="2:12" ht="15" customHeight="1" x14ac:dyDescent="0.25">
      <c r="B42" s="41"/>
      <c r="C42" s="173" t="s">
        <v>186</v>
      </c>
      <c r="D42" s="174" t="s">
        <v>187</v>
      </c>
      <c r="E42" s="253" t="s">
        <v>188</v>
      </c>
      <c r="F42" s="253"/>
      <c r="G42" s="253"/>
      <c r="H42" s="253"/>
      <c r="I42" s="254"/>
      <c r="J42" s="44"/>
    </row>
    <row r="43" spans="2:12" ht="15" customHeight="1" x14ac:dyDescent="0.25">
      <c r="B43" s="41"/>
      <c r="C43" s="250" t="s">
        <v>189</v>
      </c>
      <c r="D43" s="251"/>
      <c r="E43" s="251"/>
      <c r="F43" s="251"/>
      <c r="G43" s="251"/>
      <c r="H43" s="251"/>
      <c r="I43" s="252"/>
      <c r="J43" s="44"/>
    </row>
    <row r="44" spans="2:12" ht="15" customHeight="1" x14ac:dyDescent="0.25">
      <c r="B44" s="41"/>
      <c r="C44" s="247"/>
      <c r="D44" s="248"/>
      <c r="E44" s="248"/>
      <c r="F44" s="248"/>
      <c r="G44" s="248"/>
      <c r="H44" s="248"/>
      <c r="I44" s="249"/>
      <c r="J44" s="44"/>
    </row>
    <row r="45" spans="2:12" ht="15" customHeight="1" x14ac:dyDescent="0.25">
      <c r="B45" s="41"/>
      <c r="C45" s="247"/>
      <c r="D45" s="248"/>
      <c r="E45" s="248"/>
      <c r="F45" s="248"/>
      <c r="G45" s="248"/>
      <c r="H45" s="248"/>
      <c r="I45" s="249"/>
      <c r="J45" s="44"/>
    </row>
    <row r="46" spans="2:12" ht="15" customHeight="1" x14ac:dyDescent="0.25">
      <c r="B46" s="41"/>
      <c r="C46" s="167" t="s">
        <v>190</v>
      </c>
      <c r="D46" s="269"/>
      <c r="E46" s="269"/>
      <c r="F46" s="269"/>
      <c r="G46" s="269"/>
      <c r="H46" s="269"/>
      <c r="I46" s="270"/>
      <c r="J46" s="44"/>
    </row>
    <row r="47" spans="2:12" ht="15" customHeight="1" x14ac:dyDescent="0.25">
      <c r="B47" s="41"/>
      <c r="C47" s="250" t="s">
        <v>191</v>
      </c>
      <c r="D47" s="251"/>
      <c r="E47" s="251"/>
      <c r="F47" s="251"/>
      <c r="G47" s="251"/>
      <c r="H47" s="251"/>
      <c r="I47" s="252"/>
      <c r="J47" s="44"/>
    </row>
    <row r="48" spans="2:12" ht="15" customHeight="1" x14ac:dyDescent="0.25">
      <c r="B48" s="41"/>
      <c r="C48" s="266"/>
      <c r="D48" s="267"/>
      <c r="E48" s="267"/>
      <c r="F48" s="267"/>
      <c r="G48" s="267"/>
      <c r="H48" s="267"/>
      <c r="I48" s="268"/>
      <c r="J48" s="44"/>
    </row>
    <row r="49" spans="2:10" ht="15" customHeight="1" thickBot="1" x14ac:dyDescent="0.3">
      <c r="B49" s="47"/>
      <c r="C49" s="80"/>
      <c r="D49" s="48"/>
      <c r="E49" s="48"/>
      <c r="F49" s="48"/>
      <c r="G49" s="48"/>
      <c r="H49" s="48"/>
      <c r="I49" s="48"/>
      <c r="J49" s="50"/>
    </row>
  </sheetData>
  <sheetProtection sheet="1" objects="1" scenarios="1"/>
  <mergeCells count="16">
    <mergeCell ref="C47:I47"/>
    <mergeCell ref="C48:I48"/>
    <mergeCell ref="D46:I46"/>
    <mergeCell ref="C3:I3"/>
    <mergeCell ref="C13:C15"/>
    <mergeCell ref="F5:I5"/>
    <mergeCell ref="H7:I7"/>
    <mergeCell ref="F9:G9"/>
    <mergeCell ref="D11:I11"/>
    <mergeCell ref="E7:G7"/>
    <mergeCell ref="F17:I17"/>
    <mergeCell ref="F27:I27"/>
    <mergeCell ref="E42:I42"/>
    <mergeCell ref="C44:I44"/>
    <mergeCell ref="C45:I45"/>
    <mergeCell ref="C43:I4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5" fitToWidth="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2"/>
  <sheetViews>
    <sheetView workbookViewId="0">
      <selection activeCell="I9" sqref="I9"/>
    </sheetView>
  </sheetViews>
  <sheetFormatPr baseColWidth="10" defaultRowHeight="15" x14ac:dyDescent="0.25"/>
  <cols>
    <col min="1" max="1" width="3.5703125" customWidth="1"/>
    <col min="2" max="2" width="32.5703125" customWidth="1"/>
    <col min="3" max="3" width="6.85546875" customWidth="1"/>
    <col min="4" max="4" width="26.140625" customWidth="1"/>
    <col min="5" max="5" width="32.85546875" customWidth="1"/>
  </cols>
  <sheetData>
    <row r="1" spans="2:6" ht="15.75" thickBot="1" x14ac:dyDescent="0.3"/>
    <row r="2" spans="2:6" ht="27" thickBot="1" x14ac:dyDescent="0.3">
      <c r="B2" s="258" t="s">
        <v>193</v>
      </c>
      <c r="C2" s="259"/>
      <c r="D2" s="259"/>
      <c r="E2" s="259"/>
      <c r="F2" s="260"/>
    </row>
    <row r="3" spans="2:6" ht="26.25" x14ac:dyDescent="0.25">
      <c r="B3" s="10"/>
      <c r="C3" s="10"/>
      <c r="D3" s="10"/>
      <c r="E3" s="10"/>
      <c r="F3" s="10"/>
    </row>
    <row r="5" spans="2:6" ht="18.75" x14ac:dyDescent="0.3">
      <c r="B5" s="181" t="s">
        <v>124</v>
      </c>
      <c r="C5" s="182"/>
      <c r="D5" s="183" t="str">
        <f>Paramètres!E11</f>
        <v>juin 2017</v>
      </c>
      <c r="E5" s="182"/>
      <c r="F5" s="184"/>
    </row>
    <row r="6" spans="2:6" ht="18.75" x14ac:dyDescent="0.3">
      <c r="B6" s="176"/>
      <c r="C6" s="175"/>
      <c r="D6" s="175"/>
      <c r="E6" s="175"/>
    </row>
    <row r="7" spans="2:6" ht="18.75" x14ac:dyDescent="0.3">
      <c r="B7" s="177" t="s">
        <v>20</v>
      </c>
      <c r="C7" s="178"/>
      <c r="D7" s="179" t="str">
        <f>Paramètres!E13</f>
        <v>Prénom 1</v>
      </c>
      <c r="E7" s="179" t="str">
        <f>Paramètres!E15</f>
        <v>Nom 1</v>
      </c>
      <c r="F7" s="180"/>
    </row>
    <row r="8" spans="2:6" ht="18.75" x14ac:dyDescent="0.3">
      <c r="B8" s="177"/>
      <c r="C8" s="178"/>
      <c r="D8" s="178"/>
      <c r="E8" s="178"/>
      <c r="F8" s="180"/>
    </row>
    <row r="9" spans="2:6" ht="18.75" x14ac:dyDescent="0.3">
      <c r="B9" s="177" t="s">
        <v>26</v>
      </c>
      <c r="C9" s="178"/>
      <c r="D9" s="185" t="str">
        <f>Paramètres!E17</f>
        <v>A2017 0000 0000</v>
      </c>
      <c r="E9" s="178"/>
      <c r="F9" s="180"/>
    </row>
    <row r="10" spans="2:6" ht="18.75" x14ac:dyDescent="0.3">
      <c r="B10" s="176"/>
      <c r="C10" s="175"/>
      <c r="D10" s="175"/>
      <c r="E10" s="175"/>
    </row>
    <row r="11" spans="2:6" ht="18.75" x14ac:dyDescent="0.3">
      <c r="B11" s="176" t="s">
        <v>25</v>
      </c>
      <c r="C11" s="175"/>
      <c r="D11" s="273" t="str">
        <f>Paramètres!E19</f>
        <v>Nom étab de formation</v>
      </c>
      <c r="E11" s="273"/>
    </row>
    <row r="13" spans="2:6" ht="15.75" thickBot="1" x14ac:dyDescent="0.3"/>
    <row r="14" spans="2:6" x14ac:dyDescent="0.25">
      <c r="B14" s="63"/>
      <c r="C14" s="65"/>
      <c r="D14" s="65"/>
      <c r="E14" s="65"/>
      <c r="F14" s="66"/>
    </row>
    <row r="15" spans="2:6" ht="18.75" x14ac:dyDescent="0.3">
      <c r="B15" s="189" t="s">
        <v>194</v>
      </c>
      <c r="C15" s="190"/>
      <c r="D15" s="11" t="str">
        <f>'E2 (3)'!F56</f>
        <v>…</v>
      </c>
      <c r="E15" s="188" t="s">
        <v>198</v>
      </c>
      <c r="F15" s="44"/>
    </row>
    <row r="16" spans="2:6" ht="18.75" x14ac:dyDescent="0.3">
      <c r="B16" s="186"/>
      <c r="C16" s="187"/>
      <c r="D16" s="187"/>
      <c r="E16" s="187"/>
      <c r="F16" s="44"/>
    </row>
    <row r="17" spans="2:6" ht="18.75" x14ac:dyDescent="0.3">
      <c r="B17" s="191" t="s">
        <v>195</v>
      </c>
      <c r="C17" s="192"/>
      <c r="D17" s="195" t="str">
        <f>'E31 (4)'!F61</f>
        <v>…</v>
      </c>
      <c r="E17" s="188" t="s">
        <v>198</v>
      </c>
      <c r="F17" s="44"/>
    </row>
    <row r="18" spans="2:6" ht="18.75" x14ac:dyDescent="0.3">
      <c r="B18" s="186"/>
      <c r="C18" s="187"/>
      <c r="D18" s="187"/>
      <c r="E18" s="187"/>
      <c r="F18" s="44"/>
    </row>
    <row r="19" spans="2:6" ht="18.75" x14ac:dyDescent="0.3">
      <c r="B19" s="193" t="s">
        <v>196</v>
      </c>
      <c r="C19" s="194"/>
      <c r="D19" s="199" t="str">
        <f>'E32 (3)'!F59</f>
        <v>…</v>
      </c>
      <c r="E19" s="188" t="s">
        <v>198</v>
      </c>
      <c r="F19" s="44"/>
    </row>
    <row r="20" spans="2:6" ht="18.75" x14ac:dyDescent="0.3">
      <c r="B20" s="186"/>
      <c r="C20" s="187"/>
      <c r="D20" s="187"/>
      <c r="E20" s="187"/>
      <c r="F20" s="44"/>
    </row>
    <row r="21" spans="2:6" ht="18.75" x14ac:dyDescent="0.3">
      <c r="B21" s="196" t="s">
        <v>197</v>
      </c>
      <c r="C21" s="197"/>
      <c r="D21" s="198" t="str">
        <f>'E33 (2)'!F39</f>
        <v>…</v>
      </c>
      <c r="E21" s="188" t="s">
        <v>198</v>
      </c>
      <c r="F21" s="44"/>
    </row>
    <row r="22" spans="2:6" ht="15.75" thickBot="1" x14ac:dyDescent="0.3">
      <c r="B22" s="47"/>
      <c r="C22" s="48"/>
      <c r="D22" s="48"/>
      <c r="E22" s="48"/>
      <c r="F22" s="50"/>
    </row>
  </sheetData>
  <sheetProtection sheet="1" objects="1" scenarios="1"/>
  <mergeCells count="2">
    <mergeCell ref="D11:E11"/>
    <mergeCell ref="B2:F2"/>
  </mergeCells>
  <pageMargins left="0.7" right="0.7" top="0.75" bottom="0.75" header="0.3" footer="0.3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Paramètres</vt:lpstr>
      <vt:lpstr>Description des 4 Niveaux</vt:lpstr>
      <vt:lpstr>E2 (3)</vt:lpstr>
      <vt:lpstr>E31 (4)</vt:lpstr>
      <vt:lpstr>E32 (3)</vt:lpstr>
      <vt:lpstr>E33 (2)</vt:lpstr>
      <vt:lpstr>Récap BAC MELEC ponctuels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JARGEAIS</dc:creator>
  <cp:lastModifiedBy>Franck JARGEAIS</cp:lastModifiedBy>
  <cp:lastPrinted>2017-03-19T19:25:05Z</cp:lastPrinted>
  <dcterms:created xsi:type="dcterms:W3CDTF">2016-11-17T09:36:36Z</dcterms:created>
  <dcterms:modified xsi:type="dcterms:W3CDTF">2017-06-04T21:49:59Z</dcterms:modified>
</cp:coreProperties>
</file>